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nurdiyana\Desktop\2024\2. Persediaan Stats Kanak-kanak 2024\"/>
    </mc:Choice>
  </mc:AlternateContent>
  <xr:revisionPtr revIDLastSave="0" documentId="13_ncr:1_{2A589730-6231-43D6-B689-C45AAC442C00}" xr6:coauthVersionLast="36" xr6:coauthVersionMax="36" xr10:uidLastSave="{00000000-0000-0000-0000-000000000000}"/>
  <bookViews>
    <workbookView xWindow="0" yWindow="0" windowWidth="28800" windowHeight="11760" firstSheet="2" activeTab="10" xr2:uid="{00000000-000D-0000-FFFF-FFFF00000000}"/>
  </bookViews>
  <sheets>
    <sheet name="4.1" sheetId="1" r:id="rId1"/>
    <sheet name="4.2" sheetId="2" r:id="rId2"/>
    <sheet name="4.3" sheetId="3" r:id="rId3"/>
    <sheet name="4.4" sheetId="4" r:id="rId4"/>
    <sheet name="4.5" sheetId="5" r:id="rId5"/>
    <sheet name="4.6 " sheetId="6" r:id="rId6"/>
    <sheet name="4.7" sheetId="7" r:id="rId7"/>
    <sheet name="4.8" sheetId="8" r:id="rId8"/>
    <sheet name="4.9" sheetId="9" r:id="rId9"/>
    <sheet name="4.10" sheetId="10" r:id="rId10"/>
    <sheet name="4.11" sheetId="11" r:id="rId11"/>
    <sheet name="4.12" sheetId="12" r:id="rId12"/>
    <sheet name="4.13" sheetId="13" r:id="rId13"/>
  </sheets>
  <definedNames>
    <definedName name="__123Graph_A" localSheetId="12">#REF!</definedName>
    <definedName name="__123Graph_A">#REF!</definedName>
    <definedName name="__123Graph_D" localSheetId="9">#REF!</definedName>
    <definedName name="__123Graph_D" localSheetId="10">#REF!</definedName>
    <definedName name="__123Graph_D" localSheetId="11">#REF!</definedName>
    <definedName name="__123Graph_D" localSheetId="12">#REF!</definedName>
    <definedName name="__123Graph_D" localSheetId="1">#REF!</definedName>
    <definedName name="__123Graph_D" localSheetId="3">#REF!</definedName>
    <definedName name="__123Graph_D" localSheetId="5">#REF!</definedName>
    <definedName name="__123Graph_D" localSheetId="6">#REF!</definedName>
    <definedName name="__123Graph_D" localSheetId="7">#REF!</definedName>
    <definedName name="__123Graph_D" localSheetId="8">#REF!</definedName>
    <definedName name="__123Graph_D">#REF!</definedName>
    <definedName name="__123Graph_X" localSheetId="12">#REF!</definedName>
    <definedName name="__123Graph_X">#REF!</definedName>
    <definedName name="ass" localSheetId="12">#REF!</definedName>
    <definedName name="ass">#REF!</definedName>
    <definedName name="ds" localSheetId="12">#REF!</definedName>
    <definedName name="ds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">#REF!</definedName>
    <definedName name="E" localSheetId="3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R" localSheetId="12">#REF!</definedName>
    <definedName name="ER">#REF!</definedName>
    <definedName name="gd" localSheetId="12">#REF!</definedName>
    <definedName name="gd">#REF!</definedName>
    <definedName name="rte" localSheetId="11">#REF!</definedName>
    <definedName name="rte" localSheetId="12">#REF!</definedName>
    <definedName name="rte" localSheetId="6">#REF!</definedName>
    <definedName name="rte">#REF!</definedName>
    <definedName name="sda" localSheetId="11">#REF!</definedName>
    <definedName name="sda" localSheetId="12">#REF!</definedName>
    <definedName name="sda" localSheetId="6">#REF!</definedName>
    <definedName name="sda">#REF!</definedName>
    <definedName name="sds" localSheetId="9">#REF!</definedName>
    <definedName name="sds" localSheetId="10">#REF!</definedName>
    <definedName name="sds" localSheetId="11">#REF!</definedName>
    <definedName name="sds" localSheetId="12">#REF!</definedName>
    <definedName name="sds" localSheetId="1">#REF!</definedName>
    <definedName name="sds" localSheetId="3">#REF!</definedName>
    <definedName name="sds" localSheetId="5">#REF!</definedName>
    <definedName name="sds" localSheetId="6">#REF!</definedName>
    <definedName name="sds" localSheetId="7">#REF!</definedName>
    <definedName name="sds" localSheetId="8">#REF!</definedName>
    <definedName name="sds">#REF!</definedName>
  </definedNames>
  <calcPr calcId="191029"/>
</workbook>
</file>

<file path=xl/calcChain.xml><?xml version="1.0" encoding="utf-8"?>
<calcChain xmlns="http://schemas.openxmlformats.org/spreadsheetml/2006/main">
  <c r="E29" i="11" l="1"/>
  <c r="E28" i="11"/>
  <c r="E25" i="11"/>
  <c r="E24" i="11"/>
  <c r="E21" i="11"/>
  <c r="E20" i="11"/>
  <c r="E17" i="11"/>
  <c r="E16" i="11"/>
  <c r="E15" i="11"/>
  <c r="E12" i="10"/>
  <c r="E11" i="10"/>
  <c r="E10" i="10"/>
  <c r="G12" i="10"/>
  <c r="F12" i="10"/>
  <c r="G11" i="10"/>
  <c r="F11" i="10"/>
  <c r="G10" i="10"/>
  <c r="F10" i="10"/>
  <c r="E72" i="10"/>
  <c r="E68" i="10"/>
  <c r="E66" i="10"/>
  <c r="E64" i="10"/>
  <c r="E63" i="10"/>
  <c r="E60" i="10"/>
  <c r="E59" i="10"/>
  <c r="E58" i="10"/>
  <c r="E56" i="10"/>
  <c r="E55" i="10"/>
  <c r="E54" i="10"/>
  <c r="E52" i="10"/>
  <c r="E51" i="10"/>
  <c r="E50" i="10"/>
  <c r="E48" i="10"/>
  <c r="E47" i="10"/>
  <c r="E43" i="10"/>
  <c r="E42" i="10"/>
  <c r="E40" i="10"/>
  <c r="E39" i="10"/>
  <c r="E38" i="10"/>
  <c r="E36" i="10"/>
  <c r="E35" i="10"/>
  <c r="E34" i="10"/>
  <c r="E32" i="10"/>
  <c r="E30" i="10"/>
  <c r="E28" i="10"/>
  <c r="E27" i="10"/>
  <c r="E24" i="10"/>
  <c r="E23" i="10"/>
  <c r="E22" i="10"/>
  <c r="E20" i="10"/>
  <c r="E19" i="10"/>
  <c r="E18" i="10"/>
  <c r="E16" i="10"/>
  <c r="E15" i="10"/>
  <c r="E14" i="10"/>
  <c r="E27" i="9"/>
  <c r="E26" i="9"/>
  <c r="E25" i="9"/>
  <c r="E23" i="9"/>
  <c r="E22" i="9"/>
  <c r="E21" i="9"/>
  <c r="E19" i="9"/>
  <c r="E18" i="9"/>
  <c r="E17" i="9"/>
  <c r="E15" i="9"/>
  <c r="E14" i="9"/>
  <c r="E13" i="9"/>
  <c r="G9" i="8"/>
  <c r="G10" i="8"/>
  <c r="G11" i="8"/>
  <c r="F10" i="8"/>
  <c r="F11" i="8"/>
  <c r="F9" i="8"/>
  <c r="E23" i="8"/>
  <c r="E75" i="8"/>
  <c r="E71" i="8"/>
  <c r="E67" i="8"/>
  <c r="E66" i="8"/>
  <c r="E65" i="8"/>
  <c r="E63" i="8"/>
  <c r="E62" i="8"/>
  <c r="E61" i="8"/>
  <c r="E59" i="8"/>
  <c r="E58" i="8"/>
  <c r="E57" i="8"/>
  <c r="E55" i="8"/>
  <c r="E54" i="8"/>
  <c r="E53" i="8"/>
  <c r="E51" i="8"/>
  <c r="E50" i="8"/>
  <c r="E49" i="8"/>
  <c r="E47" i="8"/>
  <c r="E46" i="8"/>
  <c r="E45" i="8"/>
  <c r="E43" i="8"/>
  <c r="E42" i="8"/>
  <c r="E41" i="8"/>
  <c r="E39" i="8"/>
  <c r="E38" i="8"/>
  <c r="E37" i="8"/>
  <c r="E35" i="8"/>
  <c r="E34" i="8"/>
  <c r="E33" i="8"/>
  <c r="E31" i="8"/>
  <c r="E30" i="8"/>
  <c r="E29" i="8"/>
  <c r="E27" i="8"/>
  <c r="E26" i="8"/>
  <c r="E25" i="8"/>
  <c r="E22" i="8"/>
  <c r="E21" i="8"/>
  <c r="E19" i="8"/>
  <c r="E18" i="8"/>
  <c r="E17" i="8"/>
  <c r="E15" i="8"/>
  <c r="E14" i="8"/>
  <c r="E13" i="8"/>
  <c r="E29" i="6"/>
  <c r="E28" i="6"/>
  <c r="E27" i="6"/>
  <c r="E25" i="6"/>
  <c r="E24" i="6"/>
  <c r="E23" i="6"/>
  <c r="E21" i="6"/>
  <c r="E20" i="6"/>
  <c r="E19" i="6"/>
  <c r="E17" i="6"/>
  <c r="E16" i="6"/>
  <c r="E15" i="6"/>
  <c r="F11" i="13" l="1"/>
  <c r="E11" i="13"/>
  <c r="F10" i="13"/>
  <c r="E10" i="13"/>
  <c r="F9" i="13"/>
  <c r="E9" i="13"/>
  <c r="E41" i="12"/>
  <c r="E40" i="12"/>
  <c r="E39" i="12"/>
  <c r="E37" i="12"/>
  <c r="E36" i="12"/>
  <c r="E35" i="12"/>
  <c r="E33" i="12"/>
  <c r="E32" i="12"/>
  <c r="E31" i="12"/>
  <c r="E29" i="12"/>
  <c r="E28" i="12"/>
  <c r="E27" i="12"/>
  <c r="E25" i="12"/>
  <c r="E24" i="12"/>
  <c r="E23" i="12"/>
  <c r="E21" i="12"/>
  <c r="E20" i="12"/>
  <c r="E19" i="12"/>
  <c r="E11" i="12" s="1"/>
  <c r="E17" i="12"/>
  <c r="E16" i="12"/>
  <c r="E15" i="12"/>
  <c r="H13" i="12"/>
  <c r="G13" i="12"/>
  <c r="F13" i="12"/>
  <c r="E13" i="12"/>
  <c r="H12" i="12"/>
  <c r="G12" i="12"/>
  <c r="F12" i="12"/>
  <c r="E12" i="12"/>
  <c r="H11" i="12"/>
  <c r="G11" i="12"/>
  <c r="F11" i="12"/>
  <c r="G13" i="11"/>
  <c r="F13" i="11"/>
  <c r="E13" i="11"/>
  <c r="G12" i="11"/>
  <c r="F12" i="11"/>
  <c r="E12" i="11"/>
  <c r="G11" i="11"/>
  <c r="F11" i="11"/>
  <c r="E11" i="11"/>
  <c r="E9" i="9"/>
  <c r="G11" i="9"/>
  <c r="F11" i="9"/>
  <c r="E11" i="9"/>
  <c r="G10" i="9"/>
  <c r="F10" i="9"/>
  <c r="E10" i="9"/>
  <c r="G9" i="9"/>
  <c r="F9" i="9"/>
  <c r="E9" i="8"/>
  <c r="E11" i="8"/>
  <c r="E10" i="8"/>
  <c r="E56" i="7"/>
  <c r="E55" i="7"/>
  <c r="E54" i="7"/>
  <c r="E52" i="7"/>
  <c r="E51" i="7"/>
  <c r="E50" i="7"/>
  <c r="E48" i="7"/>
  <c r="E47" i="7"/>
  <c r="E40" i="7"/>
  <c r="E39" i="7"/>
  <c r="E38" i="7"/>
  <c r="E36" i="7"/>
  <c r="E12" i="7" s="1"/>
  <c r="E35" i="7"/>
  <c r="E34" i="7"/>
  <c r="E32" i="7"/>
  <c r="E31" i="7"/>
  <c r="E30" i="7"/>
  <c r="E28" i="7"/>
  <c r="E27" i="7"/>
  <c r="E26" i="7"/>
  <c r="E24" i="7"/>
  <c r="E23" i="7"/>
  <c r="E22" i="7"/>
  <c r="E20" i="7"/>
  <c r="E19" i="7"/>
  <c r="E11" i="7" s="1"/>
  <c r="E18" i="7"/>
  <c r="E16" i="7"/>
  <c r="E15" i="7"/>
  <c r="E14" i="7"/>
  <c r="G12" i="7"/>
  <c r="F12" i="7"/>
  <c r="G11" i="7"/>
  <c r="F11" i="7"/>
  <c r="G10" i="7"/>
  <c r="F10" i="7"/>
  <c r="E10" i="7"/>
  <c r="H13" i="6"/>
  <c r="G13" i="6"/>
  <c r="F13" i="6"/>
  <c r="E13" i="6"/>
  <c r="G12" i="6"/>
  <c r="F12" i="6"/>
  <c r="E12" i="6"/>
  <c r="G11" i="6"/>
  <c r="F11" i="6"/>
  <c r="E11" i="6"/>
  <c r="E76" i="5"/>
  <c r="E75" i="5"/>
  <c r="E74" i="5"/>
  <c r="E72" i="5"/>
  <c r="E71" i="5"/>
  <c r="E70" i="5"/>
  <c r="E68" i="5"/>
  <c r="E67" i="5"/>
  <c r="E66" i="5"/>
  <c r="E64" i="5"/>
  <c r="E63" i="5"/>
  <c r="E62" i="5"/>
  <c r="E60" i="5"/>
  <c r="E59" i="5"/>
  <c r="E58" i="5"/>
  <c r="E56" i="5"/>
  <c r="E55" i="5"/>
  <c r="E54" i="5"/>
  <c r="E52" i="5"/>
  <c r="E51" i="5"/>
  <c r="E50" i="5"/>
  <c r="E48" i="5"/>
  <c r="E47" i="5"/>
  <c r="E46" i="5"/>
  <c r="E44" i="5"/>
  <c r="E43" i="5"/>
  <c r="E42" i="5"/>
  <c r="E40" i="5"/>
  <c r="E39" i="5"/>
  <c r="E38" i="5"/>
  <c r="E36" i="5"/>
  <c r="E35" i="5"/>
  <c r="E34" i="5"/>
  <c r="E32" i="5"/>
  <c r="E31" i="5"/>
  <c r="E30" i="5"/>
  <c r="E28" i="5"/>
  <c r="E27" i="5"/>
  <c r="E26" i="5"/>
  <c r="E24" i="5"/>
  <c r="E23" i="5"/>
  <c r="E22" i="5"/>
  <c r="E20" i="5"/>
  <c r="E19" i="5"/>
  <c r="E18" i="5"/>
  <c r="E16" i="5"/>
  <c r="E15" i="5"/>
  <c r="E14" i="5"/>
  <c r="E10" i="5" s="1"/>
  <c r="G12" i="5"/>
  <c r="F12" i="5"/>
  <c r="E12" i="5"/>
  <c r="G11" i="5"/>
  <c r="F11" i="5"/>
  <c r="E11" i="5"/>
  <c r="G10" i="5"/>
  <c r="F10" i="5"/>
  <c r="G13" i="4"/>
  <c r="E13" i="4"/>
  <c r="G12" i="4"/>
  <c r="E12" i="4"/>
  <c r="G11" i="4"/>
  <c r="E11" i="4"/>
  <c r="F13" i="3"/>
  <c r="E13" i="3"/>
  <c r="F12" i="3"/>
  <c r="E12" i="3"/>
  <c r="F11" i="3"/>
  <c r="E11" i="3"/>
  <c r="H11" i="2"/>
  <c r="G11" i="2"/>
  <c r="F11" i="2"/>
  <c r="E11" i="2"/>
  <c r="H10" i="2"/>
  <c r="G10" i="2"/>
  <c r="F10" i="2"/>
  <c r="E10" i="2"/>
  <c r="H9" i="2"/>
  <c r="G9" i="2"/>
  <c r="F9" i="2"/>
  <c r="E9" i="2"/>
  <c r="E77" i="1"/>
  <c r="E76" i="1"/>
  <c r="E75" i="1"/>
  <c r="E73" i="1"/>
  <c r="E72" i="1"/>
  <c r="E69" i="1"/>
  <c r="E68" i="1"/>
  <c r="E67" i="1"/>
  <c r="E65" i="1"/>
  <c r="E64" i="1"/>
  <c r="E63" i="1"/>
  <c r="E61" i="1"/>
  <c r="E60" i="1"/>
  <c r="E59" i="1"/>
  <c r="E57" i="1"/>
  <c r="E56" i="1"/>
  <c r="E55" i="1"/>
  <c r="E53" i="1"/>
  <c r="E52" i="1"/>
  <c r="E49" i="1"/>
  <c r="E48" i="1"/>
  <c r="E47" i="1"/>
  <c r="E45" i="1"/>
  <c r="E44" i="1"/>
  <c r="E43" i="1"/>
  <c r="E41" i="1"/>
  <c r="E40" i="1"/>
  <c r="E39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1" i="1" s="1"/>
  <c r="E17" i="1"/>
  <c r="E16" i="1"/>
  <c r="E15" i="1"/>
  <c r="G13" i="1"/>
  <c r="F13" i="1"/>
  <c r="E13" i="1"/>
  <c r="G12" i="1"/>
  <c r="F12" i="1"/>
  <c r="E12" i="1"/>
  <c r="G11" i="1"/>
  <c r="F11" i="1"/>
</calcChain>
</file>

<file path=xl/sharedStrings.xml><?xml version="1.0" encoding="utf-8"?>
<sst xmlns="http://schemas.openxmlformats.org/spreadsheetml/2006/main" count="642" uniqueCount="171">
  <si>
    <t>Jadual 4.1</t>
  </si>
  <si>
    <t xml:space="preserve">  Table 4.1</t>
  </si>
  <si>
    <t>Negeri</t>
  </si>
  <si>
    <t>Tahun</t>
  </si>
  <si>
    <t>Jumlah</t>
  </si>
  <si>
    <t>Permohonan melalui Jabatan</t>
  </si>
  <si>
    <t>Permohonan melalui</t>
  </si>
  <si>
    <t>State</t>
  </si>
  <si>
    <t>Year</t>
  </si>
  <si>
    <t>Total</t>
  </si>
  <si>
    <t>Pendaftaran Negara</t>
  </si>
  <si>
    <t>Mahkamah</t>
  </si>
  <si>
    <t>Application through the National</t>
  </si>
  <si>
    <t>Application through</t>
  </si>
  <si>
    <t>Registration Department</t>
  </si>
  <si>
    <t>Court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</si>
  <si>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</si>
  <si>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</si>
  <si>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</si>
  <si>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</si>
  <si>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</si>
  <si>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</si>
  <si>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</si>
  <si>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</si>
  <si>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</si>
  <si>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</si>
  <si>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</si>
  <si>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-</t>
  </si>
  <si>
    <t>Sarawak</t>
  </si>
  <si>
    <t>Selangor</t>
  </si>
  <si>
    <t>Terengganu</t>
  </si>
  <si>
    <t>W.P. Kuala Lumpur</t>
  </si>
  <si>
    <t>W.P. Labuan</t>
  </si>
  <si>
    <t>W.P. Putrajaya</t>
  </si>
  <si>
    <t>Sumber: Jabatan Kebajikan Masyarakat</t>
  </si>
  <si>
    <t>Source: Department of Social Welfare</t>
  </si>
  <si>
    <t>Jadual 4.2</t>
  </si>
  <si>
    <t xml:space="preserve">  Table 4.2 </t>
  </si>
  <si>
    <t>Rumah Kanak-kanak</t>
  </si>
  <si>
    <t>Sekolah Tunas Bakti</t>
  </si>
  <si>
    <t>Asrama Akhlak</t>
  </si>
  <si>
    <t>Taman Seri Puteri</t>
  </si>
  <si>
    <t>Children's Home</t>
  </si>
  <si>
    <t>Probation Hostel</t>
  </si>
  <si>
    <t xml:space="preserve">Jadual 4.3 </t>
  </si>
  <si>
    <t xml:space="preserve">  Table 4.3 </t>
  </si>
  <si>
    <t>Bilangan penerima</t>
  </si>
  <si>
    <t>Jumlah bantuan kanak-kanak</t>
  </si>
  <si>
    <t>Number of recipients</t>
  </si>
  <si>
    <t xml:space="preserve">Total amount of financial </t>
  </si>
  <si>
    <t>assistance for children</t>
  </si>
  <si>
    <t>(RM'000)</t>
  </si>
  <si>
    <t>Jadual 4.4</t>
  </si>
  <si>
    <t xml:space="preserve">  Table 4.4</t>
  </si>
  <si>
    <t>Kumpulan etnik</t>
  </si>
  <si>
    <t>Ethnic group</t>
  </si>
  <si>
    <t>Bumiputera</t>
  </si>
  <si>
    <t>Cina</t>
  </si>
  <si>
    <t>Chinese</t>
  </si>
  <si>
    <t>India</t>
  </si>
  <si>
    <t>Indians</t>
  </si>
  <si>
    <r>
      <rPr>
        <b/>
        <sz val="10"/>
        <color theme="1"/>
        <rFont val="Arial"/>
        <family val="2"/>
      </rPr>
      <t>Lain-lain</t>
    </r>
    <r>
      <rPr>
        <b/>
        <vertAlign val="superscript"/>
        <sz val="10"/>
        <color theme="1"/>
        <rFont val="Arial"/>
        <family val="2"/>
      </rPr>
      <t>1</t>
    </r>
  </si>
  <si>
    <t>Others</t>
  </si>
  <si>
    <r>
      <rPr>
        <b/>
        <sz val="8"/>
        <color theme="1"/>
        <rFont val="Arial"/>
        <family val="2"/>
      </rPr>
      <t xml:space="preserve">Nota/ </t>
    </r>
    <r>
      <rPr>
        <i/>
        <sz val="8"/>
        <color theme="1"/>
        <rFont val="Arial"/>
        <family val="2"/>
      </rPr>
      <t>Note:</t>
    </r>
  </si>
  <si>
    <t>Jadual 4.5</t>
  </si>
  <si>
    <t xml:space="preserve">                      </t>
  </si>
  <si>
    <t xml:space="preserve">  Table 4.5 </t>
  </si>
  <si>
    <t>Lelaki</t>
  </si>
  <si>
    <t>Perempuan</t>
  </si>
  <si>
    <t>Male</t>
  </si>
  <si>
    <t>Female</t>
  </si>
  <si>
    <t xml:space="preserve">Jadual 4.6 </t>
  </si>
  <si>
    <t xml:space="preserve">  Table 4.6</t>
  </si>
  <si>
    <t xml:space="preserve">                     </t>
  </si>
  <si>
    <t xml:space="preserve">   </t>
  </si>
  <si>
    <r>
      <rPr>
        <b/>
        <sz val="10"/>
        <color theme="1"/>
        <rFont val="Arial"/>
        <family val="2"/>
      </rPr>
      <t>Lain-lain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</si>
  <si>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8"/>
        <color theme="1"/>
        <rFont val="Arial"/>
        <family val="2"/>
      </rPr>
      <t xml:space="preserve">Nota/ </t>
    </r>
    <r>
      <rPr>
        <i/>
        <sz val="8"/>
        <color theme="1"/>
        <rFont val="Arial"/>
        <family val="2"/>
      </rPr>
      <t>Note:</t>
    </r>
  </si>
  <si>
    <t>Jadual 4.7</t>
  </si>
  <si>
    <t xml:space="preserve">:  Bilangan kanak-kanak yang memerlukan pemeliharaan dan perlindungan mengikut jenis kes dan jantina, </t>
  </si>
  <si>
    <t xml:space="preserve">  Table 4.7 </t>
  </si>
  <si>
    <t>Jenis kes</t>
  </si>
  <si>
    <t>Type of cases</t>
  </si>
  <si>
    <t>Seksyen 17(1)(a)</t>
  </si>
  <si>
    <t>Section</t>
  </si>
  <si>
    <t>Seksyen 17(1)(b)</t>
  </si>
  <si>
    <t>Seksyen 17(1)(c)</t>
  </si>
  <si>
    <t>Seksyen 17(1)(d)</t>
  </si>
  <si>
    <t>Seksyen 17(1)(e)</t>
  </si>
  <si>
    <t>Seksyen 17(1)(f)</t>
  </si>
  <si>
    <t>Seksyen 17(1)(g)</t>
  </si>
  <si>
    <t>Seksyen 17(1)(h)</t>
  </si>
  <si>
    <t>n.a</t>
  </si>
  <si>
    <t>Seksyen 17(1)(i)</t>
  </si>
  <si>
    <t>Seksyen 17(1)(j)</t>
  </si>
  <si>
    <t>Seksyen 17(1)(k)</t>
  </si>
  <si>
    <r>
      <rPr>
        <b/>
        <sz val="8"/>
        <color theme="1"/>
        <rFont val="Arial"/>
        <family val="2"/>
      </rPr>
      <t xml:space="preserve">Nota/ </t>
    </r>
    <r>
      <rPr>
        <i/>
        <sz val="8"/>
        <color theme="1"/>
        <rFont val="Arial"/>
        <family val="2"/>
      </rPr>
      <t>Note:</t>
    </r>
  </si>
  <si>
    <t xml:space="preserve">         Section 17(1)(h) is removed from the table</t>
  </si>
  <si>
    <t>Rujuk muka surat (111-112) untuk perincian Seksyen</t>
  </si>
  <si>
    <t>Refer to page (122-123) for details on Section</t>
  </si>
  <si>
    <t>Jadual 4.8</t>
  </si>
  <si>
    <t xml:space="preserve">  Table 4.8</t>
  </si>
  <si>
    <t>Jadual 4.9</t>
  </si>
  <si>
    <t xml:space="preserve">  Table 4.9</t>
  </si>
  <si>
    <r>
      <rPr>
        <b/>
        <sz val="10"/>
        <color theme="1"/>
        <rFont val="Arial"/>
        <family val="2"/>
      </rPr>
      <t>Lain-lain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</si>
  <si>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8"/>
        <color theme="1"/>
        <rFont val="Arial"/>
        <family val="2"/>
      </rPr>
      <t xml:space="preserve">Nota/ </t>
    </r>
    <r>
      <rPr>
        <i/>
        <sz val="8"/>
        <color theme="1"/>
        <rFont val="Arial"/>
        <family val="2"/>
      </rPr>
      <t>Note:</t>
    </r>
  </si>
  <si>
    <t xml:space="preserve">Jadual 4.10 </t>
  </si>
  <si>
    <t xml:space="preserve">  Table 4.10 </t>
  </si>
  <si>
    <t xml:space="preserve">Jadual 4.11 </t>
  </si>
  <si>
    <t xml:space="preserve">                        </t>
  </si>
  <si>
    <t xml:space="preserve">  Table 4.11 </t>
  </si>
  <si>
    <t xml:space="preserve">                       </t>
  </si>
  <si>
    <r>
      <rPr>
        <b/>
        <sz val="10"/>
        <color theme="1"/>
        <rFont val="Arial"/>
        <family val="2"/>
      </rPr>
      <t>Lain-lain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</si>
  <si>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8"/>
        <color theme="1"/>
        <rFont val="Arial"/>
        <family val="2"/>
      </rPr>
      <t xml:space="preserve">Nota/ </t>
    </r>
    <r>
      <rPr>
        <i/>
        <sz val="8"/>
        <color theme="1"/>
        <rFont val="Arial"/>
        <family val="2"/>
      </rPr>
      <t>Note:</t>
    </r>
  </si>
  <si>
    <t xml:space="preserve">Jadual 4.12 </t>
  </si>
  <si>
    <t xml:space="preserve">  Table 4.12 </t>
  </si>
  <si>
    <t>Kategori ketidakupayaan</t>
  </si>
  <si>
    <t>&lt;6 tahun</t>
  </si>
  <si>
    <t>6-12 tahun</t>
  </si>
  <si>
    <t>13-18 tahun</t>
  </si>
  <si>
    <t>Disabilities category</t>
  </si>
  <si>
    <t>&lt;6 years</t>
  </si>
  <si>
    <t>6-12 years</t>
  </si>
  <si>
    <t>13-18 years</t>
  </si>
  <si>
    <t>Penglihatan</t>
  </si>
  <si>
    <t>Visually impaired</t>
  </si>
  <si>
    <t>Pendengaran</t>
  </si>
  <si>
    <t>Hearing</t>
  </si>
  <si>
    <t>Fizikal</t>
  </si>
  <si>
    <t>Physical</t>
  </si>
  <si>
    <t>Masalah pembelajaran</t>
  </si>
  <si>
    <t>Learning disabilities</t>
  </si>
  <si>
    <t>Pertuturan</t>
  </si>
  <si>
    <t>Speech</t>
  </si>
  <si>
    <t>Mental</t>
  </si>
  <si>
    <t>Pelbagai</t>
  </si>
  <si>
    <t>Jadual 4.13</t>
  </si>
  <si>
    <t xml:space="preserve">  Table 4.13 </t>
  </si>
  <si>
    <t>Pusat</t>
  </si>
  <si>
    <t>Penghuni</t>
  </si>
  <si>
    <t>Center</t>
  </si>
  <si>
    <t>Inmate</t>
  </si>
  <si>
    <t>:  Bilangan penghuni di institusi kanak-kanak mengikut negeri, Malaysia, 2021 ̶ 2023</t>
  </si>
  <si>
    <t>:  Number of inmates in children's institution by state, Malaysia, 2021 ̶ 2023</t>
  </si>
  <si>
    <t xml:space="preserve">   Malaysia, 2021 ̶ 2023</t>
  </si>
  <si>
    <t>:  Number of registered centers and inmates childcare centers by state, Malaysia, 2021 ̶ 2023</t>
  </si>
  <si>
    <t xml:space="preserve">  Malaysia, 2021 ̶ 2023</t>
  </si>
  <si>
    <t>: Cumulative number of registered Persons with Disabilities by category of disabilities and age group, Malaysia, 2021 ̶ 2023</t>
  </si>
  <si>
    <t>:  Number of children in need of protection and rehabilitation by ethnic group and sex, Malaysia, 2021 ̶ 2023</t>
  </si>
  <si>
    <t>:  Number of children in need of care and protection by type of cases and sex, Malaysia, 2021 ̶ 2023</t>
  </si>
  <si>
    <t>:  Bilangan penerima dan jumlah bantuan kanak-kanak mengikut kumpulan etnik, Malaysia, 2021 ̶ 2023</t>
  </si>
  <si>
    <t>:  Number of recipients and total amount of financial assistance for children by ethnic group, Malaysia, 2021 ̶ 2023</t>
  </si>
  <si>
    <t>:  Bilangan penerima dan jumlah bantuan kanak-kanak mengikut negeri, Malaysia, 2021 ̶ 2023</t>
  </si>
  <si>
    <t>:  Number of recipients and total amount of financial assistance for children by state, Malaysia, 2021 ̶ 2023</t>
  </si>
  <si>
    <t>:  Bilangan pusat dan penghuni pusat jagaan kanak-kanak berdaftar mengikut negeri, Malaysia, 2021 ̶ 2023</t>
  </si>
  <si>
    <r>
      <t xml:space="preserve">: Bilangan permohonan pendaftaran dan pengangkatan mengikut jenis dan negeri, Malaysia, 2021 </t>
    </r>
    <r>
      <rPr>
        <b/>
        <sz val="10"/>
        <color theme="1"/>
        <rFont val="Calibri"/>
        <family val="2"/>
      </rPr>
      <t xml:space="preserve">̶ </t>
    </r>
    <r>
      <rPr>
        <b/>
        <sz val="10"/>
        <color theme="1"/>
        <rFont val="Arial"/>
        <family val="2"/>
      </rPr>
      <t>2023</t>
    </r>
  </si>
  <si>
    <t>: Number of applications for registration and adoption by type and state, Malaysia, 2021 ̶ 2023</t>
  </si>
  <si>
    <t>: Number of children in need of care and protection by sex and state, Malaysia, 2021 ̶ 2023</t>
  </si>
  <si>
    <t>n.a - Seksyen 17(1)(h) dikeluarkan daripada jadual</t>
  </si>
  <si>
    <t>:  Bilangan kanak-kanak tidak terkawal mengikut jantina dan negeri, Malaysia, 2021 ̶ 2023</t>
  </si>
  <si>
    <t>:  Number of beyond control children by sex and state, Malaysia, 2021 ̶ 2023</t>
  </si>
  <si>
    <t>:  Bilangan kanak-kanak tidak terkawal mengikut jantina dan kumpulan etnik, Malaysia, 2021 ̶ 2023</t>
  </si>
  <si>
    <t>:  Number of beyond control children by sex and ethnic group, Malaysia, 2021 ̶ 2023</t>
  </si>
  <si>
    <t xml:space="preserve">:  Bilangan kanak-kanak yang memerlukan perlindungan dan pemulihan mengikut jantina dan negeri, </t>
  </si>
  <si>
    <t>:  Number of children in need of protection and rehabilitation by sex and state, Malaysia, 2021 ̶ 2023</t>
  </si>
  <si>
    <t>:  Bilangan kanak-kanak yang memerlukan perlindungan dan pemulihan mengikut kumpulan etnik dan jantina,</t>
  </si>
  <si>
    <t xml:space="preserve">: Bilangan kumulatif Orang Kurang Upaya yang berdaftar mengikut kategori ketidakupayaan dan kumpulan umur, </t>
  </si>
  <si>
    <t xml:space="preserve">: Bilangan kanak-kanak yang memerlukan pemeliharaan dan perlindungan mengikut jantina dan negeri, </t>
  </si>
  <si>
    <t xml:space="preserve">: Bilangan kanak-kanak yang memerlukan pemeliharaan dan perlindungan mengikut kumpulan etnik dan jantina, </t>
  </si>
  <si>
    <t>: Number of children in need of care and protection by ethnic group and sex, Malaysia, 2021 ̶ 2023</t>
  </si>
  <si>
    <r>
      <t>1</t>
    </r>
    <r>
      <rPr>
        <b/>
        <sz val="8"/>
        <color theme="1"/>
        <rFont val="Arial"/>
        <family val="2"/>
      </rPr>
      <t xml:space="preserve"> Termasuk Bukan warganegara</t>
    </r>
  </si>
  <si>
    <t xml:space="preserve">   Includes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</si>
</sst>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_-* #,##0_-;\-* #,##0_-;_-* &quot;-&quot;_-;_-@"/>
    <numFmt numFmtId="169" formatCode="_-* #,##0_-;\-* #,##0_-;_-* &quot;-&quot;??_-;_-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167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vertical="top"/>
    </xf>
    <xf numFmtId="37" fontId="2" fillId="0" borderId="0" xfId="0" applyNumberFormat="1" applyFont="1" applyAlignment="1">
      <alignment horizontal="right" vertical="top" wrapText="1"/>
    </xf>
    <xf numFmtId="169" fontId="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0" quotePrefix="1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10" fillId="0" borderId="0" xfId="0" applyFont="1"/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6" fillId="0" borderId="0" xfId="1" applyFont="1"/>
    <xf numFmtId="0" fontId="2" fillId="0" borderId="0" xfId="1" applyFont="1" applyAlignment="1">
      <alignment vertical="center"/>
    </xf>
    <xf numFmtId="168" fontId="2" fillId="0" borderId="0" xfId="1" applyNumberFormat="1" applyFont="1" applyAlignment="1">
      <alignment horizontal="right" vertical="center"/>
    </xf>
    <xf numFmtId="168" fontId="2" fillId="0" borderId="0" xfId="1" quotePrefix="1" applyNumberFormat="1" applyFont="1" applyAlignment="1">
      <alignment horizontal="right" vertical="center"/>
    </xf>
    <xf numFmtId="0" fontId="2" fillId="0" borderId="0" xfId="1" quotePrefix="1" applyFont="1" applyAlignment="1">
      <alignment horizontal="right" vertical="center"/>
    </xf>
    <xf numFmtId="0" fontId="2" fillId="0" borderId="0" xfId="1" applyFont="1" applyAlignment="1">
      <alignment horizontal="right" vertical="center"/>
    </xf>
  </cellXfs>
  <cellStyles count="2">
    <cellStyle name="Normal" xfId="0" builtinId="0"/>
    <cellStyle name="Normal 2" xfId="1" xr:uid="{309827D9-D74B-48B3-8248-E4378EFA3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5B8B7"/>
  </sheetPr>
  <dimension ref="A1:Z1000"/>
  <sheetViews>
    <sheetView topLeftCell="A19" workbookViewId="0">
      <selection activeCell="C1" sqref="C1"/>
    </sheetView>
  </sheetViews>
  <sheetFormatPr defaultColWidth="14.42578125" defaultRowHeight="15" customHeight="1" x14ac:dyDescent="0.25"/>
  <cols>
    <col min="1" max="1" width="1.7109375" customWidth="1"/>
    <col min="2" max="3" width="10.42578125" customWidth="1"/>
    <col min="4" max="4" width="12.5703125" customWidth="1"/>
    <col min="5" max="5" width="17.140625" customWidth="1"/>
    <col min="6" max="6" width="31.7109375" customWidth="1"/>
    <col min="7" max="7" width="24.42578125" customWidth="1"/>
    <col min="8" max="8" width="1.7109375" customWidth="1"/>
    <col min="9" max="26" width="9.140625" customWidth="1"/>
  </cols>
  <sheetData>
    <row r="1" spans="1:26" ht="15" customHeight="1" x14ac:dyDescent="0.25">
      <c r="A1" s="1"/>
      <c r="B1" s="2" t="s">
        <v>0</v>
      </c>
      <c r="C1" s="3" t="s">
        <v>154</v>
      </c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4" t="s">
        <v>1</v>
      </c>
      <c r="C2" s="5" t="s">
        <v>155</v>
      </c>
      <c r="D2" s="1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6"/>
      <c r="B3" s="7"/>
      <c r="C3" s="7"/>
      <c r="D3" s="7"/>
      <c r="E3" s="7"/>
      <c r="F3" s="7"/>
      <c r="G3" s="7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.5" customHeight="1" x14ac:dyDescent="0.25">
      <c r="A4" s="1"/>
      <c r="B4" s="5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3" t="s">
        <v>2</v>
      </c>
      <c r="C5" s="3"/>
      <c r="D5" s="8" t="s">
        <v>3</v>
      </c>
      <c r="E5" s="2" t="s">
        <v>4</v>
      </c>
      <c r="F5" s="2" t="s">
        <v>5</v>
      </c>
      <c r="G5" s="2" t="s">
        <v>6</v>
      </c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5" t="s">
        <v>7</v>
      </c>
      <c r="C6" s="5"/>
      <c r="D6" s="9" t="s">
        <v>8</v>
      </c>
      <c r="E6" s="4" t="s">
        <v>9</v>
      </c>
      <c r="F6" s="2" t="s">
        <v>10</v>
      </c>
      <c r="G6" s="2" t="s">
        <v>11</v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5"/>
      <c r="C7" s="5"/>
      <c r="D7" s="9"/>
      <c r="E7" s="4"/>
      <c r="F7" s="4" t="s">
        <v>12</v>
      </c>
      <c r="G7" s="4" t="s">
        <v>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5"/>
      <c r="C8" s="5"/>
      <c r="D8" s="9"/>
      <c r="E8" s="4"/>
      <c r="F8" s="4" t="s">
        <v>14</v>
      </c>
      <c r="G8" s="4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.5" customHeight="1" x14ac:dyDescent="0.25">
      <c r="A9" s="10"/>
      <c r="B9" s="10"/>
      <c r="C9" s="10"/>
      <c r="D9" s="10"/>
      <c r="E9" s="10"/>
      <c r="F9" s="10"/>
      <c r="G9" s="10"/>
      <c r="H9" s="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" customHeight="1" x14ac:dyDescent="0.25">
      <c r="A10" s="3"/>
      <c r="B10" s="3"/>
      <c r="C10" s="3"/>
      <c r="D10" s="3"/>
      <c r="E10" s="3"/>
      <c r="F10" s="1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"/>
      <c r="B11" s="3" t="s">
        <v>16</v>
      </c>
      <c r="C11" s="3"/>
      <c r="D11" s="8">
        <v>2021</v>
      </c>
      <c r="E11" s="12">
        <f t="shared" ref="E11:G11" si="0">SUM(E15,E19,E23,E27,E31,E35,E39,E43,E47,E51,E55,E59,E63,E67,E71,E75)</f>
        <v>1281</v>
      </c>
      <c r="F11" s="12">
        <f t="shared" si="0"/>
        <v>666</v>
      </c>
      <c r="G11" s="12">
        <f t="shared" si="0"/>
        <v>615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3"/>
      <c r="C12" s="3"/>
      <c r="D12" s="8">
        <v>2022</v>
      </c>
      <c r="E12" s="12">
        <f t="shared" ref="E12:E13" si="1">E16+E20+E24+E28+E32+E36+E40+E44+E48+E52+E56+E60+E64+E68+E72+E76</f>
        <v>1878</v>
      </c>
      <c r="F12" s="12">
        <f t="shared" ref="F12:G12" si="2">SUM(F16,F20,F24,F28,F32,F36,F40,F44,F48,F52,F56,F60,F64,F68,F72,F76)</f>
        <v>1219</v>
      </c>
      <c r="G12" s="12">
        <f t="shared" si="2"/>
        <v>659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3"/>
      <c r="C13" s="3"/>
      <c r="D13" s="8">
        <v>2023</v>
      </c>
      <c r="E13" s="12">
        <f t="shared" si="1"/>
        <v>2116</v>
      </c>
      <c r="F13" s="12">
        <f t="shared" ref="F13:G13" si="3">SUM(F17,F21,F25,F29,F33,F37,F41,F45,F49,F53,F57,F61,F65,F69,F73,F77)</f>
        <v>1140</v>
      </c>
      <c r="G13" s="12">
        <f t="shared" si="3"/>
        <v>976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" customHeight="1" x14ac:dyDescent="0.25">
      <c r="A14" s="1"/>
      <c r="B14" s="3"/>
      <c r="C14" s="3"/>
      <c r="D14" s="13"/>
      <c r="E14" s="14"/>
      <c r="F14" s="14"/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" t="s">
        <v>17</v>
      </c>
      <c r="C15" s="1"/>
      <c r="D15" s="13">
        <v>2021</v>
      </c>
      <c r="E15" s="14">
        <f t="shared" ref="E15:E17" si="4">SUM(F15:G15)</f>
        <v>115</v>
      </c>
      <c r="F15" s="14">
        <v>64</v>
      </c>
      <c r="G15" s="14">
        <v>51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1"/>
      <c r="C16" s="1"/>
      <c r="D16" s="13">
        <v>2022</v>
      </c>
      <c r="E16" s="14">
        <f t="shared" si="4"/>
        <v>333</v>
      </c>
      <c r="F16" s="14">
        <v>175</v>
      </c>
      <c r="G16" s="14">
        <v>158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"/>
      <c r="C17" s="1"/>
      <c r="D17" s="13">
        <v>2023</v>
      </c>
      <c r="E17" s="14">
        <f t="shared" si="4"/>
        <v>359</v>
      </c>
      <c r="F17" s="15">
        <v>189</v>
      </c>
      <c r="G17" s="15">
        <v>170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" customHeight="1" x14ac:dyDescent="0.25">
      <c r="A18" s="1"/>
      <c r="B18" s="1"/>
      <c r="C18" s="1"/>
      <c r="D18" s="13"/>
      <c r="E18" s="14"/>
      <c r="F18" s="14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 t="s">
        <v>18</v>
      </c>
      <c r="C19" s="1"/>
      <c r="D19" s="13">
        <v>2021</v>
      </c>
      <c r="E19" s="14">
        <f t="shared" ref="E19:E21" si="5">SUM(F19:G19)</f>
        <v>62</v>
      </c>
      <c r="F19" s="14">
        <v>38</v>
      </c>
      <c r="G19" s="14">
        <v>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"/>
      <c r="C20" s="1"/>
      <c r="D20" s="13">
        <v>2022</v>
      </c>
      <c r="E20" s="14">
        <f t="shared" si="5"/>
        <v>51</v>
      </c>
      <c r="F20" s="14">
        <v>39</v>
      </c>
      <c r="G20" s="14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"/>
      <c r="C21" s="1"/>
      <c r="D21" s="13">
        <v>2023</v>
      </c>
      <c r="E21" s="14">
        <f t="shared" si="5"/>
        <v>113</v>
      </c>
      <c r="F21" s="15">
        <v>90</v>
      </c>
      <c r="G21" s="15">
        <v>23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" customHeight="1" x14ac:dyDescent="0.25">
      <c r="A22" s="1"/>
      <c r="B22" s="1"/>
      <c r="C22" s="1"/>
      <c r="D22" s="13"/>
      <c r="E22" s="14"/>
      <c r="F22" s="14"/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" t="s">
        <v>19</v>
      </c>
      <c r="C23" s="1"/>
      <c r="D23" s="13">
        <v>2021</v>
      </c>
      <c r="E23" s="14">
        <f t="shared" ref="E23:E25" si="6">SUM(F23:G23)</f>
        <v>63</v>
      </c>
      <c r="F23" s="14">
        <v>62</v>
      </c>
      <c r="G23" s="14">
        <v>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"/>
      <c r="C24" s="1"/>
      <c r="D24" s="13">
        <v>2022</v>
      </c>
      <c r="E24" s="14">
        <f t="shared" si="6"/>
        <v>34</v>
      </c>
      <c r="F24" s="14">
        <v>30</v>
      </c>
      <c r="G24" s="14">
        <v>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"/>
      <c r="C25" s="1"/>
      <c r="D25" s="13">
        <v>2023</v>
      </c>
      <c r="E25" s="14">
        <f t="shared" si="6"/>
        <v>70</v>
      </c>
      <c r="F25" s="15">
        <v>69</v>
      </c>
      <c r="G25" s="15">
        <v>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" customHeight="1" x14ac:dyDescent="0.25">
      <c r="A26" s="1"/>
      <c r="B26" s="1"/>
      <c r="C26" s="1"/>
      <c r="D26" s="13"/>
      <c r="E26" s="14"/>
      <c r="F26" s="14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" t="s">
        <v>20</v>
      </c>
      <c r="C27" s="1"/>
      <c r="D27" s="13">
        <v>2021</v>
      </c>
      <c r="E27" s="14">
        <f t="shared" ref="E27:E29" si="7">SUM(F27:G27)</f>
        <v>52</v>
      </c>
      <c r="F27" s="14">
        <v>38</v>
      </c>
      <c r="G27" s="14">
        <v>14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1"/>
      <c r="C28" s="1"/>
      <c r="D28" s="13">
        <v>2022</v>
      </c>
      <c r="E28" s="14">
        <f t="shared" si="7"/>
        <v>53</v>
      </c>
      <c r="F28" s="14">
        <v>36</v>
      </c>
      <c r="G28" s="14">
        <v>17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"/>
      <c r="C29" s="1"/>
      <c r="D29" s="13">
        <v>2023</v>
      </c>
      <c r="E29" s="14">
        <f t="shared" si="7"/>
        <v>77</v>
      </c>
      <c r="F29" s="15">
        <v>45</v>
      </c>
      <c r="G29" s="15">
        <v>32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" customHeight="1" x14ac:dyDescent="0.25">
      <c r="A30" s="1"/>
      <c r="B30" s="1"/>
      <c r="C30" s="1"/>
      <c r="D30" s="13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" t="s">
        <v>21</v>
      </c>
      <c r="C31" s="1"/>
      <c r="D31" s="13">
        <v>2021</v>
      </c>
      <c r="E31" s="14">
        <f t="shared" ref="E31:E33" si="8">SUM(F31:G31)</f>
        <v>55</v>
      </c>
      <c r="F31" s="14">
        <v>21</v>
      </c>
      <c r="G31" s="14">
        <v>34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"/>
      <c r="C32" s="1"/>
      <c r="D32" s="13">
        <v>2022</v>
      </c>
      <c r="E32" s="14">
        <f t="shared" si="8"/>
        <v>163</v>
      </c>
      <c r="F32" s="14">
        <v>125</v>
      </c>
      <c r="G32" s="14">
        <v>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/>
      <c r="C33" s="1"/>
      <c r="D33" s="13">
        <v>2023</v>
      </c>
      <c r="E33" s="14">
        <f t="shared" si="8"/>
        <v>104</v>
      </c>
      <c r="F33" s="15">
        <v>50</v>
      </c>
      <c r="G33" s="15">
        <v>54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" customHeight="1" x14ac:dyDescent="0.25">
      <c r="A34" s="1"/>
      <c r="B34" s="1"/>
      <c r="C34" s="1"/>
      <c r="D34" s="13"/>
      <c r="E34" s="14"/>
      <c r="F34" s="14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 t="s">
        <v>22</v>
      </c>
      <c r="C35" s="1"/>
      <c r="D35" s="13">
        <v>2021</v>
      </c>
      <c r="E35" s="14">
        <f t="shared" ref="E35:E37" si="9">SUM(F35:G35)</f>
        <v>11</v>
      </c>
      <c r="F35" s="14">
        <v>7</v>
      </c>
      <c r="G35" s="14">
        <v>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1"/>
      <c r="C36" s="1"/>
      <c r="D36" s="13">
        <v>2022</v>
      </c>
      <c r="E36" s="14">
        <f t="shared" si="9"/>
        <v>109</v>
      </c>
      <c r="F36" s="14">
        <v>98</v>
      </c>
      <c r="G36" s="14">
        <v>11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/>
      <c r="C37" s="1"/>
      <c r="D37" s="13">
        <v>2023</v>
      </c>
      <c r="E37" s="14">
        <f t="shared" si="9"/>
        <v>115</v>
      </c>
      <c r="F37" s="15">
        <v>94</v>
      </c>
      <c r="G37" s="15">
        <v>21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" customHeight="1" x14ac:dyDescent="0.25">
      <c r="A38" s="1"/>
      <c r="B38" s="1"/>
      <c r="C38" s="1"/>
      <c r="D38" s="13"/>
      <c r="E38" s="14"/>
      <c r="F38" s="14"/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1" t="s">
        <v>23</v>
      </c>
      <c r="C39" s="1"/>
      <c r="D39" s="13">
        <v>2021</v>
      </c>
      <c r="E39" s="14">
        <f t="shared" ref="E39:E41" si="10">SUM(F39:G39)</f>
        <v>49</v>
      </c>
      <c r="F39" s="14">
        <v>13</v>
      </c>
      <c r="G39" s="14">
        <v>36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1"/>
      <c r="C40" s="1"/>
      <c r="D40" s="13">
        <v>2022</v>
      </c>
      <c r="E40" s="14">
        <f t="shared" si="10"/>
        <v>136</v>
      </c>
      <c r="F40" s="14">
        <v>88</v>
      </c>
      <c r="G40" s="14">
        <v>48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1"/>
      <c r="C41" s="1"/>
      <c r="D41" s="13">
        <v>2023</v>
      </c>
      <c r="E41" s="14">
        <f t="shared" si="10"/>
        <v>109</v>
      </c>
      <c r="F41" s="15">
        <v>53</v>
      </c>
      <c r="G41" s="15">
        <v>56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" customHeight="1" x14ac:dyDescent="0.25">
      <c r="A42" s="1"/>
      <c r="B42" s="1"/>
      <c r="C42" s="1"/>
      <c r="D42" s="13"/>
      <c r="E42" s="14"/>
      <c r="F42" s="14"/>
      <c r="G42" s="1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 t="s">
        <v>24</v>
      </c>
      <c r="C43" s="1"/>
      <c r="D43" s="13">
        <v>2021</v>
      </c>
      <c r="E43" s="14">
        <f>SUM(F43,G43)</f>
        <v>8</v>
      </c>
      <c r="F43" s="14">
        <v>3</v>
      </c>
      <c r="G43" s="14">
        <v>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"/>
      <c r="B44" s="1"/>
      <c r="C44" s="1"/>
      <c r="D44" s="13">
        <v>2022</v>
      </c>
      <c r="E44" s="14">
        <f t="shared" ref="E44:E45" si="11">SUM(F44:G44)</f>
        <v>13</v>
      </c>
      <c r="F44" s="14">
        <v>10</v>
      </c>
      <c r="G44" s="14">
        <v>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/>
      <c r="C45" s="1"/>
      <c r="D45" s="13">
        <v>2023</v>
      </c>
      <c r="E45" s="14">
        <f t="shared" si="11"/>
        <v>9</v>
      </c>
      <c r="F45" s="15">
        <v>8</v>
      </c>
      <c r="G45" s="15">
        <v>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" customHeight="1" x14ac:dyDescent="0.25">
      <c r="A46" s="1"/>
      <c r="B46" s="1"/>
      <c r="C46" s="1"/>
      <c r="D46" s="13"/>
      <c r="E46" s="14"/>
      <c r="F46" s="14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1" t="s">
        <v>25</v>
      </c>
      <c r="C47" s="1"/>
      <c r="D47" s="13">
        <v>2021</v>
      </c>
      <c r="E47" s="14">
        <f t="shared" ref="E47:E49" si="12">SUM(F47:G47)</f>
        <v>128</v>
      </c>
      <c r="F47" s="14">
        <v>79</v>
      </c>
      <c r="G47" s="14">
        <v>49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"/>
      <c r="B48" s="1"/>
      <c r="C48" s="1"/>
      <c r="D48" s="13">
        <v>2022</v>
      </c>
      <c r="E48" s="14">
        <f t="shared" si="12"/>
        <v>98</v>
      </c>
      <c r="F48" s="14">
        <v>67</v>
      </c>
      <c r="G48" s="14">
        <v>31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1"/>
      <c r="B49" s="1"/>
      <c r="C49" s="1"/>
      <c r="D49" s="13">
        <v>2023</v>
      </c>
      <c r="E49" s="14">
        <f t="shared" si="12"/>
        <v>160</v>
      </c>
      <c r="F49" s="15">
        <v>123</v>
      </c>
      <c r="G49" s="15">
        <v>37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" customHeight="1" x14ac:dyDescent="0.25">
      <c r="A50" s="1"/>
      <c r="B50" s="1"/>
      <c r="C50" s="1"/>
      <c r="D50" s="13"/>
      <c r="E50" s="14"/>
      <c r="F50" s="14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1" t="s">
        <v>26</v>
      </c>
      <c r="C51" s="1"/>
      <c r="D51" s="13">
        <v>2021</v>
      </c>
      <c r="E51" s="14" t="s">
        <v>27</v>
      </c>
      <c r="F51" s="14" t="s">
        <v>27</v>
      </c>
      <c r="G51" s="14" t="s">
        <v>27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1"/>
      <c r="B52" s="1"/>
      <c r="C52" s="1"/>
      <c r="D52" s="13">
        <v>2022</v>
      </c>
      <c r="E52" s="14">
        <f t="shared" ref="E52:E53" si="13">SUM(F52:G52)</f>
        <v>122</v>
      </c>
      <c r="F52" s="14">
        <v>7</v>
      </c>
      <c r="G52" s="14">
        <v>115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"/>
      <c r="B53" s="1"/>
      <c r="C53" s="1"/>
      <c r="D53" s="13">
        <v>2023</v>
      </c>
      <c r="E53" s="14">
        <f t="shared" si="13"/>
        <v>185</v>
      </c>
      <c r="F53" s="15">
        <v>7</v>
      </c>
      <c r="G53" s="15">
        <v>178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" customHeight="1" x14ac:dyDescent="0.25">
      <c r="A54" s="1"/>
      <c r="B54" s="1"/>
      <c r="C54" s="1"/>
      <c r="D54" s="13"/>
      <c r="E54" s="14"/>
      <c r="F54" s="14"/>
      <c r="G54" s="1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" t="s">
        <v>28</v>
      </c>
      <c r="C55" s="1"/>
      <c r="D55" s="13">
        <v>2021</v>
      </c>
      <c r="E55" s="14">
        <f t="shared" ref="E55:E57" si="14">SUM(F55:G55)</f>
        <v>9</v>
      </c>
      <c r="F55" s="14" t="s">
        <v>27</v>
      </c>
      <c r="G55" s="14">
        <v>9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1"/>
      <c r="B56" s="1"/>
      <c r="C56" s="1"/>
      <c r="D56" s="13">
        <v>2022</v>
      </c>
      <c r="E56" s="14">
        <f t="shared" si="14"/>
        <v>1</v>
      </c>
      <c r="F56" s="14">
        <v>1</v>
      </c>
      <c r="G56" s="14" t="s">
        <v>27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1"/>
      <c r="B57" s="1"/>
      <c r="C57" s="1"/>
      <c r="D57" s="13">
        <v>2023</v>
      </c>
      <c r="E57" s="14">
        <f t="shared" si="14"/>
        <v>41</v>
      </c>
      <c r="F57" s="15">
        <v>4</v>
      </c>
      <c r="G57" s="15">
        <v>37</v>
      </c>
      <c r="H57" s="1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" customHeight="1" x14ac:dyDescent="0.25">
      <c r="A58" s="1"/>
      <c r="B58" s="1"/>
      <c r="C58" s="1"/>
      <c r="D58" s="13"/>
      <c r="E58" s="14"/>
      <c r="F58" s="14"/>
      <c r="G58" s="14"/>
      <c r="H58" s="1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1" t="s">
        <v>29</v>
      </c>
      <c r="C59" s="1"/>
      <c r="D59" s="13">
        <v>2021</v>
      </c>
      <c r="E59" s="14">
        <f t="shared" ref="E59:E61" si="15">SUM(F59:G59)</f>
        <v>546</v>
      </c>
      <c r="F59" s="14">
        <v>269</v>
      </c>
      <c r="G59" s="14">
        <v>277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1"/>
      <c r="B60" s="1"/>
      <c r="C60" s="1"/>
      <c r="D60" s="13">
        <v>2022</v>
      </c>
      <c r="E60" s="14">
        <f t="shared" si="15"/>
        <v>612</v>
      </c>
      <c r="F60" s="14">
        <v>446</v>
      </c>
      <c r="G60" s="14">
        <v>166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"/>
      <c r="B61" s="1"/>
      <c r="C61" s="1"/>
      <c r="D61" s="13">
        <v>2023</v>
      </c>
      <c r="E61" s="14">
        <f t="shared" si="15"/>
        <v>584</v>
      </c>
      <c r="F61" s="15">
        <v>303</v>
      </c>
      <c r="G61" s="15">
        <v>281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" customHeight="1" x14ac:dyDescent="0.25">
      <c r="A62" s="1"/>
      <c r="B62" s="1"/>
      <c r="C62" s="1"/>
      <c r="D62" s="13"/>
      <c r="E62" s="14"/>
      <c r="F62" s="14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1" t="s">
        <v>30</v>
      </c>
      <c r="C63" s="1"/>
      <c r="D63" s="13">
        <v>2021</v>
      </c>
      <c r="E63" s="14">
        <f t="shared" ref="E63:E65" si="16">SUM(F63:G63)</f>
        <v>14</v>
      </c>
      <c r="F63" s="14">
        <v>14</v>
      </c>
      <c r="G63" s="14" t="s">
        <v>27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1"/>
      <c r="B64" s="1"/>
      <c r="C64" s="1"/>
      <c r="D64" s="13">
        <v>2022</v>
      </c>
      <c r="E64" s="14">
        <f t="shared" si="16"/>
        <v>12</v>
      </c>
      <c r="F64" s="14">
        <v>12</v>
      </c>
      <c r="G64" s="14" t="s">
        <v>27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5">
      <c r="A65" s="1"/>
      <c r="B65" s="1"/>
      <c r="C65" s="1"/>
      <c r="D65" s="13">
        <v>2023</v>
      </c>
      <c r="E65" s="14">
        <f t="shared" si="16"/>
        <v>22</v>
      </c>
      <c r="F65" s="15">
        <v>21</v>
      </c>
      <c r="G65" s="15">
        <v>1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" customHeight="1" x14ac:dyDescent="0.25">
      <c r="A66" s="1"/>
      <c r="B66" s="1"/>
      <c r="C66" s="1"/>
      <c r="D66" s="13"/>
      <c r="E66" s="14"/>
      <c r="F66" s="14"/>
      <c r="G66" s="1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 t="s">
        <v>31</v>
      </c>
      <c r="C67" s="1"/>
      <c r="D67" s="13">
        <v>2021</v>
      </c>
      <c r="E67" s="14">
        <f t="shared" ref="E67:E69" si="17">SUM(F67:G67)</f>
        <v>167</v>
      </c>
      <c r="F67" s="14">
        <v>56</v>
      </c>
      <c r="G67" s="14">
        <v>111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5">
      <c r="A68" s="1"/>
      <c r="B68" s="1"/>
      <c r="C68" s="1"/>
      <c r="D68" s="13">
        <v>2022</v>
      </c>
      <c r="E68" s="14">
        <f t="shared" si="17"/>
        <v>134</v>
      </c>
      <c r="F68" s="14">
        <v>80</v>
      </c>
      <c r="G68" s="14">
        <v>54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1"/>
      <c r="B69" s="1"/>
      <c r="C69" s="1"/>
      <c r="D69" s="13">
        <v>2023</v>
      </c>
      <c r="E69" s="14">
        <f t="shared" si="17"/>
        <v>156</v>
      </c>
      <c r="F69" s="15">
        <v>79</v>
      </c>
      <c r="G69" s="15">
        <v>77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6" customHeight="1" x14ac:dyDescent="0.25">
      <c r="A70" s="1"/>
      <c r="B70" s="1"/>
      <c r="C70" s="1"/>
      <c r="D70" s="13"/>
      <c r="E70" s="14"/>
      <c r="F70" s="14"/>
      <c r="G70" s="1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 t="s">
        <v>32</v>
      </c>
      <c r="C71" s="1"/>
      <c r="D71" s="13">
        <v>2021</v>
      </c>
      <c r="E71" s="14" t="s">
        <v>27</v>
      </c>
      <c r="F71" s="14" t="s">
        <v>27</v>
      </c>
      <c r="G71" s="14" t="s">
        <v>27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5">
      <c r="A72" s="1"/>
      <c r="B72" s="1"/>
      <c r="C72" s="1"/>
      <c r="D72" s="13">
        <v>2022</v>
      </c>
      <c r="E72" s="14">
        <f t="shared" ref="E72:E73" si="18">SUM(F72:G72)</f>
        <v>2</v>
      </c>
      <c r="F72" s="14" t="s">
        <v>27</v>
      </c>
      <c r="G72" s="14">
        <v>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1"/>
      <c r="B73" s="1"/>
      <c r="C73" s="1"/>
      <c r="D73" s="13">
        <v>2023</v>
      </c>
      <c r="E73" s="14">
        <f t="shared" si="18"/>
        <v>7</v>
      </c>
      <c r="F73" s="14" t="s">
        <v>27</v>
      </c>
      <c r="G73" s="15">
        <v>7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6" customHeight="1" x14ac:dyDescent="0.25">
      <c r="A74" s="1"/>
      <c r="B74" s="1"/>
      <c r="C74" s="1"/>
      <c r="D74" s="13"/>
      <c r="E74" s="14"/>
      <c r="F74" s="14"/>
      <c r="G74" s="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 t="s">
        <v>33</v>
      </c>
      <c r="C75" s="1"/>
      <c r="D75" s="13">
        <v>2021</v>
      </c>
      <c r="E75" s="14">
        <f t="shared" ref="E75:E77" si="19">SUM(F75:G75)</f>
        <v>2</v>
      </c>
      <c r="F75" s="14">
        <v>2</v>
      </c>
      <c r="G75" s="14" t="s">
        <v>27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"/>
      <c r="B76" s="1"/>
      <c r="C76" s="1"/>
      <c r="D76" s="13">
        <v>2022</v>
      </c>
      <c r="E76" s="14">
        <f t="shared" si="19"/>
        <v>5</v>
      </c>
      <c r="F76" s="15">
        <v>5</v>
      </c>
      <c r="G76" s="14" t="s">
        <v>27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"/>
      <c r="B77" s="1"/>
      <c r="C77" s="1"/>
      <c r="D77" s="13">
        <v>2023</v>
      </c>
      <c r="E77" s="14">
        <f t="shared" si="19"/>
        <v>5</v>
      </c>
      <c r="F77" s="15">
        <v>5</v>
      </c>
      <c r="G77" s="14" t="s">
        <v>27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" customHeight="1" x14ac:dyDescent="0.25">
      <c r="A78" s="17"/>
      <c r="B78" s="17"/>
      <c r="C78" s="17"/>
      <c r="D78" s="17"/>
      <c r="E78" s="17"/>
      <c r="F78" s="17"/>
      <c r="G78" s="17"/>
      <c r="H78" s="1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8"/>
      <c r="B79" s="18"/>
      <c r="C79" s="18"/>
      <c r="D79" s="18"/>
      <c r="E79" s="19"/>
      <c r="F79" s="20"/>
      <c r="G79" s="21"/>
      <c r="H79" s="21" t="s">
        <v>34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" customHeight="1" x14ac:dyDescent="0.25">
      <c r="A80" s="18"/>
      <c r="B80" s="18"/>
      <c r="C80" s="18"/>
      <c r="D80" s="18"/>
      <c r="E80" s="19"/>
      <c r="F80" s="19"/>
      <c r="G80" s="22"/>
      <c r="H80" s="22" t="s">
        <v>35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23"/>
      <c r="C82" s="2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24"/>
      <c r="C83" s="2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5B8B7"/>
  </sheetPr>
  <dimension ref="A1:Z1000"/>
  <sheetViews>
    <sheetView workbookViewId="0">
      <selection activeCell="C1" sqref="C1"/>
    </sheetView>
  </sheetViews>
  <sheetFormatPr defaultColWidth="14.42578125" defaultRowHeight="15" customHeight="1" x14ac:dyDescent="0.25"/>
  <cols>
    <col min="1" max="1" width="1.140625" customWidth="1"/>
    <col min="2" max="2" width="11.140625" customWidth="1"/>
    <col min="3" max="3" width="8.7109375" customWidth="1"/>
    <col min="4" max="4" width="12.5703125" customWidth="1"/>
    <col min="5" max="5" width="21.7109375" customWidth="1"/>
    <col min="6" max="7" width="16.5703125" customWidth="1"/>
    <col min="8" max="8" width="18.7109375" customWidth="1"/>
    <col min="9" max="9" width="1.140625" customWidth="1"/>
    <col min="10" max="26" width="9.140625" customWidth="1"/>
  </cols>
  <sheetData>
    <row r="1" spans="1:26" ht="15" customHeight="1" x14ac:dyDescent="0.25">
      <c r="A1" s="1"/>
      <c r="B1" s="2" t="s">
        <v>36</v>
      </c>
      <c r="C1" s="3" t="s">
        <v>141</v>
      </c>
      <c r="D1" s="1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4" t="s">
        <v>37</v>
      </c>
      <c r="C2" s="5" t="s">
        <v>142</v>
      </c>
      <c r="D2" s="1"/>
      <c r="E2" s="5"/>
      <c r="F2" s="5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6"/>
      <c r="B3" s="7"/>
      <c r="C3" s="7"/>
      <c r="D3" s="7"/>
      <c r="E3" s="7"/>
      <c r="F3" s="7"/>
      <c r="G3" s="7"/>
      <c r="H3" s="7"/>
      <c r="I3" s="2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"/>
      <c r="B4" s="5"/>
      <c r="C4" s="5"/>
      <c r="D4" s="5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3" t="s">
        <v>2</v>
      </c>
      <c r="C5" s="3"/>
      <c r="D5" s="8" t="s">
        <v>3</v>
      </c>
      <c r="E5" s="26" t="s">
        <v>38</v>
      </c>
      <c r="F5" s="26" t="s">
        <v>39</v>
      </c>
      <c r="G5" s="26" t="s">
        <v>40</v>
      </c>
      <c r="H5" s="26" t="s">
        <v>41</v>
      </c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5" t="s">
        <v>7</v>
      </c>
      <c r="C6" s="5"/>
      <c r="D6" s="9" t="s">
        <v>8</v>
      </c>
      <c r="E6" s="4" t="s">
        <v>42</v>
      </c>
      <c r="F6" s="4"/>
      <c r="G6" s="4" t="s">
        <v>43</v>
      </c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"/>
      <c r="B9" s="3" t="s">
        <v>16</v>
      </c>
      <c r="C9" s="3"/>
      <c r="D9" s="8">
        <v>2021</v>
      </c>
      <c r="E9" s="11">
        <f t="shared" ref="E9:H9" si="0">SUM(E13,E17,E21,E25,E29,E33,E37,E41,E45,E49,E53,E57,E61,E65,E69,E73)</f>
        <v>1222</v>
      </c>
      <c r="F9" s="11">
        <f t="shared" si="0"/>
        <v>424</v>
      </c>
      <c r="G9" s="11">
        <f t="shared" si="0"/>
        <v>124</v>
      </c>
      <c r="H9" s="11">
        <f t="shared" si="0"/>
        <v>37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3"/>
      <c r="C10" s="3"/>
      <c r="D10" s="8">
        <v>2022</v>
      </c>
      <c r="E10" s="11">
        <f t="shared" ref="E10:E11" si="1">SUM(E14,E18,E22,E26,E30,E34,E38,E42,E46,E50,E54,E58,E62,E66,E70,E74)</f>
        <v>946</v>
      </c>
      <c r="F10" s="11">
        <f t="shared" ref="F10:H10" si="2">SUM(F14,F18,F22,F26,F30,F34,F38,F42,F46,F50,F54,F58,F58,F62,F66,F70,F74)</f>
        <v>321</v>
      </c>
      <c r="G10" s="11">
        <f t="shared" si="2"/>
        <v>162</v>
      </c>
      <c r="H10" s="11">
        <f t="shared" si="2"/>
        <v>28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3"/>
      <c r="C11" s="3"/>
      <c r="D11" s="8">
        <v>2023</v>
      </c>
      <c r="E11" s="11">
        <f t="shared" si="1"/>
        <v>1218</v>
      </c>
      <c r="F11" s="11">
        <f t="shared" ref="F11:H11" si="3">SUM(F15,F19,F23,F27,F31,F35,F39,F43,F47,F51,F55,F59,F59,F63,F67,F71,F75)</f>
        <v>289</v>
      </c>
      <c r="G11" s="11">
        <f t="shared" si="3"/>
        <v>214</v>
      </c>
      <c r="H11" s="11">
        <f t="shared" si="3"/>
        <v>41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" customHeight="1" x14ac:dyDescent="0.25">
      <c r="A12" s="1"/>
      <c r="B12" s="3"/>
      <c r="C12" s="3"/>
      <c r="D12" s="13"/>
      <c r="E12" s="27"/>
      <c r="F12" s="16"/>
      <c r="G12" s="27"/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1" t="s">
        <v>17</v>
      </c>
      <c r="C13" s="1"/>
      <c r="D13" s="13">
        <v>2021</v>
      </c>
      <c r="E13" s="16">
        <v>33</v>
      </c>
      <c r="F13" s="16" t="s">
        <v>27</v>
      </c>
      <c r="G13" s="16">
        <v>10</v>
      </c>
      <c r="H13" s="16" t="s">
        <v>27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"/>
      <c r="C14" s="1"/>
      <c r="D14" s="13">
        <v>2022</v>
      </c>
      <c r="E14" s="16">
        <v>37</v>
      </c>
      <c r="F14" s="16" t="s">
        <v>27</v>
      </c>
      <c r="G14" s="16">
        <v>14</v>
      </c>
      <c r="H14" s="16" t="s">
        <v>27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"/>
      <c r="C15" s="1"/>
      <c r="D15" s="13">
        <v>2023</v>
      </c>
      <c r="E15" s="27">
        <v>39</v>
      </c>
      <c r="F15" s="27" t="s">
        <v>27</v>
      </c>
      <c r="G15" s="27">
        <v>6</v>
      </c>
      <c r="H15" s="27" t="s">
        <v>27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" customHeight="1" x14ac:dyDescent="0.25">
      <c r="A16" s="1"/>
      <c r="B16" s="1"/>
      <c r="C16" s="1"/>
      <c r="D16" s="13"/>
      <c r="E16" s="16"/>
      <c r="F16" s="16"/>
      <c r="G16" s="27"/>
      <c r="H16" s="1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" t="s">
        <v>18</v>
      </c>
      <c r="C17" s="1"/>
      <c r="D17" s="13">
        <v>2021</v>
      </c>
      <c r="E17" s="16">
        <v>254</v>
      </c>
      <c r="F17" s="16" t="s">
        <v>27</v>
      </c>
      <c r="G17" s="16">
        <v>37</v>
      </c>
      <c r="H17" s="16" t="s">
        <v>27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"/>
      <c r="C18" s="1"/>
      <c r="D18" s="13">
        <v>2022</v>
      </c>
      <c r="E18" s="16">
        <v>47</v>
      </c>
      <c r="F18" s="16" t="s">
        <v>27</v>
      </c>
      <c r="G18" s="16">
        <v>50</v>
      </c>
      <c r="H18" s="16" t="s">
        <v>27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/>
      <c r="C19" s="1"/>
      <c r="D19" s="13">
        <v>2023</v>
      </c>
      <c r="E19" s="27">
        <v>63</v>
      </c>
      <c r="F19" s="27" t="s">
        <v>27</v>
      </c>
      <c r="G19" s="27">
        <v>78</v>
      </c>
      <c r="H19" s="27" t="s">
        <v>27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1"/>
      <c r="B20" s="1"/>
      <c r="C20" s="1"/>
      <c r="D20" s="13"/>
      <c r="E20" s="27"/>
      <c r="F20" s="16"/>
      <c r="G20" s="16"/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" t="s">
        <v>19</v>
      </c>
      <c r="C21" s="1"/>
      <c r="D21" s="13">
        <v>2021</v>
      </c>
      <c r="E21" s="16">
        <v>7</v>
      </c>
      <c r="F21" s="16" t="s">
        <v>27</v>
      </c>
      <c r="G21" s="16" t="s">
        <v>27</v>
      </c>
      <c r="H21" s="16" t="s">
        <v>27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/>
      <c r="C22" s="1"/>
      <c r="D22" s="13">
        <v>2022</v>
      </c>
      <c r="E22" s="16">
        <v>25</v>
      </c>
      <c r="F22" s="16" t="s">
        <v>27</v>
      </c>
      <c r="G22" s="16" t="s">
        <v>27</v>
      </c>
      <c r="H22" s="16" t="s">
        <v>27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"/>
      <c r="C23" s="1"/>
      <c r="D23" s="13">
        <v>2023</v>
      </c>
      <c r="E23" s="27">
        <v>23</v>
      </c>
      <c r="F23" s="27" t="s">
        <v>27</v>
      </c>
      <c r="G23" s="27" t="s">
        <v>27</v>
      </c>
      <c r="H23" s="27" t="s">
        <v>27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" customHeight="1" x14ac:dyDescent="0.25">
      <c r="A24" s="1"/>
      <c r="B24" s="1"/>
      <c r="C24" s="1"/>
      <c r="D24" s="13"/>
      <c r="E24" s="27"/>
      <c r="F24" s="27"/>
      <c r="G24" s="27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" t="s">
        <v>20</v>
      </c>
      <c r="C25" s="1"/>
      <c r="D25" s="13">
        <v>2021</v>
      </c>
      <c r="E25" s="16">
        <v>23</v>
      </c>
      <c r="F25" s="16">
        <v>27</v>
      </c>
      <c r="G25" s="16">
        <v>14</v>
      </c>
      <c r="H25" s="16" t="s">
        <v>27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/>
      <c r="C26" s="1"/>
      <c r="D26" s="13">
        <v>2022</v>
      </c>
      <c r="E26" s="16">
        <v>41</v>
      </c>
      <c r="F26" s="16">
        <v>31</v>
      </c>
      <c r="G26" s="16">
        <v>25</v>
      </c>
      <c r="H26" s="16" t="s">
        <v>27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"/>
      <c r="C27" s="1"/>
      <c r="D27" s="13">
        <v>2023</v>
      </c>
      <c r="E27" s="27">
        <v>102</v>
      </c>
      <c r="F27" s="27">
        <v>22</v>
      </c>
      <c r="G27" s="27">
        <v>49</v>
      </c>
      <c r="H27" s="27" t="s">
        <v>27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" customHeight="1" x14ac:dyDescent="0.25">
      <c r="A28" s="1"/>
      <c r="B28" s="1"/>
      <c r="C28" s="1"/>
      <c r="D28" s="13"/>
      <c r="E28" s="27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" t="s">
        <v>21</v>
      </c>
      <c r="C29" s="1"/>
      <c r="D29" s="13">
        <v>2021</v>
      </c>
      <c r="E29" s="16">
        <v>106</v>
      </c>
      <c r="F29" s="16" t="s">
        <v>27</v>
      </c>
      <c r="G29" s="16" t="s">
        <v>27</v>
      </c>
      <c r="H29" s="16" t="s">
        <v>27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"/>
      <c r="C30" s="1"/>
      <c r="D30" s="13">
        <v>2022</v>
      </c>
      <c r="E30" s="16">
        <v>97</v>
      </c>
      <c r="F30" s="16" t="s">
        <v>27</v>
      </c>
      <c r="G30" s="16" t="s">
        <v>27</v>
      </c>
      <c r="H30" s="16" t="s">
        <v>27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"/>
      <c r="C31" s="1"/>
      <c r="D31" s="13">
        <v>2023</v>
      </c>
      <c r="E31" s="27">
        <v>101</v>
      </c>
      <c r="F31" s="27" t="s">
        <v>27</v>
      </c>
      <c r="G31" s="27" t="s">
        <v>27</v>
      </c>
      <c r="H31" s="27" t="s">
        <v>27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" customHeight="1" x14ac:dyDescent="0.25">
      <c r="A32" s="1"/>
      <c r="B32" s="1"/>
      <c r="C32" s="1"/>
      <c r="D32" s="13"/>
      <c r="E32" s="27"/>
      <c r="F32" s="27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 t="s">
        <v>22</v>
      </c>
      <c r="C33" s="1"/>
      <c r="D33" s="13">
        <v>2021</v>
      </c>
      <c r="E33" s="16">
        <v>216</v>
      </c>
      <c r="F33" s="16">
        <v>79</v>
      </c>
      <c r="G33" s="16" t="s">
        <v>27</v>
      </c>
      <c r="H33" s="16" t="s">
        <v>27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/>
      <c r="C34" s="1"/>
      <c r="D34" s="13">
        <v>2022</v>
      </c>
      <c r="E34" s="16">
        <v>201</v>
      </c>
      <c r="F34" s="16">
        <v>62</v>
      </c>
      <c r="G34" s="16" t="s">
        <v>27</v>
      </c>
      <c r="H34" s="16" t="s">
        <v>27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3">
        <v>2023</v>
      </c>
      <c r="E35" s="27">
        <v>279</v>
      </c>
      <c r="F35" s="27">
        <v>59</v>
      </c>
      <c r="G35" s="27" t="s">
        <v>27</v>
      </c>
      <c r="H35" s="27" t="s">
        <v>27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" customHeight="1" x14ac:dyDescent="0.25">
      <c r="A36" s="1"/>
      <c r="B36" s="1"/>
      <c r="C36" s="1"/>
      <c r="D36" s="13"/>
      <c r="E36" s="27"/>
      <c r="F36" s="27"/>
      <c r="G36" s="16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 t="s">
        <v>23</v>
      </c>
      <c r="C37" s="1"/>
      <c r="D37" s="13">
        <v>2021</v>
      </c>
      <c r="E37" s="16">
        <v>127</v>
      </c>
      <c r="F37" s="16">
        <v>50</v>
      </c>
      <c r="G37" s="16" t="s">
        <v>27</v>
      </c>
      <c r="H37" s="16">
        <v>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/>
      <c r="C38" s="1"/>
      <c r="D38" s="13">
        <v>2022</v>
      </c>
      <c r="E38" s="16">
        <v>133</v>
      </c>
      <c r="F38" s="16">
        <v>44</v>
      </c>
      <c r="G38" s="16" t="s">
        <v>27</v>
      </c>
      <c r="H38" s="16">
        <v>22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1"/>
      <c r="C39" s="1"/>
      <c r="D39" s="13">
        <v>2023</v>
      </c>
      <c r="E39" s="27">
        <v>137</v>
      </c>
      <c r="F39" s="27">
        <v>56</v>
      </c>
      <c r="G39" s="27" t="s">
        <v>27</v>
      </c>
      <c r="H39" s="27">
        <v>29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" customHeight="1" x14ac:dyDescent="0.25">
      <c r="A40" s="1"/>
      <c r="B40" s="1"/>
      <c r="C40" s="1"/>
      <c r="D40" s="13"/>
      <c r="E40" s="27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1" t="s">
        <v>24</v>
      </c>
      <c r="C41" s="1"/>
      <c r="D41" s="13">
        <v>2021</v>
      </c>
      <c r="E41" s="16">
        <v>127</v>
      </c>
      <c r="F41" s="16" t="s">
        <v>27</v>
      </c>
      <c r="G41" s="16" t="s">
        <v>27</v>
      </c>
      <c r="H41" s="16" t="s">
        <v>27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1"/>
      <c r="C42" s="1"/>
      <c r="D42" s="13">
        <v>2022</v>
      </c>
      <c r="E42" s="16">
        <v>139</v>
      </c>
      <c r="F42" s="16" t="s">
        <v>27</v>
      </c>
      <c r="G42" s="16" t="s">
        <v>27</v>
      </c>
      <c r="H42" s="16" t="s">
        <v>27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/>
      <c r="C43" s="1"/>
      <c r="D43" s="13">
        <v>2023</v>
      </c>
      <c r="E43" s="27">
        <v>194</v>
      </c>
      <c r="F43" s="27" t="s">
        <v>27</v>
      </c>
      <c r="G43" s="27" t="s">
        <v>27</v>
      </c>
      <c r="H43" s="27" t="s">
        <v>27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" customHeight="1" x14ac:dyDescent="0.25">
      <c r="A44" s="1"/>
      <c r="B44" s="1"/>
      <c r="C44" s="1"/>
      <c r="D44" s="13"/>
      <c r="E44" s="27"/>
      <c r="F44" s="27"/>
      <c r="G44" s="27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 t="s">
        <v>25</v>
      </c>
      <c r="C45" s="1"/>
      <c r="D45" s="13">
        <v>2021</v>
      </c>
      <c r="E45" s="16" t="s">
        <v>27</v>
      </c>
      <c r="F45" s="16">
        <v>76</v>
      </c>
      <c r="G45" s="16">
        <v>10</v>
      </c>
      <c r="H45" s="16" t="s">
        <v>27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"/>
      <c r="B46" s="1"/>
      <c r="C46" s="1"/>
      <c r="D46" s="13">
        <v>2022</v>
      </c>
      <c r="E46" s="16" t="s">
        <v>27</v>
      </c>
      <c r="F46" s="16">
        <v>56</v>
      </c>
      <c r="G46" s="16">
        <v>11</v>
      </c>
      <c r="H46" s="16" t="s">
        <v>27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1"/>
      <c r="C47" s="1"/>
      <c r="D47" s="13">
        <v>2023</v>
      </c>
      <c r="E47" s="27" t="s">
        <v>27</v>
      </c>
      <c r="F47" s="27">
        <v>36</v>
      </c>
      <c r="G47" s="27">
        <v>16</v>
      </c>
      <c r="H47" s="27" t="s">
        <v>27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" customHeight="1" x14ac:dyDescent="0.25">
      <c r="A48" s="1"/>
      <c r="B48" s="1"/>
      <c r="C48" s="1"/>
      <c r="D48" s="13"/>
      <c r="E48" s="27"/>
      <c r="F48" s="27"/>
      <c r="G48" s="16"/>
      <c r="H48" s="2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1"/>
      <c r="B49" s="1" t="s">
        <v>26</v>
      </c>
      <c r="C49" s="1"/>
      <c r="D49" s="13">
        <v>2021</v>
      </c>
      <c r="E49" s="16">
        <v>96</v>
      </c>
      <c r="F49" s="16">
        <v>20</v>
      </c>
      <c r="G49" s="16" t="s">
        <v>27</v>
      </c>
      <c r="H49" s="16">
        <v>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"/>
      <c r="B50" s="1"/>
      <c r="C50" s="1"/>
      <c r="D50" s="13">
        <v>2022</v>
      </c>
      <c r="E50" s="16">
        <v>52</v>
      </c>
      <c r="F50" s="16">
        <v>8</v>
      </c>
      <c r="G50" s="16" t="s">
        <v>27</v>
      </c>
      <c r="H50" s="16" t="s">
        <v>27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1"/>
      <c r="C51" s="1"/>
      <c r="D51" s="13">
        <v>2023</v>
      </c>
      <c r="E51" s="27">
        <v>66</v>
      </c>
      <c r="F51" s="27">
        <v>8</v>
      </c>
      <c r="G51" s="27">
        <v>2</v>
      </c>
      <c r="H51" s="27" t="s">
        <v>27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" customHeight="1" x14ac:dyDescent="0.25">
      <c r="A52" s="1"/>
      <c r="B52" s="1"/>
      <c r="C52" s="1"/>
      <c r="D52" s="13"/>
      <c r="E52" s="27"/>
      <c r="F52" s="27"/>
      <c r="G52" s="27"/>
      <c r="H52" s="2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"/>
      <c r="B53" s="1" t="s">
        <v>28</v>
      </c>
      <c r="C53" s="1"/>
      <c r="D53" s="13">
        <v>2021</v>
      </c>
      <c r="E53" s="16">
        <v>75</v>
      </c>
      <c r="F53" s="16">
        <v>57</v>
      </c>
      <c r="G53" s="16">
        <v>9</v>
      </c>
      <c r="H53" s="16">
        <v>13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"/>
      <c r="B54" s="1"/>
      <c r="C54" s="1"/>
      <c r="D54" s="13">
        <v>2022</v>
      </c>
      <c r="E54" s="16">
        <v>86</v>
      </c>
      <c r="F54" s="16">
        <v>29</v>
      </c>
      <c r="G54" s="16">
        <v>7</v>
      </c>
      <c r="H54" s="16">
        <v>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"/>
      <c r="C55" s="1"/>
      <c r="D55" s="13">
        <v>2023</v>
      </c>
      <c r="E55" s="27">
        <v>99</v>
      </c>
      <c r="F55" s="27">
        <v>20</v>
      </c>
      <c r="G55" s="27">
        <v>8</v>
      </c>
      <c r="H55" s="27">
        <v>12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" customHeight="1" x14ac:dyDescent="0.25">
      <c r="A56" s="1"/>
      <c r="B56" s="1"/>
      <c r="C56" s="1"/>
      <c r="D56" s="13"/>
      <c r="E56" s="27"/>
      <c r="F56" s="16"/>
      <c r="G56" s="16"/>
      <c r="H56" s="2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1"/>
      <c r="B57" s="1" t="s">
        <v>29</v>
      </c>
      <c r="C57" s="1"/>
      <c r="D57" s="13">
        <v>2021</v>
      </c>
      <c r="E57" s="16">
        <v>76</v>
      </c>
      <c r="F57" s="16" t="s">
        <v>27</v>
      </c>
      <c r="G57" s="16" t="s">
        <v>27</v>
      </c>
      <c r="H57" s="16">
        <v>11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"/>
      <c r="B58" s="1"/>
      <c r="C58" s="1"/>
      <c r="D58" s="13">
        <v>2022</v>
      </c>
      <c r="E58" s="16">
        <v>88</v>
      </c>
      <c r="F58" s="16" t="s">
        <v>27</v>
      </c>
      <c r="G58" s="16" t="s">
        <v>27</v>
      </c>
      <c r="H58" s="16" t="s">
        <v>27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1"/>
      <c r="C59" s="1"/>
      <c r="D59" s="13">
        <v>2023</v>
      </c>
      <c r="E59" s="27">
        <v>115</v>
      </c>
      <c r="F59" s="27" t="s">
        <v>27</v>
      </c>
      <c r="G59" s="27" t="s">
        <v>27</v>
      </c>
      <c r="H59" s="27" t="s">
        <v>27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" customHeight="1" x14ac:dyDescent="0.25">
      <c r="A60" s="1"/>
      <c r="B60" s="1"/>
      <c r="C60" s="1"/>
      <c r="D60" s="13"/>
      <c r="E60" s="16"/>
      <c r="F60" s="27"/>
      <c r="G60" s="27"/>
      <c r="H60" s="1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"/>
      <c r="B61" s="1" t="s">
        <v>30</v>
      </c>
      <c r="C61" s="1"/>
      <c r="D61" s="13">
        <v>2021</v>
      </c>
      <c r="E61" s="16" t="s">
        <v>27</v>
      </c>
      <c r="F61" s="16">
        <v>35</v>
      </c>
      <c r="G61" s="16">
        <v>12</v>
      </c>
      <c r="H61" s="16" t="s">
        <v>27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1"/>
      <c r="B62" s="1"/>
      <c r="C62" s="1"/>
      <c r="D62" s="13">
        <v>2022</v>
      </c>
      <c r="E62" s="16" t="s">
        <v>27</v>
      </c>
      <c r="F62" s="16">
        <v>25</v>
      </c>
      <c r="G62" s="16">
        <v>12</v>
      </c>
      <c r="H62" s="16" t="s">
        <v>27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1"/>
      <c r="C63" s="1"/>
      <c r="D63" s="13">
        <v>2023</v>
      </c>
      <c r="E63" s="27" t="s">
        <v>27</v>
      </c>
      <c r="F63" s="27">
        <v>18</v>
      </c>
      <c r="G63" s="27">
        <v>11</v>
      </c>
      <c r="H63" s="27" t="s">
        <v>27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" customHeight="1" x14ac:dyDescent="0.25">
      <c r="A64" s="1"/>
      <c r="B64" s="1"/>
      <c r="C64" s="1"/>
      <c r="D64" s="13"/>
      <c r="E64" s="27"/>
      <c r="F64" s="27"/>
      <c r="G64" s="27"/>
      <c r="H64" s="1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5">
      <c r="A65" s="1"/>
      <c r="B65" s="1" t="s">
        <v>31</v>
      </c>
      <c r="C65" s="1"/>
      <c r="D65" s="13">
        <v>2021</v>
      </c>
      <c r="E65" s="16">
        <v>82</v>
      </c>
      <c r="F65" s="16">
        <v>80</v>
      </c>
      <c r="G65" s="16">
        <v>32</v>
      </c>
      <c r="H65" s="16" t="s">
        <v>27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1"/>
      <c r="B66" s="1"/>
      <c r="C66" s="1"/>
      <c r="D66" s="13">
        <v>2022</v>
      </c>
      <c r="E66" s="16" t="s">
        <v>27</v>
      </c>
      <c r="F66" s="16">
        <v>66</v>
      </c>
      <c r="G66" s="16">
        <v>43</v>
      </c>
      <c r="H66" s="16" t="s">
        <v>27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/>
      <c r="C67" s="1"/>
      <c r="D67" s="13">
        <v>2023</v>
      </c>
      <c r="E67" s="27" t="s">
        <v>27</v>
      </c>
      <c r="F67" s="27">
        <v>70</v>
      </c>
      <c r="G67" s="27">
        <v>44</v>
      </c>
      <c r="H67" s="27" t="s">
        <v>27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" customHeight="1" x14ac:dyDescent="0.25">
      <c r="A68" s="1"/>
      <c r="B68" s="1"/>
      <c r="C68" s="1"/>
      <c r="D68" s="13"/>
      <c r="E68" s="16"/>
      <c r="F68" s="16"/>
      <c r="G68" s="16"/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1"/>
      <c r="B69" s="1" t="s">
        <v>32</v>
      </c>
      <c r="C69" s="1"/>
      <c r="D69" s="13">
        <v>2021</v>
      </c>
      <c r="E69" s="16" t="s">
        <v>27</v>
      </c>
      <c r="F69" s="16" t="s">
        <v>27</v>
      </c>
      <c r="G69" s="16" t="s">
        <v>27</v>
      </c>
      <c r="H69" s="16" t="s">
        <v>27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1"/>
      <c r="B70" s="1"/>
      <c r="C70" s="1"/>
      <c r="D70" s="13">
        <v>2022</v>
      </c>
      <c r="E70" s="16" t="s">
        <v>27</v>
      </c>
      <c r="F70" s="16" t="s">
        <v>27</v>
      </c>
      <c r="G70" s="16" t="s">
        <v>27</v>
      </c>
      <c r="H70" s="16" t="s">
        <v>27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/>
      <c r="C71" s="1"/>
      <c r="D71" s="13">
        <v>2023</v>
      </c>
      <c r="E71" s="27" t="s">
        <v>27</v>
      </c>
      <c r="F71" s="27" t="s">
        <v>27</v>
      </c>
      <c r="G71" s="27" t="s">
        <v>27</v>
      </c>
      <c r="H71" s="27" t="s">
        <v>27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6" customHeight="1" x14ac:dyDescent="0.25">
      <c r="A72" s="1"/>
      <c r="B72" s="1"/>
      <c r="C72" s="1"/>
      <c r="D72" s="13"/>
      <c r="E72" s="16"/>
      <c r="F72" s="16"/>
      <c r="G72" s="16"/>
      <c r="H72" s="1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1"/>
      <c r="B73" s="1" t="s">
        <v>33</v>
      </c>
      <c r="C73" s="1"/>
      <c r="D73" s="13">
        <v>2021</v>
      </c>
      <c r="E73" s="16" t="s">
        <v>27</v>
      </c>
      <c r="F73" s="16" t="s">
        <v>27</v>
      </c>
      <c r="G73" s="16" t="s">
        <v>27</v>
      </c>
      <c r="H73" s="16" t="s">
        <v>27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1"/>
      <c r="B74" s="1"/>
      <c r="C74" s="1"/>
      <c r="D74" s="13">
        <v>2022</v>
      </c>
      <c r="E74" s="16" t="s">
        <v>27</v>
      </c>
      <c r="F74" s="16" t="s">
        <v>27</v>
      </c>
      <c r="G74" s="16" t="s">
        <v>27</v>
      </c>
      <c r="H74" s="16" t="s">
        <v>27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/>
      <c r="C75" s="1"/>
      <c r="D75" s="13">
        <v>2023</v>
      </c>
      <c r="E75" s="27" t="s">
        <v>27</v>
      </c>
      <c r="F75" s="27" t="s">
        <v>27</v>
      </c>
      <c r="G75" s="27" t="s">
        <v>27</v>
      </c>
      <c r="H75" s="27" t="s">
        <v>27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8"/>
      <c r="B77" s="18"/>
      <c r="C77" s="18"/>
      <c r="D77" s="18"/>
      <c r="E77" s="20"/>
      <c r="F77" s="21"/>
      <c r="G77" s="19"/>
      <c r="H77" s="20"/>
      <c r="I77" s="21" t="s">
        <v>34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" customHeight="1" x14ac:dyDescent="0.25">
      <c r="A78" s="18"/>
      <c r="B78" s="18"/>
      <c r="C78" s="18"/>
      <c r="D78" s="18"/>
      <c r="E78" s="19"/>
      <c r="F78" s="22"/>
      <c r="G78" s="19"/>
      <c r="H78" s="19"/>
      <c r="I78" s="22" t="s">
        <v>35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28"/>
      <c r="C80" s="2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24"/>
      <c r="C81" s="2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5B8B7"/>
  </sheetPr>
  <dimension ref="A1:Z1000"/>
  <sheetViews>
    <sheetView workbookViewId="0">
      <selection activeCell="C1" sqref="C1"/>
    </sheetView>
  </sheetViews>
  <sheetFormatPr defaultColWidth="14.42578125" defaultRowHeight="15" customHeight="1" x14ac:dyDescent="0.25"/>
  <cols>
    <col min="1" max="1" width="1.140625" customWidth="1"/>
    <col min="2" max="2" width="11.42578125" customWidth="1"/>
    <col min="3" max="3" width="7.5703125" customWidth="1"/>
    <col min="4" max="4" width="16.5703125" customWidth="1"/>
    <col min="5" max="6" width="36.28515625" customWidth="1"/>
    <col min="7" max="7" width="1.140625" customWidth="1"/>
    <col min="8" max="26" width="9.140625" customWidth="1"/>
  </cols>
  <sheetData>
    <row r="1" spans="1:26" ht="15" customHeight="1" x14ac:dyDescent="0.25">
      <c r="A1" s="1"/>
      <c r="B1" s="2" t="s">
        <v>44</v>
      </c>
      <c r="C1" s="3" t="s">
        <v>151</v>
      </c>
      <c r="D1" s="1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4" t="s">
        <v>45</v>
      </c>
      <c r="C2" s="5" t="s">
        <v>152</v>
      </c>
      <c r="D2" s="1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6"/>
      <c r="B3" s="7"/>
      <c r="C3" s="7"/>
      <c r="D3" s="7"/>
      <c r="E3" s="7"/>
      <c r="F3" s="7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"/>
      <c r="B4" s="5"/>
      <c r="C4" s="5"/>
      <c r="D4" s="5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3" t="s">
        <v>2</v>
      </c>
      <c r="C5" s="3"/>
      <c r="D5" s="8" t="s">
        <v>3</v>
      </c>
      <c r="E5" s="2" t="s">
        <v>46</v>
      </c>
      <c r="F5" s="29" t="s">
        <v>47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5" t="s">
        <v>7</v>
      </c>
      <c r="C6" s="5"/>
      <c r="D6" s="9" t="s">
        <v>8</v>
      </c>
      <c r="E6" s="4" t="s">
        <v>48</v>
      </c>
      <c r="F6" s="4" t="s">
        <v>49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3"/>
      <c r="C7" s="3"/>
      <c r="D7" s="3"/>
      <c r="E7" s="3"/>
      <c r="F7" s="4" t="s">
        <v>50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3"/>
      <c r="C8" s="3"/>
      <c r="D8" s="3"/>
      <c r="E8" s="3"/>
      <c r="F8" s="2" t="s">
        <v>51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0"/>
      <c r="B9" s="10"/>
      <c r="C9" s="10"/>
      <c r="D9" s="10"/>
      <c r="E9" s="10"/>
      <c r="F9" s="10"/>
      <c r="G9" s="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" customHeight="1" x14ac:dyDescent="0.25">
      <c r="A10" s="3"/>
      <c r="B10" s="3"/>
      <c r="C10" s="3"/>
      <c r="D10" s="3"/>
      <c r="E10" s="3"/>
      <c r="F10" s="3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"/>
      <c r="B11" s="3" t="s">
        <v>16</v>
      </c>
      <c r="C11" s="3"/>
      <c r="D11" s="8">
        <v>2021</v>
      </c>
      <c r="E11" s="11">
        <f t="shared" ref="E11:F11" si="0">SUM(E15,E19,E23,E27,E31,E35,E39,E43,E47,E51,E55,E59,E63,E67,E71,E75)</f>
        <v>65197</v>
      </c>
      <c r="F11" s="30">
        <f t="shared" si="0"/>
        <v>315489.39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3"/>
      <c r="C12" s="3"/>
      <c r="D12" s="8">
        <v>2022</v>
      </c>
      <c r="E12" s="11">
        <f t="shared" ref="E12:F12" si="1">E16+E20+E24+E28+E32+E36+E40+E44+E48+E52+E56+E60+E64+E68+E72+E76</f>
        <v>66660</v>
      </c>
      <c r="F12" s="30">
        <f t="shared" si="1"/>
        <v>327128.78999999998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3"/>
      <c r="C13" s="3"/>
      <c r="D13" s="8">
        <v>2023</v>
      </c>
      <c r="E13" s="11">
        <f t="shared" ref="E13:F13" si="2">E17+E21+E25+E29+E33+E37+E41+E45+E49+E53+E57+E61+E65+E69+E73+E77</f>
        <v>65670</v>
      </c>
      <c r="F13" s="30">
        <f t="shared" si="2"/>
        <v>319029.00833000004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" customHeight="1" x14ac:dyDescent="0.25">
      <c r="A14" s="1"/>
      <c r="B14" s="3"/>
      <c r="C14" s="3"/>
      <c r="D14" s="13"/>
      <c r="E14" s="16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" t="s">
        <v>17</v>
      </c>
      <c r="C15" s="1"/>
      <c r="D15" s="13">
        <v>2021</v>
      </c>
      <c r="E15" s="16">
        <v>6147</v>
      </c>
      <c r="F15" s="31">
        <v>29768.65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1"/>
      <c r="C16" s="1"/>
      <c r="D16" s="13">
        <v>2022</v>
      </c>
      <c r="E16" s="16">
        <v>6187</v>
      </c>
      <c r="F16" s="31">
        <v>31193.95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"/>
      <c r="C17" s="1"/>
      <c r="D17" s="13">
        <v>2023</v>
      </c>
      <c r="E17" s="16">
        <v>5984</v>
      </c>
      <c r="F17" s="31">
        <v>29904.326150000001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" customHeight="1" x14ac:dyDescent="0.25">
      <c r="A18" s="1"/>
      <c r="B18" s="1"/>
      <c r="C18" s="1"/>
      <c r="D18" s="13"/>
      <c r="E18" s="16"/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 t="s">
        <v>18</v>
      </c>
      <c r="C19" s="1"/>
      <c r="D19" s="13">
        <v>2021</v>
      </c>
      <c r="E19" s="16">
        <v>5203</v>
      </c>
      <c r="F19" s="31">
        <v>24625.85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"/>
      <c r="C20" s="1"/>
      <c r="D20" s="13">
        <v>2022</v>
      </c>
      <c r="E20" s="16">
        <v>5378</v>
      </c>
      <c r="F20" s="31">
        <v>26089.15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"/>
      <c r="C21" s="1"/>
      <c r="D21" s="13">
        <v>2023</v>
      </c>
      <c r="E21" s="16">
        <v>5298</v>
      </c>
      <c r="F21" s="31">
        <v>24981.319849999996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" customHeight="1" x14ac:dyDescent="0.25">
      <c r="A22" s="1"/>
      <c r="B22" s="1"/>
      <c r="C22" s="1"/>
      <c r="D22" s="13"/>
      <c r="E22" s="16"/>
      <c r="F22" s="3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" t="s">
        <v>19</v>
      </c>
      <c r="C23" s="1"/>
      <c r="D23" s="13">
        <v>2021</v>
      </c>
      <c r="E23" s="16">
        <v>10279</v>
      </c>
      <c r="F23" s="31">
        <v>46307.7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"/>
      <c r="C24" s="1"/>
      <c r="D24" s="13">
        <v>2022</v>
      </c>
      <c r="E24" s="16">
        <v>10210</v>
      </c>
      <c r="F24" s="31">
        <v>46560.55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"/>
      <c r="C25" s="1"/>
      <c r="D25" s="13">
        <v>2023</v>
      </c>
      <c r="E25" s="16">
        <v>9921</v>
      </c>
      <c r="F25" s="31">
        <v>45550.256079999999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" customHeight="1" x14ac:dyDescent="0.25">
      <c r="A26" s="1"/>
      <c r="B26" s="1"/>
      <c r="C26" s="1"/>
      <c r="D26" s="13"/>
      <c r="E26" s="16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" t="s">
        <v>20</v>
      </c>
      <c r="C27" s="1"/>
      <c r="D27" s="13">
        <v>2021</v>
      </c>
      <c r="E27" s="16">
        <v>2221</v>
      </c>
      <c r="F27" s="31">
        <v>11215.6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1"/>
      <c r="C28" s="1"/>
      <c r="D28" s="13">
        <v>2022</v>
      </c>
      <c r="E28" s="16">
        <v>2258</v>
      </c>
      <c r="F28" s="31">
        <v>11588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"/>
      <c r="C29" s="1"/>
      <c r="D29" s="13">
        <v>2023</v>
      </c>
      <c r="E29" s="16">
        <v>2209</v>
      </c>
      <c r="F29" s="31">
        <v>11709.822999999999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" customHeight="1" x14ac:dyDescent="0.25">
      <c r="A30" s="1"/>
      <c r="B30" s="1"/>
      <c r="C30" s="1"/>
      <c r="D30" s="13"/>
      <c r="E30" s="16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" t="s">
        <v>21</v>
      </c>
      <c r="C31" s="1"/>
      <c r="D31" s="13">
        <v>2021</v>
      </c>
      <c r="E31" s="16">
        <v>3888</v>
      </c>
      <c r="F31" s="31">
        <v>18479.8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"/>
      <c r="C32" s="1"/>
      <c r="D32" s="13">
        <v>2022</v>
      </c>
      <c r="E32" s="16">
        <v>3925</v>
      </c>
      <c r="F32" s="31">
        <v>19041.400000000001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/>
      <c r="C33" s="1"/>
      <c r="D33" s="13">
        <v>2023</v>
      </c>
      <c r="E33" s="32">
        <v>3903</v>
      </c>
      <c r="F33" s="31">
        <v>17345.8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" customHeight="1" x14ac:dyDescent="0.25">
      <c r="A34" s="1"/>
      <c r="B34" s="1"/>
      <c r="C34" s="1"/>
      <c r="D34" s="13"/>
      <c r="E34" s="16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 t="s">
        <v>22</v>
      </c>
      <c r="C35" s="1"/>
      <c r="D35" s="13">
        <v>2021</v>
      </c>
      <c r="E35" s="16">
        <v>3792</v>
      </c>
      <c r="F35" s="31">
        <v>18378.3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1"/>
      <c r="C36" s="1"/>
      <c r="D36" s="13">
        <v>2022</v>
      </c>
      <c r="E36" s="16">
        <v>3832</v>
      </c>
      <c r="F36" s="31">
        <v>18582.900000000001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/>
      <c r="C37" s="1"/>
      <c r="D37" s="13">
        <v>2023</v>
      </c>
      <c r="E37" s="32">
        <v>3664</v>
      </c>
      <c r="F37" s="33">
        <v>17348.789850000001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" customHeight="1" x14ac:dyDescent="0.25">
      <c r="A38" s="1"/>
      <c r="B38" s="1"/>
      <c r="C38" s="1"/>
      <c r="D38" s="13"/>
      <c r="E38" s="16"/>
      <c r="F38" s="3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1" t="s">
        <v>23</v>
      </c>
      <c r="C39" s="1"/>
      <c r="D39" s="13">
        <v>2021</v>
      </c>
      <c r="E39" s="16">
        <v>4378</v>
      </c>
      <c r="F39" s="31">
        <v>22285.85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1"/>
      <c r="C40" s="1"/>
      <c r="D40" s="13">
        <v>2022</v>
      </c>
      <c r="E40" s="16">
        <v>4668</v>
      </c>
      <c r="F40" s="31">
        <v>23729.85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1"/>
      <c r="C41" s="1"/>
      <c r="D41" s="13">
        <v>2023</v>
      </c>
      <c r="E41" s="32">
        <v>4835</v>
      </c>
      <c r="F41" s="33">
        <v>24474.068149999999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" customHeight="1" x14ac:dyDescent="0.25">
      <c r="A42" s="1"/>
      <c r="B42" s="1"/>
      <c r="C42" s="1"/>
      <c r="D42" s="13"/>
      <c r="E42" s="16"/>
      <c r="F42" s="3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 t="s">
        <v>24</v>
      </c>
      <c r="C43" s="1"/>
      <c r="D43" s="13">
        <v>2021</v>
      </c>
      <c r="E43" s="16">
        <v>827</v>
      </c>
      <c r="F43" s="31">
        <v>3916.1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"/>
      <c r="B44" s="1"/>
      <c r="C44" s="1"/>
      <c r="D44" s="13">
        <v>2022</v>
      </c>
      <c r="E44" s="16">
        <v>854</v>
      </c>
      <c r="F44" s="31">
        <v>4001.3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/>
      <c r="C45" s="1"/>
      <c r="D45" s="13">
        <v>2023</v>
      </c>
      <c r="E45" s="32">
        <v>884</v>
      </c>
      <c r="F45" s="33">
        <v>3988.55645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" customHeight="1" x14ac:dyDescent="0.25">
      <c r="A46" s="1"/>
      <c r="B46" s="1"/>
      <c r="C46" s="1"/>
      <c r="D46" s="13"/>
      <c r="E46" s="16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1" t="s">
        <v>25</v>
      </c>
      <c r="C47" s="1"/>
      <c r="D47" s="13">
        <v>2021</v>
      </c>
      <c r="E47" s="16">
        <v>1924</v>
      </c>
      <c r="F47" s="31">
        <v>9801.68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"/>
      <c r="B48" s="1"/>
      <c r="C48" s="1"/>
      <c r="D48" s="13">
        <v>2022</v>
      </c>
      <c r="E48" s="16">
        <v>2191</v>
      </c>
      <c r="F48" s="31">
        <v>10547.5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1"/>
      <c r="B49" s="1"/>
      <c r="C49" s="1"/>
      <c r="D49" s="13">
        <v>2023</v>
      </c>
      <c r="E49" s="32">
        <v>2167</v>
      </c>
      <c r="F49" s="33">
        <v>11361.945099999999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" customHeight="1" x14ac:dyDescent="0.25">
      <c r="A50" s="1"/>
      <c r="B50" s="1"/>
      <c r="C50" s="1"/>
      <c r="D50" s="13"/>
      <c r="E50" s="16"/>
      <c r="F50" s="3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1" t="s">
        <v>26</v>
      </c>
      <c r="C51" s="1"/>
      <c r="D51" s="13">
        <v>2021</v>
      </c>
      <c r="E51" s="16">
        <v>7259</v>
      </c>
      <c r="F51" s="31">
        <v>42283.7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1"/>
      <c r="B52" s="1"/>
      <c r="C52" s="1"/>
      <c r="D52" s="13">
        <v>2022</v>
      </c>
      <c r="E52" s="16">
        <v>7542</v>
      </c>
      <c r="F52" s="31">
        <v>45986.75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"/>
      <c r="B53" s="1"/>
      <c r="C53" s="1"/>
      <c r="D53" s="13">
        <v>2023</v>
      </c>
      <c r="E53" s="32">
        <v>7389</v>
      </c>
      <c r="F53" s="33">
        <v>44811.886250000003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" customHeight="1" x14ac:dyDescent="0.25">
      <c r="A54" s="1"/>
      <c r="B54" s="1"/>
      <c r="C54" s="1"/>
      <c r="D54" s="13"/>
      <c r="E54" s="16"/>
      <c r="F54" s="3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" t="s">
        <v>28</v>
      </c>
      <c r="C55" s="1"/>
      <c r="D55" s="13">
        <v>2021</v>
      </c>
      <c r="E55" s="16">
        <v>7889</v>
      </c>
      <c r="F55" s="31">
        <v>32178.91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1"/>
      <c r="B56" s="1"/>
      <c r="C56" s="1"/>
      <c r="D56" s="13">
        <v>2022</v>
      </c>
      <c r="E56" s="16">
        <v>7810</v>
      </c>
      <c r="F56" s="31">
        <v>30360.34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1"/>
      <c r="B57" s="1"/>
      <c r="C57" s="1"/>
      <c r="D57" s="13">
        <v>2023</v>
      </c>
      <c r="E57" s="32">
        <v>7537</v>
      </c>
      <c r="F57" s="33">
        <v>29919.898799999995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" customHeight="1" x14ac:dyDescent="0.25">
      <c r="A58" s="1"/>
      <c r="B58" s="1"/>
      <c r="C58" s="1"/>
      <c r="D58" s="13"/>
      <c r="E58" s="16"/>
      <c r="F58" s="3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1" t="s">
        <v>29</v>
      </c>
      <c r="C59" s="1"/>
      <c r="D59" s="13">
        <v>2021</v>
      </c>
      <c r="E59" s="16">
        <v>4357</v>
      </c>
      <c r="F59" s="31">
        <v>22338.65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1"/>
      <c r="B60" s="1"/>
      <c r="C60" s="1"/>
      <c r="D60" s="13">
        <v>2022</v>
      </c>
      <c r="E60" s="16">
        <v>4592</v>
      </c>
      <c r="F60" s="31">
        <v>23809.05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"/>
      <c r="B61" s="1"/>
      <c r="C61" s="1"/>
      <c r="D61" s="13">
        <v>2023</v>
      </c>
      <c r="E61" s="32">
        <v>4553</v>
      </c>
      <c r="F61" s="33">
        <v>21917.23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" customHeight="1" x14ac:dyDescent="0.25">
      <c r="A62" s="1"/>
      <c r="B62" s="1"/>
      <c r="C62" s="1"/>
      <c r="D62" s="13"/>
      <c r="E62" s="16"/>
      <c r="F62" s="3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1" t="s">
        <v>30</v>
      </c>
      <c r="C63" s="1"/>
      <c r="D63" s="13">
        <v>2021</v>
      </c>
      <c r="E63" s="16">
        <v>6266</v>
      </c>
      <c r="F63" s="31">
        <v>30033.25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1"/>
      <c r="B64" s="1"/>
      <c r="C64" s="1"/>
      <c r="D64" s="13">
        <v>2022</v>
      </c>
      <c r="E64" s="16">
        <v>6370</v>
      </c>
      <c r="F64" s="31">
        <v>31116.6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5">
      <c r="A65" s="1"/>
      <c r="B65" s="1"/>
      <c r="C65" s="1"/>
      <c r="D65" s="13">
        <v>2023</v>
      </c>
      <c r="E65" s="32">
        <v>6516</v>
      </c>
      <c r="F65" s="33">
        <v>31442.11565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" customHeight="1" x14ac:dyDescent="0.25">
      <c r="A66" s="1"/>
      <c r="B66" s="1"/>
      <c r="C66" s="1"/>
      <c r="D66" s="13"/>
      <c r="E66" s="16"/>
      <c r="F66" s="3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 t="s">
        <v>31</v>
      </c>
      <c r="C67" s="1"/>
      <c r="D67" s="13">
        <v>2021</v>
      </c>
      <c r="E67" s="16">
        <v>633</v>
      </c>
      <c r="F67" s="31">
        <v>3092.45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5">
      <c r="A68" s="1"/>
      <c r="B68" s="1"/>
      <c r="C68" s="1"/>
      <c r="D68" s="13">
        <v>2022</v>
      </c>
      <c r="E68" s="16">
        <v>715</v>
      </c>
      <c r="F68" s="31">
        <v>3772.6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1"/>
      <c r="B69" s="1"/>
      <c r="C69" s="1"/>
      <c r="D69" s="13">
        <v>2023</v>
      </c>
      <c r="E69" s="32">
        <v>696</v>
      </c>
      <c r="F69" s="33">
        <v>3596.7930000000001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6" customHeight="1" x14ac:dyDescent="0.25">
      <c r="A70" s="1"/>
      <c r="B70" s="1"/>
      <c r="C70" s="1"/>
      <c r="D70" s="13"/>
      <c r="E70" s="16"/>
      <c r="F70" s="3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 t="s">
        <v>32</v>
      </c>
      <c r="C71" s="1"/>
      <c r="D71" s="13">
        <v>2021</v>
      </c>
      <c r="E71" s="16">
        <v>128</v>
      </c>
      <c r="F71" s="31">
        <v>739.65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5">
      <c r="A72" s="1"/>
      <c r="B72" s="1"/>
      <c r="C72" s="1"/>
      <c r="D72" s="13">
        <v>2022</v>
      </c>
      <c r="E72" s="16">
        <v>120</v>
      </c>
      <c r="F72" s="31">
        <v>702.95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1"/>
      <c r="B73" s="1"/>
      <c r="C73" s="1"/>
      <c r="D73" s="13">
        <v>2023</v>
      </c>
      <c r="E73" s="32">
        <v>106</v>
      </c>
      <c r="F73" s="33">
        <v>630.29999999999995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6" customHeight="1" x14ac:dyDescent="0.25">
      <c r="A74" s="1"/>
      <c r="B74" s="1"/>
      <c r="C74" s="1"/>
      <c r="D74" s="13"/>
      <c r="E74" s="16"/>
      <c r="F74" s="3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 t="s">
        <v>33</v>
      </c>
      <c r="C75" s="1"/>
      <c r="D75" s="13">
        <v>2021</v>
      </c>
      <c r="E75" s="16">
        <v>6</v>
      </c>
      <c r="F75" s="31">
        <v>43.25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"/>
      <c r="B76" s="1"/>
      <c r="C76" s="1"/>
      <c r="D76" s="13">
        <v>2022</v>
      </c>
      <c r="E76" s="1">
        <v>8</v>
      </c>
      <c r="F76" s="1">
        <v>45.9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"/>
      <c r="B77" s="1"/>
      <c r="C77" s="1"/>
      <c r="D77" s="13">
        <v>2023</v>
      </c>
      <c r="E77" s="32">
        <v>8</v>
      </c>
      <c r="F77" s="33">
        <v>45.9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" customHeight="1" x14ac:dyDescent="0.25">
      <c r="A78" s="17"/>
      <c r="B78" s="17"/>
      <c r="C78" s="17"/>
      <c r="D78" s="17"/>
      <c r="E78" s="17"/>
      <c r="F78" s="17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"/>
      <c r="B79" s="1"/>
      <c r="C79" s="1"/>
      <c r="D79" s="1"/>
      <c r="E79" s="1"/>
      <c r="F79" s="1"/>
      <c r="G79" s="21" t="s">
        <v>34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23"/>
      <c r="C80" s="23"/>
      <c r="D80" s="1"/>
      <c r="E80" s="1"/>
      <c r="F80" s="1"/>
      <c r="G80" s="22" t="s">
        <v>35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24"/>
      <c r="C81" s="2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28"/>
      <c r="C82" s="2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23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1"/>
      <c r="B84" s="24"/>
      <c r="C84" s="2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1000"/>
  <sheetViews>
    <sheetView workbookViewId="0">
      <selection activeCell="E15" sqref="E15:G29"/>
    </sheetView>
  </sheetViews>
  <sheetFormatPr defaultColWidth="14.42578125" defaultRowHeight="15" customHeight="1" x14ac:dyDescent="0.25"/>
  <cols>
    <col min="1" max="1" width="1.140625" customWidth="1"/>
    <col min="2" max="2" width="11" customWidth="1"/>
    <col min="3" max="3" width="11.42578125" customWidth="1"/>
    <col min="4" max="4" width="18" customWidth="1"/>
    <col min="5" max="5" width="29.5703125" customWidth="1"/>
    <col min="6" max="6" width="2" customWidth="1"/>
    <col min="7" max="7" width="31.5703125" customWidth="1"/>
    <col min="8" max="8" width="1.140625" customWidth="1"/>
    <col min="9" max="27" width="9.140625" customWidth="1"/>
  </cols>
  <sheetData>
    <row r="1" spans="1:27" ht="15" customHeight="1" x14ac:dyDescent="0.25">
      <c r="A1" s="1"/>
      <c r="B1" s="2" t="s">
        <v>52</v>
      </c>
      <c r="C1" s="3" t="s">
        <v>149</v>
      </c>
      <c r="D1" s="27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1"/>
      <c r="B2" s="4" t="s">
        <v>53</v>
      </c>
      <c r="C2" s="5" t="s">
        <v>150</v>
      </c>
      <c r="D2" s="27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6"/>
      <c r="B3" s="34"/>
      <c r="C3" s="34"/>
      <c r="D3" s="35"/>
      <c r="E3" s="36"/>
      <c r="F3" s="36"/>
      <c r="G3" s="36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 x14ac:dyDescent="0.25">
      <c r="A4" s="1"/>
      <c r="B4" s="3"/>
      <c r="C4" s="3"/>
      <c r="D4" s="8"/>
      <c r="E4" s="13"/>
      <c r="F4" s="13"/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3" t="s">
        <v>54</v>
      </c>
      <c r="C5" s="3"/>
      <c r="D5" s="8" t="s">
        <v>3</v>
      </c>
      <c r="E5" s="2" t="s">
        <v>46</v>
      </c>
      <c r="F5" s="1"/>
      <c r="G5" s="29" t="s">
        <v>47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5" t="s">
        <v>55</v>
      </c>
      <c r="C6" s="5"/>
      <c r="D6" s="9" t="s">
        <v>8</v>
      </c>
      <c r="E6" s="4" t="s">
        <v>48</v>
      </c>
      <c r="F6" s="1"/>
      <c r="G6" s="4" t="s">
        <v>49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5">
      <c r="A7" s="1"/>
      <c r="B7" s="3"/>
      <c r="C7" s="3"/>
      <c r="D7" s="3"/>
      <c r="E7" s="3"/>
      <c r="F7" s="1"/>
      <c r="G7" s="4" t="s">
        <v>50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5">
      <c r="A8" s="1"/>
      <c r="B8" s="3"/>
      <c r="C8" s="3"/>
      <c r="D8" s="3"/>
      <c r="E8" s="3"/>
      <c r="F8" s="1"/>
      <c r="G8" s="2" t="s">
        <v>51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5">
      <c r="A9" s="10"/>
      <c r="B9" s="10"/>
      <c r="C9" s="10"/>
      <c r="D9" s="10"/>
      <c r="E9" s="10"/>
      <c r="F9" s="10"/>
      <c r="G9" s="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customHeight="1" x14ac:dyDescent="0.25">
      <c r="A10" s="3"/>
      <c r="B10" s="3"/>
      <c r="C10" s="3"/>
      <c r="D10" s="9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4.95" customHeight="1" x14ac:dyDescent="0.25">
      <c r="A11" s="3"/>
      <c r="B11" s="3" t="s">
        <v>4</v>
      </c>
      <c r="C11" s="3"/>
      <c r="D11" s="8">
        <v>2021</v>
      </c>
      <c r="E11" s="37">
        <f>SUM(E15,E19,E23,E27)</f>
        <v>65197</v>
      </c>
      <c r="F11" s="37"/>
      <c r="G11" s="38">
        <f>SUM(G15,G19,G23,G27)</f>
        <v>315489.39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4.95" customHeight="1" x14ac:dyDescent="0.25">
      <c r="A12" s="3"/>
      <c r="B12" s="5" t="s">
        <v>9</v>
      </c>
      <c r="C12" s="5"/>
      <c r="D12" s="8">
        <v>2022</v>
      </c>
      <c r="E12" s="37">
        <f t="shared" ref="E12:E13" si="0">E16+E20+E24+E28</f>
        <v>66660</v>
      </c>
      <c r="F12" s="37"/>
      <c r="G12" s="38">
        <f t="shared" ref="G12:G13" si="1">G16+G20+G24+G28</f>
        <v>327128.78999999986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4.95" customHeight="1" x14ac:dyDescent="0.25">
      <c r="A13" s="3"/>
      <c r="B13" s="3"/>
      <c r="C13" s="3"/>
      <c r="D13" s="8">
        <v>2023</v>
      </c>
      <c r="E13" s="37">
        <f t="shared" si="0"/>
        <v>65670</v>
      </c>
      <c r="F13" s="3"/>
      <c r="G13" s="38">
        <f t="shared" si="1"/>
        <v>319029.0083300001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customHeight="1" x14ac:dyDescent="0.25">
      <c r="A14" s="3"/>
      <c r="B14" s="3"/>
      <c r="C14" s="3"/>
      <c r="D14" s="13"/>
      <c r="E14" s="39"/>
      <c r="F14" s="39"/>
      <c r="G14" s="4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4.95" customHeight="1" x14ac:dyDescent="0.25">
      <c r="A15" s="3"/>
      <c r="B15" s="41" t="s">
        <v>56</v>
      </c>
      <c r="C15" s="41"/>
      <c r="D15" s="13">
        <v>2021</v>
      </c>
      <c r="E15" s="63">
        <v>55582</v>
      </c>
      <c r="F15" s="63"/>
      <c r="G15" s="64">
        <v>270951.1828861438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4.95" customHeight="1" x14ac:dyDescent="0.25">
      <c r="A16" s="3"/>
      <c r="B16" s="42"/>
      <c r="C16" s="42"/>
      <c r="D16" s="13">
        <v>2022</v>
      </c>
      <c r="E16" s="63">
        <v>57126</v>
      </c>
      <c r="F16" s="63"/>
      <c r="G16" s="65">
        <v>279859.90595177532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4.95" customHeight="1" x14ac:dyDescent="0.25">
      <c r="A17" s="3"/>
      <c r="B17" s="42"/>
      <c r="C17" s="42"/>
      <c r="D17" s="13">
        <v>2023</v>
      </c>
      <c r="E17" s="63">
        <v>56278</v>
      </c>
      <c r="F17" s="63"/>
      <c r="G17" s="65">
        <v>272930.51237441378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5">
      <c r="A18" s="3"/>
      <c r="B18" s="42"/>
      <c r="C18" s="42"/>
      <c r="D18" s="13"/>
      <c r="E18" s="63"/>
      <c r="F18" s="63"/>
      <c r="G18" s="6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4.95" customHeight="1" x14ac:dyDescent="0.25">
      <c r="A19" s="3"/>
      <c r="B19" s="41" t="s">
        <v>57</v>
      </c>
      <c r="C19" s="41"/>
      <c r="D19" s="13">
        <v>2021</v>
      </c>
      <c r="E19" s="63">
        <v>2966</v>
      </c>
      <c r="F19" s="63"/>
      <c r="G19" s="64">
        <v>11707.188873811981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4.95" customHeight="1" x14ac:dyDescent="0.25">
      <c r="A20" s="3"/>
      <c r="B20" s="43" t="s">
        <v>58</v>
      </c>
      <c r="C20" s="43"/>
      <c r="D20" s="13">
        <v>2022</v>
      </c>
      <c r="E20" s="63">
        <v>2846</v>
      </c>
      <c r="F20" s="63"/>
      <c r="G20" s="64">
        <v>13736.248241281804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4.95" customHeight="1" x14ac:dyDescent="0.25">
      <c r="A21" s="3"/>
      <c r="B21" s="42"/>
      <c r="C21" s="42"/>
      <c r="D21" s="13">
        <v>2023</v>
      </c>
      <c r="E21" s="63">
        <v>2804</v>
      </c>
      <c r="F21" s="63"/>
      <c r="G21" s="64">
        <v>13396.135676688204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customHeight="1" x14ac:dyDescent="0.25">
      <c r="A22" s="3"/>
      <c r="B22" s="42"/>
      <c r="C22" s="42"/>
      <c r="D22" s="13"/>
      <c r="E22" s="63"/>
      <c r="F22" s="63"/>
      <c r="G22" s="6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4.95" customHeight="1" x14ac:dyDescent="0.25">
      <c r="A23" s="3"/>
      <c r="B23" s="41" t="s">
        <v>59</v>
      </c>
      <c r="C23" s="41"/>
      <c r="D23" s="13">
        <v>2021</v>
      </c>
      <c r="E23" s="63">
        <v>5987</v>
      </c>
      <c r="F23" s="63"/>
      <c r="G23" s="64">
        <v>29644.252382790193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4.95" customHeight="1" x14ac:dyDescent="0.25">
      <c r="A24" s="3"/>
      <c r="B24" s="43" t="s">
        <v>60</v>
      </c>
      <c r="C24" s="43"/>
      <c r="D24" s="13">
        <v>2022</v>
      </c>
      <c r="E24" s="63">
        <v>6042</v>
      </c>
      <c r="F24" s="63"/>
      <c r="G24" s="64">
        <v>30457.662022610777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4.95" customHeight="1" x14ac:dyDescent="0.25">
      <c r="A25" s="3"/>
      <c r="B25" s="42"/>
      <c r="C25" s="42"/>
      <c r="D25" s="13">
        <v>2023</v>
      </c>
      <c r="E25" s="63">
        <v>5952</v>
      </c>
      <c r="F25" s="63"/>
      <c r="G25" s="64">
        <v>29703.523530056231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customHeight="1" x14ac:dyDescent="0.25">
      <c r="A26" s="3"/>
      <c r="B26" s="42"/>
      <c r="C26" s="42"/>
      <c r="D26" s="13"/>
      <c r="E26" s="63"/>
      <c r="F26" s="63"/>
      <c r="G26" s="6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4.95" customHeight="1" x14ac:dyDescent="0.25">
      <c r="A27" s="3"/>
      <c r="B27" s="41" t="s">
        <v>61</v>
      </c>
      <c r="C27" s="41"/>
      <c r="D27" s="13">
        <v>2021</v>
      </c>
      <c r="E27" s="63">
        <v>662</v>
      </c>
      <c r="F27" s="63"/>
      <c r="G27" s="64">
        <v>3186.7658572540454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4.95" customHeight="1" x14ac:dyDescent="0.25">
      <c r="A28" s="3"/>
      <c r="B28" s="43" t="s">
        <v>62</v>
      </c>
      <c r="C28" s="43"/>
      <c r="D28" s="13">
        <v>2022</v>
      </c>
      <c r="E28" s="63">
        <v>646</v>
      </c>
      <c r="F28" s="63"/>
      <c r="G28" s="64">
        <v>3074.9737843319713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4.95" customHeight="1" x14ac:dyDescent="0.25">
      <c r="A29" s="3"/>
      <c r="B29" s="43"/>
      <c r="C29" s="43"/>
      <c r="D29" s="13">
        <v>2023</v>
      </c>
      <c r="E29" s="63">
        <v>636</v>
      </c>
      <c r="F29" s="63"/>
      <c r="G29" s="64">
        <v>2998.8367488418758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customHeight="1" x14ac:dyDescent="0.25">
      <c r="A30" s="10"/>
      <c r="B30" s="10"/>
      <c r="C30" s="10"/>
      <c r="D30" s="44"/>
      <c r="E30" s="45"/>
      <c r="F30" s="45"/>
      <c r="G30" s="45"/>
      <c r="H30" s="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customHeight="1" x14ac:dyDescent="0.25">
      <c r="A31" s="1"/>
      <c r="B31" s="43"/>
      <c r="C31" s="43"/>
      <c r="D31" s="43"/>
      <c r="E31" s="43"/>
      <c r="F31" s="43"/>
      <c r="G31" s="43"/>
      <c r="H31" s="21" t="s">
        <v>34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customHeight="1" x14ac:dyDescent="0.25">
      <c r="A32" s="1"/>
      <c r="B32" s="46"/>
      <c r="C32" s="46"/>
      <c r="D32" s="13"/>
      <c r="E32" s="13"/>
      <c r="F32" s="13"/>
      <c r="G32" s="13"/>
      <c r="H32" s="22" t="s">
        <v>35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8" ht="15" customHeight="1" x14ac:dyDescent="0.25">
      <c r="A33" s="1"/>
      <c r="B33" s="46"/>
      <c r="C33" s="46"/>
      <c r="D33" s="13"/>
      <c r="E33" s="13"/>
      <c r="F33" s="13"/>
      <c r="G33" s="13"/>
      <c r="H33" s="2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8" ht="15" customHeight="1" x14ac:dyDescent="0.25">
      <c r="A34" s="1"/>
      <c r="B34" s="28" t="s">
        <v>63</v>
      </c>
      <c r="C34" s="28"/>
      <c r="D34" s="13"/>
      <c r="E34" s="13"/>
      <c r="F34" s="13"/>
      <c r="G34" s="13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8" ht="15" customHeight="1" x14ac:dyDescent="0.25">
      <c r="A35" s="1"/>
      <c r="B35" s="62" t="s">
        <v>169</v>
      </c>
      <c r="C35" s="23"/>
      <c r="D35" s="13"/>
      <c r="E35" s="13"/>
      <c r="F35" s="13"/>
      <c r="G35" s="13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" customHeight="1" x14ac:dyDescent="0.25">
      <c r="A36" s="1"/>
      <c r="B36" s="47" t="s">
        <v>170</v>
      </c>
      <c r="C36" s="24"/>
      <c r="D36" s="48"/>
      <c r="E36" s="48"/>
      <c r="F36" s="48"/>
      <c r="G36" s="4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customHeight="1" x14ac:dyDescent="0.25">
      <c r="A37" s="1"/>
      <c r="B37" s="24"/>
      <c r="C37" s="24"/>
      <c r="D37" s="13"/>
      <c r="E37" s="13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8" ht="15" customHeight="1" x14ac:dyDescent="0.25">
      <c r="A38" s="24"/>
      <c r="B38" s="5"/>
      <c r="C38" s="5"/>
      <c r="D38" s="27"/>
      <c r="E38" s="27"/>
      <c r="F38" s="27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8" ht="15" customHeight="1" x14ac:dyDescent="0.25">
      <c r="A39" s="1"/>
      <c r="B39" s="1"/>
      <c r="C39" s="1"/>
      <c r="D39" s="49"/>
      <c r="E39" s="49"/>
      <c r="F39" s="49"/>
      <c r="G39" s="49"/>
      <c r="H39" s="4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8" ht="15" customHeight="1" x14ac:dyDescent="0.25">
      <c r="A40" s="1"/>
      <c r="B40" s="1"/>
      <c r="C40" s="1"/>
      <c r="D40" s="50"/>
      <c r="E40" s="50"/>
      <c r="F40" s="50"/>
      <c r="G40" s="50"/>
      <c r="H40" s="5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8" ht="15.75" customHeight="1" x14ac:dyDescent="0.25">
      <c r="A41" s="1"/>
      <c r="B41" s="1"/>
      <c r="C41" s="1"/>
      <c r="D41" s="27"/>
      <c r="E41" s="27"/>
      <c r="F41" s="27"/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ht="15.75" customHeight="1" x14ac:dyDescent="0.25">
      <c r="A42" s="1"/>
      <c r="B42" s="1"/>
      <c r="C42" s="1"/>
      <c r="D42" s="27"/>
      <c r="E42" s="27"/>
      <c r="F42" s="27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8" ht="15.75" customHeight="1" x14ac:dyDescent="0.25">
      <c r="A43" s="1"/>
      <c r="B43" s="1"/>
      <c r="C43" s="1"/>
      <c r="D43" s="27"/>
      <c r="E43" s="27"/>
      <c r="F43" s="27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8" ht="15.75" customHeight="1" x14ac:dyDescent="0.25">
      <c r="A44" s="1"/>
      <c r="B44" s="1"/>
      <c r="C44" s="1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 ht="15.75" customHeight="1" x14ac:dyDescent="0.25">
      <c r="A45" s="1"/>
      <c r="B45" s="1"/>
      <c r="C45" s="1"/>
      <c r="D45" s="27"/>
      <c r="E45" s="27"/>
      <c r="F45" s="27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 ht="15.75" customHeight="1" x14ac:dyDescent="0.25">
      <c r="A46" s="1"/>
      <c r="B46" s="1"/>
      <c r="C46" s="1"/>
      <c r="D46" s="27"/>
      <c r="E46" s="27"/>
      <c r="F46" s="27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8" ht="15.75" customHeight="1" x14ac:dyDescent="0.25">
      <c r="A47" s="1"/>
      <c r="B47" s="1"/>
      <c r="C47" s="1"/>
      <c r="D47" s="27"/>
      <c r="E47" s="27"/>
      <c r="F47" s="27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8" ht="15.75" customHeight="1" x14ac:dyDescent="0.25">
      <c r="A48" s="1"/>
      <c r="B48" s="1"/>
      <c r="C48" s="1"/>
      <c r="D48" s="27"/>
      <c r="E48" s="27"/>
      <c r="F48" s="27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x14ac:dyDescent="0.25">
      <c r="A49" s="1"/>
      <c r="B49" s="42"/>
      <c r="C49" s="42"/>
      <c r="D49" s="27"/>
      <c r="E49" s="27"/>
      <c r="F49" s="27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27"/>
      <c r="E50" s="27"/>
      <c r="F50" s="27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1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27"/>
      <c r="E52" s="27"/>
      <c r="F52" s="27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x14ac:dyDescent="0.25">
      <c r="A53" s="1"/>
      <c r="B53" s="1"/>
      <c r="C53" s="1"/>
      <c r="D53" s="27"/>
      <c r="E53" s="27"/>
      <c r="F53" s="27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27"/>
      <c r="E54" s="27"/>
      <c r="F54" s="27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27"/>
      <c r="E55" s="27"/>
      <c r="F55" s="27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27"/>
      <c r="E56" s="27"/>
      <c r="F56" s="27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27"/>
      <c r="E57" s="27"/>
      <c r="F57" s="27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27"/>
      <c r="E58" s="27"/>
      <c r="F58" s="27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27"/>
      <c r="E59" s="27"/>
      <c r="F59" s="27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27"/>
      <c r="E60" s="27"/>
      <c r="F60" s="27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27"/>
      <c r="E61" s="27"/>
      <c r="F61" s="27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27"/>
      <c r="E62" s="27"/>
      <c r="F62" s="27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27"/>
      <c r="E63" s="27"/>
      <c r="F63" s="27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27"/>
      <c r="E64" s="27"/>
      <c r="F64" s="27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27"/>
      <c r="E66" s="27"/>
      <c r="F66" s="27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27"/>
      <c r="E67" s="27"/>
      <c r="F67" s="27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27"/>
      <c r="E68" s="27"/>
      <c r="F68" s="27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27"/>
      <c r="E69" s="27"/>
      <c r="F69" s="27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27"/>
      <c r="E70" s="27"/>
      <c r="F70" s="27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27"/>
      <c r="E71" s="27"/>
      <c r="F71" s="27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27"/>
      <c r="E73" s="27"/>
      <c r="F73" s="27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27"/>
      <c r="E74" s="27"/>
      <c r="F74" s="27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27"/>
      <c r="E75" s="27"/>
      <c r="F75" s="27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27"/>
      <c r="E76" s="27"/>
      <c r="F76" s="27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27"/>
      <c r="E77" s="27"/>
      <c r="F77" s="27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27"/>
      <c r="E78" s="27"/>
      <c r="F78" s="27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27"/>
      <c r="E79" s="27"/>
      <c r="F79" s="27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27"/>
      <c r="E80" s="27"/>
      <c r="F80" s="27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27"/>
      <c r="E81" s="27"/>
      <c r="F81" s="27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27"/>
      <c r="E82" s="27"/>
      <c r="F82" s="27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27"/>
      <c r="E83" s="27"/>
      <c r="F83" s="27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27"/>
      <c r="E84" s="27"/>
      <c r="F84" s="27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27"/>
      <c r="E85" s="27"/>
      <c r="F85" s="27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27"/>
      <c r="E86" s="27"/>
      <c r="F86" s="27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27"/>
      <c r="E87" s="27"/>
      <c r="F87" s="27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27"/>
      <c r="E89" s="27"/>
      <c r="F89" s="27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27"/>
      <c r="E90" s="27"/>
      <c r="F90" s="27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27"/>
      <c r="E91" s="27"/>
      <c r="F91" s="27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27"/>
      <c r="E92" s="27"/>
      <c r="F92" s="27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27"/>
      <c r="E93" s="27"/>
      <c r="F93" s="27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27"/>
      <c r="E94" s="27"/>
      <c r="F94" s="27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27"/>
      <c r="E96" s="27"/>
      <c r="F96" s="27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27"/>
      <c r="E97" s="27"/>
      <c r="F97" s="27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27"/>
      <c r="E98" s="27"/>
      <c r="F98" s="27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27"/>
      <c r="E99" s="27"/>
      <c r="F99" s="27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27"/>
      <c r="E100" s="27"/>
      <c r="F100" s="27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27"/>
      <c r="E101" s="27"/>
      <c r="F101" s="27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27"/>
      <c r="E102" s="27"/>
      <c r="F102" s="27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27"/>
      <c r="E103" s="27"/>
      <c r="F103" s="27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27"/>
      <c r="E104" s="27"/>
      <c r="F104" s="27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27"/>
      <c r="E105" s="27"/>
      <c r="F105" s="27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27"/>
      <c r="E106" s="27"/>
      <c r="F106" s="27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27"/>
      <c r="E107" s="27"/>
      <c r="F107" s="27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27"/>
      <c r="E108" s="27"/>
      <c r="F108" s="27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27"/>
      <c r="E110" s="27"/>
      <c r="F110" s="27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27"/>
      <c r="E111" s="27"/>
      <c r="F111" s="27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27"/>
      <c r="E112" s="27"/>
      <c r="F112" s="27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27"/>
      <c r="E113" s="27"/>
      <c r="F113" s="27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27"/>
      <c r="E114" s="27"/>
      <c r="F114" s="27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27"/>
      <c r="E116" s="27"/>
      <c r="F116" s="27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27"/>
      <c r="E117" s="27"/>
      <c r="F117" s="27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27"/>
      <c r="E118" s="27"/>
      <c r="F118" s="27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27"/>
      <c r="E119" s="27"/>
      <c r="F119" s="27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27"/>
      <c r="E120" s="27"/>
      <c r="F120" s="27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27"/>
      <c r="E121" s="27"/>
      <c r="F121" s="27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27"/>
      <c r="E122" s="27"/>
      <c r="F122" s="27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27"/>
      <c r="E123" s="27"/>
      <c r="F123" s="27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27"/>
      <c r="E124" s="27"/>
      <c r="F124" s="27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27"/>
      <c r="E125" s="27"/>
      <c r="F125" s="27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27"/>
      <c r="E126" s="27"/>
      <c r="F126" s="27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27"/>
      <c r="E127" s="27"/>
      <c r="F127" s="27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27"/>
      <c r="E128" s="27"/>
      <c r="F128" s="27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27"/>
      <c r="E129" s="27"/>
      <c r="F129" s="27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27"/>
      <c r="E131" s="27"/>
      <c r="F131" s="27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27"/>
      <c r="E132" s="27"/>
      <c r="F132" s="27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27"/>
      <c r="E133" s="27"/>
      <c r="F133" s="27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27"/>
      <c r="E134" s="27"/>
      <c r="F134" s="27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27"/>
      <c r="E135" s="27"/>
      <c r="F135" s="27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27"/>
      <c r="E136" s="27"/>
      <c r="F136" s="27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27"/>
      <c r="E138" s="27"/>
      <c r="F138" s="27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27"/>
      <c r="E139" s="27"/>
      <c r="F139" s="27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27"/>
      <c r="E140" s="27"/>
      <c r="F140" s="27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27"/>
      <c r="E141" s="27"/>
      <c r="F141" s="27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27"/>
      <c r="E142" s="27"/>
      <c r="F142" s="27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27"/>
      <c r="E143" s="27"/>
      <c r="F143" s="27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27"/>
      <c r="E144" s="27"/>
      <c r="F144" s="27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27"/>
      <c r="E145" s="27"/>
      <c r="F145" s="27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27"/>
      <c r="E147" s="27"/>
      <c r="F147" s="27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27"/>
      <c r="E148" s="27"/>
      <c r="F148" s="27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27"/>
      <c r="E149" s="27"/>
      <c r="F149" s="27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27"/>
      <c r="E150" s="27"/>
      <c r="F150" s="27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27"/>
      <c r="E152" s="27"/>
      <c r="F152" s="27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27"/>
      <c r="E153" s="27"/>
      <c r="F153" s="27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27"/>
      <c r="E154" s="27"/>
      <c r="F154" s="27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27"/>
      <c r="E155" s="27"/>
      <c r="F155" s="27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27"/>
      <c r="E156" s="27"/>
      <c r="F156" s="27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27"/>
      <c r="E157" s="27"/>
      <c r="F157" s="27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27"/>
      <c r="E158" s="27"/>
      <c r="F158" s="27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27"/>
      <c r="E159" s="27"/>
      <c r="F159" s="27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27"/>
      <c r="E160" s="27"/>
      <c r="F160" s="27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27"/>
      <c r="E161" s="27"/>
      <c r="F161" s="27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27"/>
      <c r="E162" s="27"/>
      <c r="F162" s="27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27"/>
      <c r="E163" s="27"/>
      <c r="F163" s="27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27"/>
      <c r="E164" s="27"/>
      <c r="F164" s="27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27"/>
      <c r="E165" s="27"/>
      <c r="F165" s="27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27"/>
      <c r="E166" s="27"/>
      <c r="F166" s="27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27"/>
      <c r="E167" s="27"/>
      <c r="F167" s="27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27"/>
      <c r="E168" s="27"/>
      <c r="F168" s="27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27"/>
      <c r="E169" s="27"/>
      <c r="F169" s="27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27"/>
      <c r="E171" s="27"/>
      <c r="F171" s="27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27"/>
      <c r="E172" s="27"/>
      <c r="F172" s="27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27"/>
      <c r="E173" s="27"/>
      <c r="F173" s="27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27"/>
      <c r="E174" s="27"/>
      <c r="F174" s="27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27"/>
      <c r="E175" s="27"/>
      <c r="F175" s="27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27"/>
      <c r="E176" s="27"/>
      <c r="F176" s="27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27"/>
      <c r="E178" s="27"/>
      <c r="F178" s="27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27"/>
      <c r="E179" s="27"/>
      <c r="F179" s="27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27"/>
      <c r="E180" s="27"/>
      <c r="F180" s="27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27"/>
      <c r="E181" s="27"/>
      <c r="F181" s="27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27"/>
      <c r="E182" s="27"/>
      <c r="F182" s="27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27"/>
      <c r="E183" s="27"/>
      <c r="F183" s="27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27"/>
      <c r="E184" s="27"/>
      <c r="F184" s="27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27"/>
      <c r="E185" s="27"/>
      <c r="F185" s="27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27"/>
      <c r="E187" s="27"/>
      <c r="F187" s="27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27"/>
      <c r="E188" s="27"/>
      <c r="F188" s="27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27"/>
      <c r="E189" s="27"/>
      <c r="F189" s="27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27"/>
      <c r="E190" s="27"/>
      <c r="F190" s="27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27"/>
      <c r="E191" s="27"/>
      <c r="F191" s="27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27"/>
      <c r="E192" s="27"/>
      <c r="F192" s="27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27"/>
      <c r="E193" s="27"/>
      <c r="F193" s="27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27"/>
      <c r="E194" s="27"/>
      <c r="F194" s="27"/>
      <c r="G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27"/>
      <c r="E195" s="27"/>
      <c r="F195" s="27"/>
      <c r="G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27"/>
      <c r="E196" s="27"/>
      <c r="F196" s="27"/>
      <c r="G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27"/>
      <c r="E197" s="27"/>
      <c r="F197" s="27"/>
      <c r="G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27"/>
      <c r="E198" s="27"/>
      <c r="F198" s="27"/>
      <c r="G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27"/>
      <c r="E199" s="27"/>
      <c r="F199" s="27"/>
      <c r="G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27"/>
      <c r="E200" s="27"/>
      <c r="F200" s="27"/>
      <c r="G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27"/>
      <c r="E201" s="27"/>
      <c r="F201" s="27"/>
      <c r="G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27"/>
      <c r="E202" s="27"/>
      <c r="F202" s="27"/>
      <c r="G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27"/>
      <c r="E203" s="27"/>
      <c r="F203" s="27"/>
      <c r="G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27"/>
      <c r="E204" s="27"/>
      <c r="F204" s="27"/>
      <c r="G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27"/>
      <c r="E205" s="27"/>
      <c r="F205" s="27"/>
      <c r="G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27"/>
      <c r="E206" s="27"/>
      <c r="F206" s="27"/>
      <c r="G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27"/>
      <c r="E207" s="27"/>
      <c r="F207" s="27"/>
      <c r="G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27"/>
      <c r="E208" s="27"/>
      <c r="F208" s="27"/>
      <c r="G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27"/>
      <c r="E209" s="27"/>
      <c r="F209" s="27"/>
      <c r="G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27"/>
      <c r="E210" s="27"/>
      <c r="F210" s="27"/>
      <c r="G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27"/>
      <c r="E211" s="27"/>
      <c r="F211" s="27"/>
      <c r="G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27"/>
      <c r="E212" s="27"/>
      <c r="F212" s="27"/>
      <c r="G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27"/>
      <c r="E213" s="27"/>
      <c r="F213" s="27"/>
      <c r="G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27"/>
      <c r="E214" s="27"/>
      <c r="F214" s="27"/>
      <c r="G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27"/>
      <c r="E215" s="27"/>
      <c r="F215" s="27"/>
      <c r="G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27"/>
      <c r="E216" s="27"/>
      <c r="F216" s="27"/>
      <c r="G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27"/>
      <c r="E217" s="27"/>
      <c r="F217" s="27"/>
      <c r="G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27"/>
      <c r="E218" s="27"/>
      <c r="F218" s="27"/>
      <c r="G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27"/>
      <c r="E219" s="27"/>
      <c r="F219" s="27"/>
      <c r="G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27"/>
      <c r="E220" s="27"/>
      <c r="F220" s="27"/>
      <c r="G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27"/>
      <c r="E221" s="27"/>
      <c r="F221" s="27"/>
      <c r="G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27"/>
      <c r="E222" s="27"/>
      <c r="F222" s="27"/>
      <c r="G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27"/>
      <c r="E223" s="27"/>
      <c r="F223" s="27"/>
      <c r="G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27"/>
      <c r="E224" s="27"/>
      <c r="F224" s="27"/>
      <c r="G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27"/>
      <c r="E225" s="27"/>
      <c r="F225" s="27"/>
      <c r="G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27"/>
      <c r="E226" s="27"/>
      <c r="F226" s="27"/>
      <c r="G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27"/>
      <c r="E227" s="27"/>
      <c r="F227" s="27"/>
      <c r="G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27"/>
      <c r="E228" s="27"/>
      <c r="F228" s="27"/>
      <c r="G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27"/>
      <c r="E229" s="27"/>
      <c r="F229" s="27"/>
      <c r="G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27"/>
      <c r="E230" s="27"/>
      <c r="F230" s="27"/>
      <c r="G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27"/>
      <c r="E231" s="27"/>
      <c r="F231" s="27"/>
      <c r="G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27"/>
      <c r="E232" s="27"/>
      <c r="F232" s="27"/>
      <c r="G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27"/>
      <c r="E233" s="27"/>
      <c r="F233" s="27"/>
      <c r="G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27"/>
      <c r="E234" s="27"/>
      <c r="F234" s="27"/>
      <c r="G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27"/>
      <c r="E235" s="27"/>
      <c r="F235" s="27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27"/>
      <c r="E236" s="27"/>
      <c r="F236" s="27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27"/>
      <c r="E237" s="27"/>
      <c r="F237" s="27"/>
      <c r="G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27"/>
      <c r="E238" s="27"/>
      <c r="F238" s="27"/>
      <c r="G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27"/>
      <c r="E239" s="27"/>
      <c r="F239" s="27"/>
      <c r="G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27"/>
      <c r="E240" s="27"/>
      <c r="F240" s="27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27"/>
      <c r="E241" s="27"/>
      <c r="F241" s="27"/>
      <c r="G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27"/>
      <c r="E242" s="27"/>
      <c r="F242" s="27"/>
      <c r="G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27"/>
      <c r="E243" s="27"/>
      <c r="F243" s="27"/>
      <c r="G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27"/>
      <c r="E244" s="27"/>
      <c r="F244" s="27"/>
      <c r="G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27"/>
      <c r="E245" s="27"/>
      <c r="F245" s="27"/>
      <c r="G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27"/>
      <c r="E246" s="27"/>
      <c r="F246" s="27"/>
      <c r="G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27"/>
      <c r="E247" s="27"/>
      <c r="F247" s="27"/>
      <c r="G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27"/>
      <c r="E248" s="27"/>
      <c r="F248" s="27"/>
      <c r="G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27"/>
      <c r="E249" s="27"/>
      <c r="F249" s="27"/>
      <c r="G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27"/>
      <c r="E250" s="27"/>
      <c r="F250" s="27"/>
      <c r="G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27"/>
      <c r="E251" s="27"/>
      <c r="F251" s="27"/>
      <c r="G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27"/>
      <c r="E252" s="27"/>
      <c r="F252" s="27"/>
      <c r="G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27"/>
      <c r="E253" s="27"/>
      <c r="F253" s="27"/>
      <c r="G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27"/>
      <c r="E254" s="27"/>
      <c r="F254" s="27"/>
      <c r="G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27"/>
      <c r="E255" s="27"/>
      <c r="F255" s="27"/>
      <c r="G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27"/>
      <c r="E256" s="27"/>
      <c r="F256" s="27"/>
      <c r="G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27"/>
      <c r="E257" s="27"/>
      <c r="F257" s="27"/>
      <c r="G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27"/>
      <c r="E258" s="27"/>
      <c r="F258" s="27"/>
      <c r="G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27"/>
      <c r="E259" s="27"/>
      <c r="F259" s="27"/>
      <c r="G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27"/>
      <c r="E260" s="27"/>
      <c r="F260" s="27"/>
      <c r="G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27"/>
      <c r="E261" s="27"/>
      <c r="F261" s="27"/>
      <c r="G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27"/>
      <c r="E262" s="27"/>
      <c r="F262" s="27"/>
      <c r="G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27"/>
      <c r="E263" s="27"/>
      <c r="F263" s="27"/>
      <c r="G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27"/>
      <c r="E264" s="27"/>
      <c r="F264" s="27"/>
      <c r="G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27"/>
      <c r="E265" s="27"/>
      <c r="F265" s="27"/>
      <c r="G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27"/>
      <c r="E266" s="27"/>
      <c r="F266" s="27"/>
      <c r="G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27"/>
      <c r="E267" s="27"/>
      <c r="F267" s="27"/>
      <c r="G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27"/>
      <c r="E268" s="27"/>
      <c r="F268" s="27"/>
      <c r="G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27"/>
      <c r="E269" s="27"/>
      <c r="F269" s="27"/>
      <c r="G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27"/>
      <c r="E270" s="27"/>
      <c r="F270" s="27"/>
      <c r="G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27"/>
      <c r="E271" s="27"/>
      <c r="F271" s="27"/>
      <c r="G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27"/>
      <c r="E272" s="27"/>
      <c r="F272" s="27"/>
      <c r="G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27"/>
      <c r="E273" s="27"/>
      <c r="F273" s="27"/>
      <c r="G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27"/>
      <c r="E274" s="27"/>
      <c r="F274" s="27"/>
      <c r="G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27"/>
      <c r="E275" s="27"/>
      <c r="F275" s="27"/>
      <c r="G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27"/>
      <c r="E276" s="27"/>
      <c r="F276" s="27"/>
      <c r="G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27"/>
      <c r="E277" s="27"/>
      <c r="F277" s="27"/>
      <c r="G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27"/>
      <c r="E278" s="27"/>
      <c r="F278" s="27"/>
      <c r="G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27"/>
      <c r="E279" s="27"/>
      <c r="F279" s="27"/>
      <c r="G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27"/>
      <c r="E280" s="27"/>
      <c r="F280" s="27"/>
      <c r="G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27"/>
      <c r="E281" s="27"/>
      <c r="F281" s="27"/>
      <c r="G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27"/>
      <c r="E282" s="27"/>
      <c r="F282" s="27"/>
      <c r="G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27"/>
      <c r="E283" s="27"/>
      <c r="F283" s="27"/>
      <c r="G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27"/>
      <c r="E284" s="27"/>
      <c r="F284" s="27"/>
      <c r="G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27"/>
      <c r="E285" s="27"/>
      <c r="F285" s="27"/>
      <c r="G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27"/>
      <c r="E286" s="27"/>
      <c r="F286" s="27"/>
      <c r="G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27"/>
      <c r="E287" s="27"/>
      <c r="F287" s="27"/>
      <c r="G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27"/>
      <c r="E288" s="27"/>
      <c r="F288" s="27"/>
      <c r="G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27"/>
      <c r="E289" s="27"/>
      <c r="F289" s="27"/>
      <c r="G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27"/>
      <c r="E290" s="27"/>
      <c r="F290" s="27"/>
      <c r="G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27"/>
      <c r="E291" s="27"/>
      <c r="F291" s="27"/>
      <c r="G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27"/>
      <c r="E292" s="27"/>
      <c r="F292" s="27"/>
      <c r="G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27"/>
      <c r="E293" s="27"/>
      <c r="F293" s="27"/>
      <c r="G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27"/>
      <c r="E294" s="27"/>
      <c r="F294" s="27"/>
      <c r="G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27"/>
      <c r="E295" s="27"/>
      <c r="F295" s="27"/>
      <c r="G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27"/>
      <c r="E296" s="27"/>
      <c r="F296" s="27"/>
      <c r="G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27"/>
      <c r="E297" s="27"/>
      <c r="F297" s="27"/>
      <c r="G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27"/>
      <c r="E298" s="27"/>
      <c r="F298" s="27"/>
      <c r="G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27"/>
      <c r="E299" s="27"/>
      <c r="F299" s="27"/>
      <c r="G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27"/>
      <c r="E300" s="27"/>
      <c r="F300" s="27"/>
      <c r="G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27"/>
      <c r="E301" s="27"/>
      <c r="F301" s="27"/>
      <c r="G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27"/>
      <c r="E302" s="27"/>
      <c r="F302" s="27"/>
      <c r="G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27"/>
      <c r="E303" s="27"/>
      <c r="F303" s="27"/>
      <c r="G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27"/>
      <c r="E304" s="27"/>
      <c r="F304" s="27"/>
      <c r="G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27"/>
      <c r="E305" s="27"/>
      <c r="F305" s="27"/>
      <c r="G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27"/>
      <c r="E306" s="27"/>
      <c r="F306" s="27"/>
      <c r="G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27"/>
      <c r="E307" s="27"/>
      <c r="F307" s="27"/>
      <c r="G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27"/>
      <c r="E308" s="27"/>
      <c r="F308" s="27"/>
      <c r="G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27"/>
      <c r="E309" s="27"/>
      <c r="F309" s="27"/>
      <c r="G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27"/>
      <c r="E310" s="27"/>
      <c r="F310" s="27"/>
      <c r="G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27"/>
      <c r="E311" s="27"/>
      <c r="F311" s="27"/>
      <c r="G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27"/>
      <c r="E312" s="27"/>
      <c r="F312" s="27"/>
      <c r="G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27"/>
      <c r="E313" s="27"/>
      <c r="F313" s="27"/>
      <c r="G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27"/>
      <c r="E314" s="27"/>
      <c r="F314" s="27"/>
      <c r="G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27"/>
      <c r="E315" s="27"/>
      <c r="F315" s="27"/>
      <c r="G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27"/>
      <c r="E316" s="27"/>
      <c r="F316" s="27"/>
      <c r="G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27"/>
      <c r="E317" s="27"/>
      <c r="F317" s="27"/>
      <c r="G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27"/>
      <c r="E318" s="27"/>
      <c r="F318" s="27"/>
      <c r="G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27"/>
      <c r="E319" s="27"/>
      <c r="F319" s="27"/>
      <c r="G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27"/>
      <c r="E320" s="27"/>
      <c r="F320" s="27"/>
      <c r="G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27"/>
      <c r="E321" s="27"/>
      <c r="F321" s="27"/>
      <c r="G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27"/>
      <c r="E322" s="27"/>
      <c r="F322" s="27"/>
      <c r="G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27"/>
      <c r="E323" s="27"/>
      <c r="F323" s="27"/>
      <c r="G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27"/>
      <c r="E324" s="27"/>
      <c r="F324" s="27"/>
      <c r="G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27"/>
      <c r="E325" s="27"/>
      <c r="F325" s="27"/>
      <c r="G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27"/>
      <c r="E326" s="27"/>
      <c r="F326" s="27"/>
      <c r="G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27"/>
      <c r="E327" s="27"/>
      <c r="F327" s="27"/>
      <c r="G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27"/>
      <c r="E328" s="27"/>
      <c r="F328" s="27"/>
      <c r="G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27"/>
      <c r="E329" s="27"/>
      <c r="F329" s="27"/>
      <c r="G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27"/>
      <c r="E330" s="27"/>
      <c r="F330" s="27"/>
      <c r="G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27"/>
      <c r="E331" s="27"/>
      <c r="F331" s="27"/>
      <c r="G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27"/>
      <c r="E332" s="27"/>
      <c r="F332" s="27"/>
      <c r="G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27"/>
      <c r="E333" s="27"/>
      <c r="F333" s="27"/>
      <c r="G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27"/>
      <c r="E334" s="27"/>
      <c r="F334" s="27"/>
      <c r="G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27"/>
      <c r="E335" s="27"/>
      <c r="F335" s="27"/>
      <c r="G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27"/>
      <c r="E336" s="27"/>
      <c r="F336" s="27"/>
      <c r="G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27"/>
      <c r="E337" s="27"/>
      <c r="F337" s="27"/>
      <c r="G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27"/>
      <c r="E338" s="27"/>
      <c r="F338" s="27"/>
      <c r="G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27"/>
      <c r="E339" s="27"/>
      <c r="F339" s="27"/>
      <c r="G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27"/>
      <c r="E340" s="27"/>
      <c r="F340" s="27"/>
      <c r="G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27"/>
      <c r="E341" s="27"/>
      <c r="F341" s="27"/>
      <c r="G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27"/>
      <c r="E342" s="27"/>
      <c r="F342" s="27"/>
      <c r="G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27"/>
      <c r="E343" s="27"/>
      <c r="F343" s="27"/>
      <c r="G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27"/>
      <c r="E344" s="27"/>
      <c r="F344" s="27"/>
      <c r="G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27"/>
      <c r="E345" s="27"/>
      <c r="F345" s="27"/>
      <c r="G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27"/>
      <c r="E346" s="27"/>
      <c r="F346" s="27"/>
      <c r="G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27"/>
      <c r="E347" s="27"/>
      <c r="F347" s="27"/>
      <c r="G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27"/>
      <c r="E348" s="27"/>
      <c r="F348" s="27"/>
      <c r="G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27"/>
      <c r="E349" s="27"/>
      <c r="F349" s="27"/>
      <c r="G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27"/>
      <c r="E350" s="27"/>
      <c r="F350" s="27"/>
      <c r="G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27"/>
      <c r="E351" s="27"/>
      <c r="F351" s="27"/>
      <c r="G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27"/>
      <c r="E352" s="27"/>
      <c r="F352" s="27"/>
      <c r="G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27"/>
      <c r="E353" s="27"/>
      <c r="F353" s="27"/>
      <c r="G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27"/>
      <c r="E354" s="27"/>
      <c r="F354" s="27"/>
      <c r="G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27"/>
      <c r="E355" s="27"/>
      <c r="F355" s="27"/>
      <c r="G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27"/>
      <c r="E356" s="27"/>
      <c r="F356" s="27"/>
      <c r="G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27"/>
      <c r="E357" s="27"/>
      <c r="F357" s="27"/>
      <c r="G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27"/>
      <c r="E358" s="27"/>
      <c r="F358" s="27"/>
      <c r="G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27"/>
      <c r="E359" s="27"/>
      <c r="F359" s="27"/>
      <c r="G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27"/>
      <c r="E360" s="27"/>
      <c r="F360" s="27"/>
      <c r="G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27"/>
      <c r="E361" s="27"/>
      <c r="F361" s="27"/>
      <c r="G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27"/>
      <c r="E362" s="27"/>
      <c r="F362" s="27"/>
      <c r="G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27"/>
      <c r="E363" s="27"/>
      <c r="F363" s="27"/>
      <c r="G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27"/>
      <c r="E364" s="27"/>
      <c r="F364" s="27"/>
      <c r="G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27"/>
      <c r="E365" s="27"/>
      <c r="F365" s="27"/>
      <c r="G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27"/>
      <c r="E366" s="27"/>
      <c r="F366" s="27"/>
      <c r="G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27"/>
      <c r="E367" s="27"/>
      <c r="F367" s="27"/>
      <c r="G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27"/>
      <c r="E368" s="27"/>
      <c r="F368" s="27"/>
      <c r="G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27"/>
      <c r="E369" s="27"/>
      <c r="F369" s="27"/>
      <c r="G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27"/>
      <c r="E370" s="27"/>
      <c r="F370" s="27"/>
      <c r="G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27"/>
      <c r="E371" s="27"/>
      <c r="F371" s="27"/>
      <c r="G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27"/>
      <c r="E372" s="27"/>
      <c r="F372" s="27"/>
      <c r="G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27"/>
      <c r="E373" s="27"/>
      <c r="F373" s="27"/>
      <c r="G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27"/>
      <c r="E374" s="27"/>
      <c r="F374" s="27"/>
      <c r="G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27"/>
      <c r="E375" s="27"/>
      <c r="F375" s="27"/>
      <c r="G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27"/>
      <c r="E376" s="27"/>
      <c r="F376" s="27"/>
      <c r="G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27"/>
      <c r="E377" s="27"/>
      <c r="F377" s="27"/>
      <c r="G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27"/>
      <c r="E378" s="27"/>
      <c r="F378" s="27"/>
      <c r="G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27"/>
      <c r="E379" s="27"/>
      <c r="F379" s="27"/>
      <c r="G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27"/>
      <c r="E380" s="27"/>
      <c r="F380" s="27"/>
      <c r="G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27"/>
      <c r="E381" s="27"/>
      <c r="F381" s="27"/>
      <c r="G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27"/>
      <c r="E382" s="27"/>
      <c r="F382" s="27"/>
      <c r="G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27"/>
      <c r="E383" s="27"/>
      <c r="F383" s="27"/>
      <c r="G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27"/>
      <c r="E384" s="27"/>
      <c r="F384" s="27"/>
      <c r="G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27"/>
      <c r="E385" s="27"/>
      <c r="F385" s="27"/>
      <c r="G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27"/>
      <c r="E386" s="27"/>
      <c r="F386" s="27"/>
      <c r="G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27"/>
      <c r="E387" s="27"/>
      <c r="F387" s="27"/>
      <c r="G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27"/>
      <c r="E388" s="27"/>
      <c r="F388" s="27"/>
      <c r="G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27"/>
      <c r="E389" s="27"/>
      <c r="F389" s="27"/>
      <c r="G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27"/>
      <c r="E390" s="27"/>
      <c r="F390" s="27"/>
      <c r="G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27"/>
      <c r="E391" s="27"/>
      <c r="F391" s="27"/>
      <c r="G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27"/>
      <c r="E392" s="27"/>
      <c r="F392" s="27"/>
      <c r="G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27"/>
      <c r="E393" s="27"/>
      <c r="F393" s="27"/>
      <c r="G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27"/>
      <c r="E394" s="27"/>
      <c r="F394" s="27"/>
      <c r="G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27"/>
      <c r="E395" s="27"/>
      <c r="F395" s="27"/>
      <c r="G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27"/>
      <c r="E396" s="27"/>
      <c r="F396" s="27"/>
      <c r="G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27"/>
      <c r="E397" s="27"/>
      <c r="F397" s="27"/>
      <c r="G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27"/>
      <c r="E398" s="27"/>
      <c r="F398" s="27"/>
      <c r="G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27"/>
      <c r="E399" s="27"/>
      <c r="F399" s="27"/>
      <c r="G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27"/>
      <c r="E400" s="27"/>
      <c r="F400" s="27"/>
      <c r="G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27"/>
      <c r="E401" s="27"/>
      <c r="F401" s="27"/>
      <c r="G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27"/>
      <c r="E402" s="27"/>
      <c r="F402" s="27"/>
      <c r="G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27"/>
      <c r="E403" s="27"/>
      <c r="F403" s="27"/>
      <c r="G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27"/>
      <c r="E404" s="27"/>
      <c r="F404" s="27"/>
      <c r="G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27"/>
      <c r="E405" s="27"/>
      <c r="F405" s="27"/>
      <c r="G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27"/>
      <c r="E406" s="27"/>
      <c r="F406" s="27"/>
      <c r="G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27"/>
      <c r="E407" s="27"/>
      <c r="F407" s="27"/>
      <c r="G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27"/>
      <c r="E408" s="27"/>
      <c r="F408" s="27"/>
      <c r="G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27"/>
      <c r="E409" s="27"/>
      <c r="F409" s="27"/>
      <c r="G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27"/>
      <c r="E410" s="27"/>
      <c r="F410" s="27"/>
      <c r="G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27"/>
      <c r="E411" s="27"/>
      <c r="F411" s="27"/>
      <c r="G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27"/>
      <c r="E412" s="27"/>
      <c r="F412" s="27"/>
      <c r="G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27"/>
      <c r="E413" s="27"/>
      <c r="F413" s="27"/>
      <c r="G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27"/>
      <c r="E414" s="27"/>
      <c r="F414" s="27"/>
      <c r="G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27"/>
      <c r="E415" s="27"/>
      <c r="F415" s="27"/>
      <c r="G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27"/>
      <c r="E416" s="27"/>
      <c r="F416" s="27"/>
      <c r="G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27"/>
      <c r="E417" s="27"/>
      <c r="F417" s="27"/>
      <c r="G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27"/>
      <c r="E418" s="27"/>
      <c r="F418" s="27"/>
      <c r="G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27"/>
      <c r="E419" s="27"/>
      <c r="F419" s="27"/>
      <c r="G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27"/>
      <c r="E420" s="27"/>
      <c r="F420" s="27"/>
      <c r="G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27"/>
      <c r="E421" s="27"/>
      <c r="F421" s="27"/>
      <c r="G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27"/>
      <c r="E422" s="27"/>
      <c r="F422" s="27"/>
      <c r="G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27"/>
      <c r="E423" s="27"/>
      <c r="F423" s="27"/>
      <c r="G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27"/>
      <c r="E424" s="27"/>
      <c r="F424" s="27"/>
      <c r="G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27"/>
      <c r="E425" s="27"/>
      <c r="F425" s="27"/>
      <c r="G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27"/>
      <c r="E426" s="27"/>
      <c r="F426" s="27"/>
      <c r="G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27"/>
      <c r="E427" s="27"/>
      <c r="F427" s="27"/>
      <c r="G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27"/>
      <c r="E428" s="27"/>
      <c r="F428" s="27"/>
      <c r="G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27"/>
      <c r="E429" s="27"/>
      <c r="F429" s="27"/>
      <c r="G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27"/>
      <c r="E430" s="27"/>
      <c r="F430" s="27"/>
      <c r="G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27"/>
      <c r="E431" s="27"/>
      <c r="F431" s="27"/>
      <c r="G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27"/>
      <c r="E432" s="27"/>
      <c r="F432" s="27"/>
      <c r="G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27"/>
      <c r="E433" s="27"/>
      <c r="F433" s="27"/>
      <c r="G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27"/>
      <c r="E434" s="27"/>
      <c r="F434" s="27"/>
      <c r="G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27"/>
      <c r="E435" s="27"/>
      <c r="F435" s="27"/>
      <c r="G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27"/>
      <c r="E436" s="27"/>
      <c r="F436" s="27"/>
      <c r="G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27"/>
      <c r="E437" s="27"/>
      <c r="F437" s="27"/>
      <c r="G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27"/>
      <c r="E438" s="27"/>
      <c r="F438" s="27"/>
      <c r="G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27"/>
      <c r="E439" s="27"/>
      <c r="F439" s="27"/>
      <c r="G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27"/>
      <c r="E440" s="27"/>
      <c r="F440" s="27"/>
      <c r="G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27"/>
      <c r="E441" s="27"/>
      <c r="F441" s="27"/>
      <c r="G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27"/>
      <c r="E442" s="27"/>
      <c r="F442" s="27"/>
      <c r="G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27"/>
      <c r="E443" s="27"/>
      <c r="F443" s="27"/>
      <c r="G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27"/>
      <c r="E444" s="27"/>
      <c r="F444" s="27"/>
      <c r="G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27"/>
      <c r="E445" s="27"/>
      <c r="F445" s="27"/>
      <c r="G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27"/>
      <c r="E446" s="27"/>
      <c r="F446" s="27"/>
      <c r="G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27"/>
      <c r="E447" s="27"/>
      <c r="F447" s="27"/>
      <c r="G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27"/>
      <c r="E448" s="27"/>
      <c r="F448" s="27"/>
      <c r="G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27"/>
      <c r="E449" s="27"/>
      <c r="F449" s="27"/>
      <c r="G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27"/>
      <c r="E450" s="27"/>
      <c r="F450" s="27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27"/>
      <c r="E451" s="27"/>
      <c r="F451" s="27"/>
      <c r="G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27"/>
      <c r="E452" s="27"/>
      <c r="F452" s="27"/>
      <c r="G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27"/>
      <c r="E453" s="27"/>
      <c r="F453" s="27"/>
      <c r="G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27"/>
      <c r="E454" s="27"/>
      <c r="F454" s="27"/>
      <c r="G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27"/>
      <c r="E455" s="27"/>
      <c r="F455" s="27"/>
      <c r="G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27"/>
      <c r="E456" s="27"/>
      <c r="F456" s="27"/>
      <c r="G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27"/>
      <c r="E457" s="27"/>
      <c r="F457" s="27"/>
      <c r="G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27"/>
      <c r="E458" s="27"/>
      <c r="F458" s="27"/>
      <c r="G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27"/>
      <c r="E459" s="27"/>
      <c r="F459" s="27"/>
      <c r="G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27"/>
      <c r="E460" s="27"/>
      <c r="F460" s="27"/>
      <c r="G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27"/>
      <c r="E461" s="27"/>
      <c r="F461" s="27"/>
      <c r="G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27"/>
      <c r="E462" s="27"/>
      <c r="F462" s="27"/>
      <c r="G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27"/>
      <c r="E463" s="27"/>
      <c r="F463" s="27"/>
      <c r="G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27"/>
      <c r="E464" s="27"/>
      <c r="F464" s="27"/>
      <c r="G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27"/>
      <c r="E465" s="27"/>
      <c r="F465" s="27"/>
      <c r="G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27"/>
      <c r="E466" s="27"/>
      <c r="F466" s="27"/>
      <c r="G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27"/>
      <c r="E467" s="27"/>
      <c r="F467" s="27"/>
      <c r="G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27"/>
      <c r="E468" s="27"/>
      <c r="F468" s="27"/>
      <c r="G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27"/>
      <c r="E469" s="27"/>
      <c r="F469" s="27"/>
      <c r="G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27"/>
      <c r="E470" s="27"/>
      <c r="F470" s="27"/>
      <c r="G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27"/>
      <c r="E471" s="27"/>
      <c r="F471" s="27"/>
      <c r="G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27"/>
      <c r="E472" s="27"/>
      <c r="F472" s="27"/>
      <c r="G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27"/>
      <c r="E473" s="27"/>
      <c r="F473" s="27"/>
      <c r="G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27"/>
      <c r="E474" s="27"/>
      <c r="F474" s="27"/>
      <c r="G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27"/>
      <c r="E475" s="27"/>
      <c r="F475" s="27"/>
      <c r="G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27"/>
      <c r="E476" s="27"/>
      <c r="F476" s="27"/>
      <c r="G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27"/>
      <c r="E477" s="27"/>
      <c r="F477" s="27"/>
      <c r="G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27"/>
      <c r="E478" s="27"/>
      <c r="F478" s="27"/>
      <c r="G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27"/>
      <c r="E479" s="27"/>
      <c r="F479" s="27"/>
      <c r="G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27"/>
      <c r="E480" s="27"/>
      <c r="F480" s="27"/>
      <c r="G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27"/>
      <c r="E481" s="27"/>
      <c r="F481" s="27"/>
      <c r="G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27"/>
      <c r="E482" s="27"/>
      <c r="F482" s="27"/>
      <c r="G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27"/>
      <c r="E483" s="27"/>
      <c r="F483" s="27"/>
      <c r="G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27"/>
      <c r="E484" s="27"/>
      <c r="F484" s="27"/>
      <c r="G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27"/>
      <c r="E485" s="27"/>
      <c r="F485" s="27"/>
      <c r="G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27"/>
      <c r="E486" s="27"/>
      <c r="F486" s="27"/>
      <c r="G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27"/>
      <c r="E487" s="27"/>
      <c r="F487" s="27"/>
      <c r="G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27"/>
      <c r="E488" s="27"/>
      <c r="F488" s="27"/>
      <c r="G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27"/>
      <c r="E489" s="27"/>
      <c r="F489" s="27"/>
      <c r="G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27"/>
      <c r="E490" s="27"/>
      <c r="F490" s="27"/>
      <c r="G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27"/>
      <c r="E491" s="27"/>
      <c r="F491" s="27"/>
      <c r="G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27"/>
      <c r="E492" s="27"/>
      <c r="F492" s="27"/>
      <c r="G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27"/>
      <c r="E493" s="27"/>
      <c r="F493" s="27"/>
      <c r="G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27"/>
      <c r="E494" s="27"/>
      <c r="F494" s="27"/>
      <c r="G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27"/>
      <c r="E495" s="27"/>
      <c r="F495" s="27"/>
      <c r="G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27"/>
      <c r="E496" s="27"/>
      <c r="F496" s="27"/>
      <c r="G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27"/>
      <c r="E497" s="27"/>
      <c r="F497" s="27"/>
      <c r="G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27"/>
      <c r="E498" s="27"/>
      <c r="F498" s="27"/>
      <c r="G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27"/>
      <c r="E499" s="27"/>
      <c r="F499" s="27"/>
      <c r="G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27"/>
      <c r="E500" s="27"/>
      <c r="F500" s="27"/>
      <c r="G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27"/>
      <c r="E501" s="27"/>
      <c r="F501" s="27"/>
      <c r="G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27"/>
      <c r="E502" s="27"/>
      <c r="F502" s="27"/>
      <c r="G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27"/>
      <c r="E503" s="27"/>
      <c r="F503" s="27"/>
      <c r="G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27"/>
      <c r="E504" s="27"/>
      <c r="F504" s="27"/>
      <c r="G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27"/>
      <c r="E505" s="27"/>
      <c r="F505" s="27"/>
      <c r="G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27"/>
      <c r="E506" s="27"/>
      <c r="F506" s="27"/>
      <c r="G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27"/>
      <c r="E507" s="27"/>
      <c r="F507" s="27"/>
      <c r="G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27"/>
      <c r="E508" s="27"/>
      <c r="F508" s="27"/>
      <c r="G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27"/>
      <c r="E509" s="27"/>
      <c r="F509" s="27"/>
      <c r="G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27"/>
      <c r="E510" s="27"/>
      <c r="F510" s="27"/>
      <c r="G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27"/>
      <c r="E511" s="27"/>
      <c r="F511" s="27"/>
      <c r="G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27"/>
      <c r="E512" s="27"/>
      <c r="F512" s="27"/>
      <c r="G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27"/>
      <c r="E513" s="27"/>
      <c r="F513" s="27"/>
      <c r="G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27"/>
      <c r="E514" s="27"/>
      <c r="F514" s="27"/>
      <c r="G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27"/>
      <c r="E515" s="27"/>
      <c r="F515" s="27"/>
      <c r="G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27"/>
      <c r="E516" s="27"/>
      <c r="F516" s="27"/>
      <c r="G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27"/>
      <c r="E517" s="27"/>
      <c r="F517" s="27"/>
      <c r="G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27"/>
      <c r="E518" s="27"/>
      <c r="F518" s="27"/>
      <c r="G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27"/>
      <c r="E519" s="27"/>
      <c r="F519" s="27"/>
      <c r="G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27"/>
      <c r="E520" s="27"/>
      <c r="F520" s="27"/>
      <c r="G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27"/>
      <c r="E521" s="27"/>
      <c r="F521" s="27"/>
      <c r="G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27"/>
      <c r="E522" s="27"/>
      <c r="F522" s="27"/>
      <c r="G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27"/>
      <c r="E523" s="27"/>
      <c r="F523" s="27"/>
      <c r="G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27"/>
      <c r="E524" s="27"/>
      <c r="F524" s="27"/>
      <c r="G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27"/>
      <c r="E525" s="27"/>
      <c r="F525" s="27"/>
      <c r="G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27"/>
      <c r="E526" s="27"/>
      <c r="F526" s="27"/>
      <c r="G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27"/>
      <c r="E527" s="27"/>
      <c r="F527" s="27"/>
      <c r="G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27"/>
      <c r="E528" s="27"/>
      <c r="F528" s="27"/>
      <c r="G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27"/>
      <c r="E529" s="27"/>
      <c r="F529" s="27"/>
      <c r="G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27"/>
      <c r="E530" s="27"/>
      <c r="F530" s="27"/>
      <c r="G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27"/>
      <c r="E531" s="27"/>
      <c r="F531" s="27"/>
      <c r="G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27"/>
      <c r="E532" s="27"/>
      <c r="F532" s="27"/>
      <c r="G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27"/>
      <c r="E533" s="27"/>
      <c r="F533" s="27"/>
      <c r="G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27"/>
      <c r="E534" s="27"/>
      <c r="F534" s="27"/>
      <c r="G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27"/>
      <c r="E535" s="27"/>
      <c r="F535" s="27"/>
      <c r="G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27"/>
      <c r="E536" s="27"/>
      <c r="F536" s="27"/>
      <c r="G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27"/>
      <c r="E537" s="27"/>
      <c r="F537" s="27"/>
      <c r="G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27"/>
      <c r="E538" s="27"/>
      <c r="F538" s="27"/>
      <c r="G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27"/>
      <c r="E539" s="27"/>
      <c r="F539" s="27"/>
      <c r="G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27"/>
      <c r="E540" s="27"/>
      <c r="F540" s="27"/>
      <c r="G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27"/>
      <c r="E541" s="27"/>
      <c r="F541" s="27"/>
      <c r="G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27"/>
      <c r="E542" s="27"/>
      <c r="F542" s="27"/>
      <c r="G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27"/>
      <c r="E543" s="27"/>
      <c r="F543" s="27"/>
      <c r="G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27"/>
      <c r="E544" s="27"/>
      <c r="F544" s="27"/>
      <c r="G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27"/>
      <c r="E545" s="27"/>
      <c r="F545" s="27"/>
      <c r="G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27"/>
      <c r="E546" s="27"/>
      <c r="F546" s="27"/>
      <c r="G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27"/>
      <c r="E547" s="27"/>
      <c r="F547" s="27"/>
      <c r="G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27"/>
      <c r="E548" s="27"/>
      <c r="F548" s="27"/>
      <c r="G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27"/>
      <c r="E549" s="27"/>
      <c r="F549" s="27"/>
      <c r="G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27"/>
      <c r="E550" s="27"/>
      <c r="F550" s="27"/>
      <c r="G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27"/>
      <c r="E551" s="27"/>
      <c r="F551" s="27"/>
      <c r="G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27"/>
      <c r="E552" s="27"/>
      <c r="F552" s="27"/>
      <c r="G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27"/>
      <c r="E553" s="27"/>
      <c r="F553" s="27"/>
      <c r="G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27"/>
      <c r="E554" s="27"/>
      <c r="F554" s="27"/>
      <c r="G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27"/>
      <c r="E555" s="27"/>
      <c r="F555" s="27"/>
      <c r="G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27"/>
      <c r="E556" s="27"/>
      <c r="F556" s="27"/>
      <c r="G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27"/>
      <c r="E557" s="27"/>
      <c r="F557" s="27"/>
      <c r="G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27"/>
      <c r="E558" s="27"/>
      <c r="F558" s="27"/>
      <c r="G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27"/>
      <c r="E559" s="27"/>
      <c r="F559" s="27"/>
      <c r="G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27"/>
      <c r="E560" s="27"/>
      <c r="F560" s="27"/>
      <c r="G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27"/>
      <c r="E561" s="27"/>
      <c r="F561" s="27"/>
      <c r="G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27"/>
      <c r="E562" s="27"/>
      <c r="F562" s="27"/>
      <c r="G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27"/>
      <c r="E563" s="27"/>
      <c r="F563" s="27"/>
      <c r="G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27"/>
      <c r="E564" s="27"/>
      <c r="F564" s="27"/>
      <c r="G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27"/>
      <c r="E565" s="27"/>
      <c r="F565" s="27"/>
      <c r="G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27"/>
      <c r="E566" s="27"/>
      <c r="F566" s="27"/>
      <c r="G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27"/>
      <c r="E567" s="27"/>
      <c r="F567" s="27"/>
      <c r="G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27"/>
      <c r="E568" s="27"/>
      <c r="F568" s="27"/>
      <c r="G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27"/>
      <c r="E569" s="27"/>
      <c r="F569" s="27"/>
      <c r="G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27"/>
      <c r="E570" s="27"/>
      <c r="F570" s="27"/>
      <c r="G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27"/>
      <c r="E571" s="27"/>
      <c r="F571" s="27"/>
      <c r="G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27"/>
      <c r="E572" s="27"/>
      <c r="F572" s="27"/>
      <c r="G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27"/>
      <c r="E573" s="27"/>
      <c r="F573" s="27"/>
      <c r="G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27"/>
      <c r="E574" s="27"/>
      <c r="F574" s="27"/>
      <c r="G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27"/>
      <c r="E575" s="27"/>
      <c r="F575" s="27"/>
      <c r="G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27"/>
      <c r="E576" s="27"/>
      <c r="F576" s="27"/>
      <c r="G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27"/>
      <c r="E577" s="27"/>
      <c r="F577" s="27"/>
      <c r="G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27"/>
      <c r="E578" s="27"/>
      <c r="F578" s="27"/>
      <c r="G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27"/>
      <c r="E579" s="27"/>
      <c r="F579" s="27"/>
      <c r="G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27"/>
      <c r="E580" s="27"/>
      <c r="F580" s="27"/>
      <c r="G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27"/>
      <c r="E581" s="27"/>
      <c r="F581" s="27"/>
      <c r="G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27"/>
      <c r="E582" s="27"/>
      <c r="F582" s="27"/>
      <c r="G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27"/>
      <c r="E583" s="27"/>
      <c r="F583" s="27"/>
      <c r="G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27"/>
      <c r="E584" s="27"/>
      <c r="F584" s="27"/>
      <c r="G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27"/>
      <c r="E585" s="27"/>
      <c r="F585" s="27"/>
      <c r="G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27"/>
      <c r="E586" s="27"/>
      <c r="F586" s="27"/>
      <c r="G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27"/>
      <c r="E587" s="27"/>
      <c r="F587" s="27"/>
      <c r="G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27"/>
      <c r="E588" s="27"/>
      <c r="F588" s="27"/>
      <c r="G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27"/>
      <c r="E589" s="27"/>
      <c r="F589" s="27"/>
      <c r="G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27"/>
      <c r="E590" s="27"/>
      <c r="F590" s="27"/>
      <c r="G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27"/>
      <c r="E591" s="27"/>
      <c r="F591" s="27"/>
      <c r="G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27"/>
      <c r="E592" s="27"/>
      <c r="F592" s="27"/>
      <c r="G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27"/>
      <c r="E593" s="27"/>
      <c r="F593" s="27"/>
      <c r="G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27"/>
      <c r="E594" s="27"/>
      <c r="F594" s="27"/>
      <c r="G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27"/>
      <c r="E595" s="27"/>
      <c r="F595" s="27"/>
      <c r="G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27"/>
      <c r="E596" s="27"/>
      <c r="F596" s="27"/>
      <c r="G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27"/>
      <c r="E597" s="27"/>
      <c r="F597" s="27"/>
      <c r="G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27"/>
      <c r="E598" s="27"/>
      <c r="F598" s="27"/>
      <c r="G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27"/>
      <c r="E599" s="27"/>
      <c r="F599" s="27"/>
      <c r="G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27"/>
      <c r="E600" s="27"/>
      <c r="F600" s="27"/>
      <c r="G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27"/>
      <c r="E601" s="27"/>
      <c r="F601" s="27"/>
      <c r="G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27"/>
      <c r="E602" s="27"/>
      <c r="F602" s="27"/>
      <c r="G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27"/>
      <c r="E603" s="27"/>
      <c r="F603" s="27"/>
      <c r="G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27"/>
      <c r="E604" s="27"/>
      <c r="F604" s="27"/>
      <c r="G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27"/>
      <c r="E605" s="27"/>
      <c r="F605" s="27"/>
      <c r="G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27"/>
      <c r="E606" s="27"/>
      <c r="F606" s="27"/>
      <c r="G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27"/>
      <c r="E607" s="27"/>
      <c r="F607" s="27"/>
      <c r="G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27"/>
      <c r="E608" s="27"/>
      <c r="F608" s="27"/>
      <c r="G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27"/>
      <c r="E609" s="27"/>
      <c r="F609" s="27"/>
      <c r="G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27"/>
      <c r="E610" s="27"/>
      <c r="F610" s="27"/>
      <c r="G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27"/>
      <c r="E611" s="27"/>
      <c r="F611" s="27"/>
      <c r="G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27"/>
      <c r="E612" s="27"/>
      <c r="F612" s="27"/>
      <c r="G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27"/>
      <c r="E613" s="27"/>
      <c r="F613" s="27"/>
      <c r="G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27"/>
      <c r="E614" s="27"/>
      <c r="F614" s="27"/>
      <c r="G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27"/>
      <c r="E615" s="27"/>
      <c r="F615" s="27"/>
      <c r="G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27"/>
      <c r="E616" s="27"/>
      <c r="F616" s="27"/>
      <c r="G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27"/>
      <c r="E617" s="27"/>
      <c r="F617" s="27"/>
      <c r="G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27"/>
      <c r="E618" s="27"/>
      <c r="F618" s="27"/>
      <c r="G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27"/>
      <c r="E619" s="27"/>
      <c r="F619" s="27"/>
      <c r="G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27"/>
      <c r="E620" s="27"/>
      <c r="F620" s="27"/>
      <c r="G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27"/>
      <c r="E621" s="27"/>
      <c r="F621" s="27"/>
      <c r="G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27"/>
      <c r="E622" s="27"/>
      <c r="F622" s="27"/>
      <c r="G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27"/>
      <c r="E623" s="27"/>
      <c r="F623" s="27"/>
      <c r="G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27"/>
      <c r="E624" s="27"/>
      <c r="F624" s="27"/>
      <c r="G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27"/>
      <c r="E625" s="27"/>
      <c r="F625" s="27"/>
      <c r="G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27"/>
      <c r="E626" s="27"/>
      <c r="F626" s="27"/>
      <c r="G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27"/>
      <c r="E627" s="27"/>
      <c r="F627" s="27"/>
      <c r="G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27"/>
      <c r="E628" s="27"/>
      <c r="F628" s="27"/>
      <c r="G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27"/>
      <c r="E629" s="27"/>
      <c r="F629" s="27"/>
      <c r="G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27"/>
      <c r="E630" s="27"/>
      <c r="F630" s="27"/>
      <c r="G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27"/>
      <c r="E631" s="27"/>
      <c r="F631" s="27"/>
      <c r="G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27"/>
      <c r="E632" s="27"/>
      <c r="F632" s="27"/>
      <c r="G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27"/>
      <c r="E633" s="27"/>
      <c r="F633" s="27"/>
      <c r="G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27"/>
      <c r="E634" s="27"/>
      <c r="F634" s="27"/>
      <c r="G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27"/>
      <c r="E635" s="27"/>
      <c r="F635" s="27"/>
      <c r="G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27"/>
      <c r="E636" s="27"/>
      <c r="F636" s="27"/>
      <c r="G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27"/>
      <c r="E637" s="27"/>
      <c r="F637" s="27"/>
      <c r="G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27"/>
      <c r="E638" s="27"/>
      <c r="F638" s="27"/>
      <c r="G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27"/>
      <c r="E639" s="27"/>
      <c r="F639" s="27"/>
      <c r="G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27"/>
      <c r="E640" s="27"/>
      <c r="F640" s="27"/>
      <c r="G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27"/>
      <c r="E641" s="27"/>
      <c r="F641" s="27"/>
      <c r="G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27"/>
      <c r="E642" s="27"/>
      <c r="F642" s="27"/>
      <c r="G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27"/>
      <c r="E643" s="27"/>
      <c r="F643" s="27"/>
      <c r="G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27"/>
      <c r="E644" s="27"/>
      <c r="F644" s="27"/>
      <c r="G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27"/>
      <c r="E645" s="27"/>
      <c r="F645" s="27"/>
      <c r="G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27"/>
      <c r="E646" s="27"/>
      <c r="F646" s="27"/>
      <c r="G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27"/>
      <c r="E647" s="27"/>
      <c r="F647" s="27"/>
      <c r="G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27"/>
      <c r="E648" s="27"/>
      <c r="F648" s="27"/>
      <c r="G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27"/>
      <c r="E649" s="27"/>
      <c r="F649" s="27"/>
      <c r="G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27"/>
      <c r="E650" s="27"/>
      <c r="F650" s="27"/>
      <c r="G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27"/>
      <c r="E651" s="27"/>
      <c r="F651" s="27"/>
      <c r="G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27"/>
      <c r="E652" s="27"/>
      <c r="F652" s="27"/>
      <c r="G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27"/>
      <c r="E653" s="27"/>
      <c r="F653" s="27"/>
      <c r="G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27"/>
      <c r="E654" s="27"/>
      <c r="F654" s="27"/>
      <c r="G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27"/>
      <c r="E655" s="27"/>
      <c r="F655" s="27"/>
      <c r="G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27"/>
      <c r="E656" s="27"/>
      <c r="F656" s="27"/>
      <c r="G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27"/>
      <c r="E657" s="27"/>
      <c r="F657" s="27"/>
      <c r="G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27"/>
      <c r="E658" s="27"/>
      <c r="F658" s="27"/>
      <c r="G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27"/>
      <c r="E659" s="27"/>
      <c r="F659" s="27"/>
      <c r="G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27"/>
      <c r="E660" s="27"/>
      <c r="F660" s="27"/>
      <c r="G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27"/>
      <c r="E661" s="27"/>
      <c r="F661" s="27"/>
      <c r="G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27"/>
      <c r="E662" s="27"/>
      <c r="F662" s="27"/>
      <c r="G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27"/>
      <c r="E663" s="27"/>
      <c r="F663" s="27"/>
      <c r="G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27"/>
      <c r="E664" s="27"/>
      <c r="F664" s="27"/>
      <c r="G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27"/>
      <c r="E665" s="27"/>
      <c r="F665" s="27"/>
      <c r="G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27"/>
      <c r="E666" s="27"/>
      <c r="F666" s="27"/>
      <c r="G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27"/>
      <c r="E667" s="27"/>
      <c r="F667" s="27"/>
      <c r="G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27"/>
      <c r="E668" s="27"/>
      <c r="F668" s="27"/>
      <c r="G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27"/>
      <c r="E669" s="27"/>
      <c r="F669" s="27"/>
      <c r="G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27"/>
      <c r="E670" s="27"/>
      <c r="F670" s="27"/>
      <c r="G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27"/>
      <c r="E671" s="27"/>
      <c r="F671" s="27"/>
      <c r="G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27"/>
      <c r="E672" s="27"/>
      <c r="F672" s="27"/>
      <c r="G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27"/>
      <c r="E673" s="27"/>
      <c r="F673" s="27"/>
      <c r="G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27"/>
      <c r="E674" s="27"/>
      <c r="F674" s="27"/>
      <c r="G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27"/>
      <c r="E675" s="27"/>
      <c r="F675" s="27"/>
      <c r="G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27"/>
      <c r="E676" s="27"/>
      <c r="F676" s="27"/>
      <c r="G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27"/>
      <c r="E677" s="27"/>
      <c r="F677" s="27"/>
      <c r="G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27"/>
      <c r="E678" s="27"/>
      <c r="F678" s="27"/>
      <c r="G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27"/>
      <c r="E679" s="27"/>
      <c r="F679" s="27"/>
      <c r="G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27"/>
      <c r="E680" s="27"/>
      <c r="F680" s="27"/>
      <c r="G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27"/>
      <c r="E681" s="27"/>
      <c r="F681" s="27"/>
      <c r="G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27"/>
      <c r="E682" s="27"/>
      <c r="F682" s="27"/>
      <c r="G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27"/>
      <c r="E683" s="27"/>
      <c r="F683" s="27"/>
      <c r="G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27"/>
      <c r="E684" s="27"/>
      <c r="F684" s="27"/>
      <c r="G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27"/>
      <c r="E685" s="27"/>
      <c r="F685" s="27"/>
      <c r="G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27"/>
      <c r="E686" s="27"/>
      <c r="F686" s="27"/>
      <c r="G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27"/>
      <c r="E687" s="27"/>
      <c r="F687" s="27"/>
      <c r="G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27"/>
      <c r="E688" s="27"/>
      <c r="F688" s="27"/>
      <c r="G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27"/>
      <c r="E689" s="27"/>
      <c r="F689" s="27"/>
      <c r="G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27"/>
      <c r="E690" s="27"/>
      <c r="F690" s="27"/>
      <c r="G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27"/>
      <c r="E691" s="27"/>
      <c r="F691" s="27"/>
      <c r="G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27"/>
      <c r="E692" s="27"/>
      <c r="F692" s="27"/>
      <c r="G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27"/>
      <c r="E693" s="27"/>
      <c r="F693" s="27"/>
      <c r="G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27"/>
      <c r="E694" s="27"/>
      <c r="F694" s="27"/>
      <c r="G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27"/>
      <c r="E695" s="27"/>
      <c r="F695" s="27"/>
      <c r="G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27"/>
      <c r="E696" s="27"/>
      <c r="F696" s="27"/>
      <c r="G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27"/>
      <c r="E697" s="27"/>
      <c r="F697" s="27"/>
      <c r="G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27"/>
      <c r="E698" s="27"/>
      <c r="F698" s="27"/>
      <c r="G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27"/>
      <c r="E699" s="27"/>
      <c r="F699" s="27"/>
      <c r="G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27"/>
      <c r="E700" s="27"/>
      <c r="F700" s="27"/>
      <c r="G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27"/>
      <c r="E701" s="27"/>
      <c r="F701" s="27"/>
      <c r="G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27"/>
      <c r="E702" s="27"/>
      <c r="F702" s="27"/>
      <c r="G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27"/>
      <c r="E703" s="27"/>
      <c r="F703" s="27"/>
      <c r="G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27"/>
      <c r="E704" s="27"/>
      <c r="F704" s="27"/>
      <c r="G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27"/>
      <c r="E705" s="27"/>
      <c r="F705" s="27"/>
      <c r="G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27"/>
      <c r="E706" s="27"/>
      <c r="F706" s="27"/>
      <c r="G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27"/>
      <c r="E707" s="27"/>
      <c r="F707" s="27"/>
      <c r="G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27"/>
      <c r="E708" s="27"/>
      <c r="F708" s="27"/>
      <c r="G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27"/>
      <c r="E709" s="27"/>
      <c r="F709" s="27"/>
      <c r="G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27"/>
      <c r="E710" s="27"/>
      <c r="F710" s="27"/>
      <c r="G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27"/>
      <c r="E711" s="27"/>
      <c r="F711" s="27"/>
      <c r="G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27"/>
      <c r="E712" s="27"/>
      <c r="F712" s="27"/>
      <c r="G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27"/>
      <c r="E713" s="27"/>
      <c r="F713" s="27"/>
      <c r="G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27"/>
      <c r="E714" s="27"/>
      <c r="F714" s="27"/>
      <c r="G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27"/>
      <c r="E715" s="27"/>
      <c r="F715" s="27"/>
      <c r="G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27"/>
      <c r="E716" s="27"/>
      <c r="F716" s="27"/>
      <c r="G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27"/>
      <c r="E717" s="27"/>
      <c r="F717" s="27"/>
      <c r="G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27"/>
      <c r="E718" s="27"/>
      <c r="F718" s="27"/>
      <c r="G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27"/>
      <c r="E719" s="27"/>
      <c r="F719" s="27"/>
      <c r="G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27"/>
      <c r="E720" s="27"/>
      <c r="F720" s="27"/>
      <c r="G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27"/>
      <c r="E721" s="27"/>
      <c r="F721" s="27"/>
      <c r="G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27"/>
      <c r="E722" s="27"/>
      <c r="F722" s="27"/>
      <c r="G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27"/>
      <c r="E723" s="27"/>
      <c r="F723" s="27"/>
      <c r="G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27"/>
      <c r="E724" s="27"/>
      <c r="F724" s="27"/>
      <c r="G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27"/>
      <c r="E725" s="27"/>
      <c r="F725" s="27"/>
      <c r="G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27"/>
      <c r="E726" s="27"/>
      <c r="F726" s="27"/>
      <c r="G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27"/>
      <c r="E727" s="27"/>
      <c r="F727" s="27"/>
      <c r="G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27"/>
      <c r="E728" s="27"/>
      <c r="F728" s="27"/>
      <c r="G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27"/>
      <c r="E729" s="27"/>
      <c r="F729" s="27"/>
      <c r="G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27"/>
      <c r="E730" s="27"/>
      <c r="F730" s="27"/>
      <c r="G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27"/>
      <c r="E731" s="27"/>
      <c r="F731" s="27"/>
      <c r="G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27"/>
      <c r="E732" s="27"/>
      <c r="F732" s="27"/>
      <c r="G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27"/>
      <c r="E733" s="27"/>
      <c r="F733" s="27"/>
      <c r="G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27"/>
      <c r="E734" s="27"/>
      <c r="F734" s="27"/>
      <c r="G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27"/>
      <c r="E735" s="27"/>
      <c r="F735" s="27"/>
      <c r="G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27"/>
      <c r="E736" s="27"/>
      <c r="F736" s="27"/>
      <c r="G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27"/>
      <c r="E737" s="27"/>
      <c r="F737" s="27"/>
      <c r="G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27"/>
      <c r="E738" s="27"/>
      <c r="F738" s="27"/>
      <c r="G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27"/>
      <c r="E739" s="27"/>
      <c r="F739" s="27"/>
      <c r="G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27"/>
      <c r="E740" s="27"/>
      <c r="F740" s="27"/>
      <c r="G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27"/>
      <c r="E741" s="27"/>
      <c r="F741" s="27"/>
      <c r="G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27"/>
      <c r="E742" s="27"/>
      <c r="F742" s="27"/>
      <c r="G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27"/>
      <c r="E743" s="27"/>
      <c r="F743" s="27"/>
      <c r="G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27"/>
      <c r="E744" s="27"/>
      <c r="F744" s="27"/>
      <c r="G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27"/>
      <c r="E745" s="27"/>
      <c r="F745" s="27"/>
      <c r="G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27"/>
      <c r="E746" s="27"/>
      <c r="F746" s="27"/>
      <c r="G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27"/>
      <c r="E747" s="27"/>
      <c r="F747" s="27"/>
      <c r="G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27"/>
      <c r="E748" s="27"/>
      <c r="F748" s="27"/>
      <c r="G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27"/>
      <c r="E749" s="27"/>
      <c r="F749" s="27"/>
      <c r="G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27"/>
      <c r="E750" s="27"/>
      <c r="F750" s="27"/>
      <c r="G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27"/>
      <c r="E751" s="27"/>
      <c r="F751" s="27"/>
      <c r="G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27"/>
      <c r="E752" s="27"/>
      <c r="F752" s="27"/>
      <c r="G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27"/>
      <c r="E753" s="27"/>
      <c r="F753" s="27"/>
      <c r="G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27"/>
      <c r="E754" s="27"/>
      <c r="F754" s="27"/>
      <c r="G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27"/>
      <c r="E755" s="27"/>
      <c r="F755" s="27"/>
      <c r="G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27"/>
      <c r="E756" s="27"/>
      <c r="F756" s="27"/>
      <c r="G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27"/>
      <c r="E757" s="27"/>
      <c r="F757" s="27"/>
      <c r="G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27"/>
      <c r="E758" s="27"/>
      <c r="F758" s="27"/>
      <c r="G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27"/>
      <c r="E759" s="27"/>
      <c r="F759" s="27"/>
      <c r="G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27"/>
      <c r="E760" s="27"/>
      <c r="F760" s="27"/>
      <c r="G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27"/>
      <c r="E761" s="27"/>
      <c r="F761" s="27"/>
      <c r="G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27"/>
      <c r="E762" s="27"/>
      <c r="F762" s="27"/>
      <c r="G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27"/>
      <c r="E763" s="27"/>
      <c r="F763" s="27"/>
      <c r="G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27"/>
      <c r="E764" s="27"/>
      <c r="F764" s="27"/>
      <c r="G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27"/>
      <c r="E765" s="27"/>
      <c r="F765" s="27"/>
      <c r="G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27"/>
      <c r="E766" s="27"/>
      <c r="F766" s="27"/>
      <c r="G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27"/>
      <c r="E767" s="27"/>
      <c r="F767" s="27"/>
      <c r="G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27"/>
      <c r="E768" s="27"/>
      <c r="F768" s="27"/>
      <c r="G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27"/>
      <c r="E769" s="27"/>
      <c r="F769" s="27"/>
      <c r="G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27"/>
      <c r="E770" s="27"/>
      <c r="F770" s="27"/>
      <c r="G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27"/>
      <c r="E771" s="27"/>
      <c r="F771" s="27"/>
      <c r="G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27"/>
      <c r="E772" s="27"/>
      <c r="F772" s="27"/>
      <c r="G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27"/>
      <c r="E773" s="27"/>
      <c r="F773" s="27"/>
      <c r="G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27"/>
      <c r="E774" s="27"/>
      <c r="F774" s="27"/>
      <c r="G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27"/>
      <c r="E775" s="27"/>
      <c r="F775" s="27"/>
      <c r="G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27"/>
      <c r="E776" s="27"/>
      <c r="F776" s="27"/>
      <c r="G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27"/>
      <c r="E777" s="27"/>
      <c r="F777" s="27"/>
      <c r="G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27"/>
      <c r="E778" s="27"/>
      <c r="F778" s="27"/>
      <c r="G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27"/>
      <c r="E779" s="27"/>
      <c r="F779" s="27"/>
      <c r="G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27"/>
      <c r="E780" s="27"/>
      <c r="F780" s="27"/>
      <c r="G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27"/>
      <c r="E781" s="27"/>
      <c r="F781" s="27"/>
      <c r="G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27"/>
      <c r="E782" s="27"/>
      <c r="F782" s="27"/>
      <c r="G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27"/>
      <c r="E783" s="27"/>
      <c r="F783" s="27"/>
      <c r="G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27"/>
      <c r="E784" s="27"/>
      <c r="F784" s="27"/>
      <c r="G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27"/>
      <c r="E785" s="27"/>
      <c r="F785" s="27"/>
      <c r="G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27"/>
      <c r="E786" s="27"/>
      <c r="F786" s="27"/>
      <c r="G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27"/>
      <c r="E787" s="27"/>
      <c r="F787" s="27"/>
      <c r="G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27"/>
      <c r="E788" s="27"/>
      <c r="F788" s="27"/>
      <c r="G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27"/>
      <c r="E789" s="27"/>
      <c r="F789" s="27"/>
      <c r="G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27"/>
      <c r="E790" s="27"/>
      <c r="F790" s="27"/>
      <c r="G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27"/>
      <c r="E791" s="27"/>
      <c r="F791" s="27"/>
      <c r="G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27"/>
      <c r="E792" s="27"/>
      <c r="F792" s="27"/>
      <c r="G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27"/>
      <c r="E793" s="27"/>
      <c r="F793" s="27"/>
      <c r="G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27"/>
      <c r="E794" s="27"/>
      <c r="F794" s="27"/>
      <c r="G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27"/>
      <c r="E795" s="27"/>
      <c r="F795" s="27"/>
      <c r="G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27"/>
      <c r="E796" s="27"/>
      <c r="F796" s="27"/>
      <c r="G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27"/>
      <c r="E797" s="27"/>
      <c r="F797" s="27"/>
      <c r="G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27"/>
      <c r="E798" s="27"/>
      <c r="F798" s="27"/>
      <c r="G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27"/>
      <c r="E799" s="27"/>
      <c r="F799" s="27"/>
      <c r="G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27"/>
      <c r="E800" s="27"/>
      <c r="F800" s="27"/>
      <c r="G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27"/>
      <c r="E801" s="27"/>
      <c r="F801" s="27"/>
      <c r="G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27"/>
      <c r="E802" s="27"/>
      <c r="F802" s="27"/>
      <c r="G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27"/>
      <c r="E803" s="27"/>
      <c r="F803" s="27"/>
      <c r="G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27"/>
      <c r="E804" s="27"/>
      <c r="F804" s="27"/>
      <c r="G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27"/>
      <c r="E805" s="27"/>
      <c r="F805" s="27"/>
      <c r="G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27"/>
      <c r="E806" s="27"/>
      <c r="F806" s="27"/>
      <c r="G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27"/>
      <c r="E807" s="27"/>
      <c r="F807" s="27"/>
      <c r="G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27"/>
      <c r="E808" s="27"/>
      <c r="F808" s="27"/>
      <c r="G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27"/>
      <c r="E809" s="27"/>
      <c r="F809" s="27"/>
      <c r="G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27"/>
      <c r="E810" s="27"/>
      <c r="F810" s="27"/>
      <c r="G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27"/>
      <c r="E811" s="27"/>
      <c r="F811" s="27"/>
      <c r="G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27"/>
      <c r="E812" s="27"/>
      <c r="F812" s="27"/>
      <c r="G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27"/>
      <c r="E813" s="27"/>
      <c r="F813" s="27"/>
      <c r="G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27"/>
      <c r="E814" s="27"/>
      <c r="F814" s="27"/>
      <c r="G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27"/>
      <c r="E815" s="27"/>
      <c r="F815" s="27"/>
      <c r="G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27"/>
      <c r="E816" s="27"/>
      <c r="F816" s="27"/>
      <c r="G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27"/>
      <c r="E817" s="27"/>
      <c r="F817" s="27"/>
      <c r="G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27"/>
      <c r="E818" s="27"/>
      <c r="F818" s="27"/>
      <c r="G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27"/>
      <c r="E819" s="27"/>
      <c r="F819" s="27"/>
      <c r="G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27"/>
      <c r="E820" s="27"/>
      <c r="F820" s="27"/>
      <c r="G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27"/>
      <c r="E821" s="27"/>
      <c r="F821" s="27"/>
      <c r="G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27"/>
      <c r="E822" s="27"/>
      <c r="F822" s="27"/>
      <c r="G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27"/>
      <c r="E823" s="27"/>
      <c r="F823" s="27"/>
      <c r="G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27"/>
      <c r="E824" s="27"/>
      <c r="F824" s="27"/>
      <c r="G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27"/>
      <c r="E825" s="27"/>
      <c r="F825" s="27"/>
      <c r="G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27"/>
      <c r="E826" s="27"/>
      <c r="F826" s="27"/>
      <c r="G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27"/>
      <c r="E827" s="27"/>
      <c r="F827" s="27"/>
      <c r="G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27"/>
      <c r="E828" s="27"/>
      <c r="F828" s="27"/>
      <c r="G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27"/>
      <c r="E829" s="27"/>
      <c r="F829" s="27"/>
      <c r="G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27"/>
      <c r="E830" s="27"/>
      <c r="F830" s="27"/>
      <c r="G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27"/>
      <c r="E831" s="27"/>
      <c r="F831" s="27"/>
      <c r="G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27"/>
      <c r="E832" s="27"/>
      <c r="F832" s="27"/>
      <c r="G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27"/>
      <c r="E833" s="27"/>
      <c r="F833" s="27"/>
      <c r="G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27"/>
      <c r="E834" s="27"/>
      <c r="F834" s="27"/>
      <c r="G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27"/>
      <c r="E835" s="27"/>
      <c r="F835" s="27"/>
      <c r="G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27"/>
      <c r="E836" s="27"/>
      <c r="F836" s="27"/>
      <c r="G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27"/>
      <c r="E837" s="27"/>
      <c r="F837" s="27"/>
      <c r="G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27"/>
      <c r="E838" s="27"/>
      <c r="F838" s="27"/>
      <c r="G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27"/>
      <c r="E839" s="27"/>
      <c r="F839" s="27"/>
      <c r="G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27"/>
      <c r="E840" s="27"/>
      <c r="F840" s="27"/>
      <c r="G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27"/>
      <c r="E841" s="27"/>
      <c r="F841" s="27"/>
      <c r="G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27"/>
      <c r="E842" s="27"/>
      <c r="F842" s="27"/>
      <c r="G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27"/>
      <c r="E843" s="27"/>
      <c r="F843" s="27"/>
      <c r="G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27"/>
      <c r="E844" s="27"/>
      <c r="F844" s="27"/>
      <c r="G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27"/>
      <c r="E845" s="27"/>
      <c r="F845" s="27"/>
      <c r="G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27"/>
      <c r="E846" s="27"/>
      <c r="F846" s="27"/>
      <c r="G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27"/>
      <c r="E847" s="27"/>
      <c r="F847" s="27"/>
      <c r="G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27"/>
      <c r="E848" s="27"/>
      <c r="F848" s="27"/>
      <c r="G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27"/>
      <c r="E849" s="27"/>
      <c r="F849" s="27"/>
      <c r="G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27"/>
      <c r="E850" s="27"/>
      <c r="F850" s="27"/>
      <c r="G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27"/>
      <c r="E851" s="27"/>
      <c r="F851" s="27"/>
      <c r="G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27"/>
      <c r="E852" s="27"/>
      <c r="F852" s="27"/>
      <c r="G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27"/>
      <c r="E853" s="27"/>
      <c r="F853" s="27"/>
      <c r="G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27"/>
      <c r="E854" s="27"/>
      <c r="F854" s="27"/>
      <c r="G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27"/>
      <c r="E855" s="27"/>
      <c r="F855" s="27"/>
      <c r="G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27"/>
      <c r="E856" s="27"/>
      <c r="F856" s="27"/>
      <c r="G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27"/>
      <c r="E857" s="27"/>
      <c r="F857" s="27"/>
      <c r="G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27"/>
      <c r="E858" s="27"/>
      <c r="F858" s="27"/>
      <c r="G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27"/>
      <c r="E859" s="27"/>
      <c r="F859" s="27"/>
      <c r="G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27"/>
      <c r="E860" s="27"/>
      <c r="F860" s="27"/>
      <c r="G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27"/>
      <c r="E861" s="27"/>
      <c r="F861" s="27"/>
      <c r="G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27"/>
      <c r="E862" s="27"/>
      <c r="F862" s="27"/>
      <c r="G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27"/>
      <c r="E863" s="27"/>
      <c r="F863" s="27"/>
      <c r="G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27"/>
      <c r="E864" s="27"/>
      <c r="F864" s="27"/>
      <c r="G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27"/>
      <c r="E865" s="27"/>
      <c r="F865" s="27"/>
      <c r="G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27"/>
      <c r="E866" s="27"/>
      <c r="F866" s="27"/>
      <c r="G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27"/>
      <c r="E867" s="27"/>
      <c r="F867" s="27"/>
      <c r="G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27"/>
      <c r="E868" s="27"/>
      <c r="F868" s="27"/>
      <c r="G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27"/>
      <c r="E869" s="27"/>
      <c r="F869" s="27"/>
      <c r="G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27"/>
      <c r="E870" s="27"/>
      <c r="F870" s="27"/>
      <c r="G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27"/>
      <c r="E871" s="27"/>
      <c r="F871" s="27"/>
      <c r="G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27"/>
      <c r="E872" s="27"/>
      <c r="F872" s="27"/>
      <c r="G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27"/>
      <c r="E873" s="27"/>
      <c r="F873" s="27"/>
      <c r="G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27"/>
      <c r="E874" s="27"/>
      <c r="F874" s="27"/>
      <c r="G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27"/>
      <c r="E875" s="27"/>
      <c r="F875" s="27"/>
      <c r="G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27"/>
      <c r="E876" s="27"/>
      <c r="F876" s="27"/>
      <c r="G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27"/>
      <c r="E877" s="27"/>
      <c r="F877" s="27"/>
      <c r="G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27"/>
      <c r="E878" s="27"/>
      <c r="F878" s="27"/>
      <c r="G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27"/>
      <c r="E879" s="27"/>
      <c r="F879" s="27"/>
      <c r="G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27"/>
      <c r="E880" s="27"/>
      <c r="F880" s="27"/>
      <c r="G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27"/>
      <c r="E881" s="27"/>
      <c r="F881" s="27"/>
      <c r="G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27"/>
      <c r="E882" s="27"/>
      <c r="F882" s="27"/>
      <c r="G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27"/>
      <c r="E883" s="27"/>
      <c r="F883" s="27"/>
      <c r="G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27"/>
      <c r="E884" s="27"/>
      <c r="F884" s="27"/>
      <c r="G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27"/>
      <c r="E885" s="27"/>
      <c r="F885" s="27"/>
      <c r="G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27"/>
      <c r="E886" s="27"/>
      <c r="F886" s="27"/>
      <c r="G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27"/>
      <c r="E887" s="27"/>
      <c r="F887" s="27"/>
      <c r="G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27"/>
      <c r="E888" s="27"/>
      <c r="F888" s="27"/>
      <c r="G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27"/>
      <c r="E889" s="27"/>
      <c r="F889" s="27"/>
      <c r="G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27"/>
      <c r="E890" s="27"/>
      <c r="F890" s="27"/>
      <c r="G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27"/>
      <c r="E891" s="27"/>
      <c r="F891" s="27"/>
      <c r="G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27"/>
      <c r="E892" s="27"/>
      <c r="F892" s="27"/>
      <c r="G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27"/>
      <c r="E893" s="27"/>
      <c r="F893" s="27"/>
      <c r="G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27"/>
      <c r="E894" s="27"/>
      <c r="F894" s="27"/>
      <c r="G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27"/>
      <c r="E895" s="27"/>
      <c r="F895" s="27"/>
      <c r="G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27"/>
      <c r="E896" s="27"/>
      <c r="F896" s="27"/>
      <c r="G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27"/>
      <c r="E897" s="27"/>
      <c r="F897" s="27"/>
      <c r="G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27"/>
      <c r="E898" s="27"/>
      <c r="F898" s="27"/>
      <c r="G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27"/>
      <c r="E899" s="27"/>
      <c r="F899" s="27"/>
      <c r="G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27"/>
      <c r="E900" s="27"/>
      <c r="F900" s="27"/>
      <c r="G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27"/>
      <c r="E901" s="27"/>
      <c r="F901" s="27"/>
      <c r="G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27"/>
      <c r="E902" s="27"/>
      <c r="F902" s="27"/>
      <c r="G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27"/>
      <c r="E903" s="27"/>
      <c r="F903" s="27"/>
      <c r="G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27"/>
      <c r="E904" s="27"/>
      <c r="F904" s="27"/>
      <c r="G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27"/>
      <c r="E905" s="27"/>
      <c r="F905" s="27"/>
      <c r="G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27"/>
      <c r="E906" s="27"/>
      <c r="F906" s="27"/>
      <c r="G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27"/>
      <c r="E907" s="27"/>
      <c r="F907" s="27"/>
      <c r="G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27"/>
      <c r="E908" s="27"/>
      <c r="F908" s="27"/>
      <c r="G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27"/>
      <c r="E909" s="27"/>
      <c r="F909" s="27"/>
      <c r="G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27"/>
      <c r="E910" s="27"/>
      <c r="F910" s="27"/>
      <c r="G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27"/>
      <c r="E911" s="27"/>
      <c r="F911" s="27"/>
      <c r="G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27"/>
      <c r="E912" s="27"/>
      <c r="F912" s="27"/>
      <c r="G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27"/>
      <c r="E913" s="27"/>
      <c r="F913" s="27"/>
      <c r="G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27"/>
      <c r="E914" s="27"/>
      <c r="F914" s="27"/>
      <c r="G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27"/>
      <c r="E915" s="27"/>
      <c r="F915" s="27"/>
      <c r="G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27"/>
      <c r="E916" s="27"/>
      <c r="F916" s="27"/>
      <c r="G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27"/>
      <c r="E917" s="27"/>
      <c r="F917" s="27"/>
      <c r="G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27"/>
      <c r="E918" s="27"/>
      <c r="F918" s="27"/>
      <c r="G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27"/>
      <c r="E919" s="27"/>
      <c r="F919" s="27"/>
      <c r="G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27"/>
      <c r="E920" s="27"/>
      <c r="F920" s="27"/>
      <c r="G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27"/>
      <c r="E921" s="27"/>
      <c r="F921" s="27"/>
      <c r="G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27"/>
      <c r="E922" s="27"/>
      <c r="F922" s="27"/>
      <c r="G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27"/>
      <c r="E923" s="27"/>
      <c r="F923" s="27"/>
      <c r="G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27"/>
      <c r="E924" s="27"/>
      <c r="F924" s="27"/>
      <c r="G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27"/>
      <c r="E925" s="27"/>
      <c r="F925" s="27"/>
      <c r="G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27"/>
      <c r="E926" s="27"/>
      <c r="F926" s="27"/>
      <c r="G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27"/>
      <c r="E927" s="27"/>
      <c r="F927" s="27"/>
      <c r="G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27"/>
      <c r="E928" s="27"/>
      <c r="F928" s="27"/>
      <c r="G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27"/>
      <c r="E929" s="27"/>
      <c r="F929" s="27"/>
      <c r="G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27"/>
      <c r="E930" s="27"/>
      <c r="F930" s="27"/>
      <c r="G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27"/>
      <c r="E931" s="27"/>
      <c r="F931" s="27"/>
      <c r="G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27"/>
      <c r="E932" s="27"/>
      <c r="F932" s="27"/>
      <c r="G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27"/>
      <c r="E933" s="27"/>
      <c r="F933" s="27"/>
      <c r="G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27"/>
      <c r="E934" s="27"/>
      <c r="F934" s="27"/>
      <c r="G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27"/>
      <c r="E935" s="27"/>
      <c r="F935" s="27"/>
      <c r="G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27"/>
      <c r="E936" s="27"/>
      <c r="F936" s="27"/>
      <c r="G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27"/>
      <c r="E937" s="27"/>
      <c r="F937" s="27"/>
      <c r="G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27"/>
      <c r="E938" s="27"/>
      <c r="F938" s="27"/>
      <c r="G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27"/>
      <c r="E939" s="27"/>
      <c r="F939" s="27"/>
      <c r="G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27"/>
      <c r="E940" s="27"/>
      <c r="F940" s="27"/>
      <c r="G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27"/>
      <c r="E941" s="27"/>
      <c r="F941" s="27"/>
      <c r="G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27"/>
      <c r="E942" s="27"/>
      <c r="F942" s="27"/>
      <c r="G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27"/>
      <c r="E943" s="27"/>
      <c r="F943" s="27"/>
      <c r="G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27"/>
      <c r="E944" s="27"/>
      <c r="F944" s="27"/>
      <c r="G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27"/>
      <c r="E945" s="27"/>
      <c r="F945" s="27"/>
      <c r="G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27"/>
      <c r="E946" s="27"/>
      <c r="F946" s="27"/>
      <c r="G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27"/>
      <c r="E947" s="27"/>
      <c r="F947" s="27"/>
      <c r="G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27"/>
      <c r="E948" s="27"/>
      <c r="F948" s="27"/>
      <c r="G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27"/>
      <c r="E949" s="27"/>
      <c r="F949" s="27"/>
      <c r="G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27"/>
      <c r="E950" s="27"/>
      <c r="F950" s="27"/>
      <c r="G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27"/>
      <c r="E951" s="27"/>
      <c r="F951" s="27"/>
      <c r="G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27"/>
      <c r="E952" s="27"/>
      <c r="F952" s="27"/>
      <c r="G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27"/>
      <c r="E953" s="27"/>
      <c r="F953" s="27"/>
      <c r="G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27"/>
      <c r="E954" s="27"/>
      <c r="F954" s="27"/>
      <c r="G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27"/>
      <c r="E955" s="27"/>
      <c r="F955" s="27"/>
      <c r="G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27"/>
      <c r="E956" s="27"/>
      <c r="F956" s="27"/>
      <c r="G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27"/>
      <c r="E957" s="27"/>
      <c r="F957" s="27"/>
      <c r="G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27"/>
      <c r="E958" s="27"/>
      <c r="F958" s="27"/>
      <c r="G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27"/>
      <c r="E959" s="27"/>
      <c r="F959" s="27"/>
      <c r="G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27"/>
      <c r="E960" s="27"/>
      <c r="F960" s="27"/>
      <c r="G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27"/>
      <c r="E961" s="27"/>
      <c r="F961" s="27"/>
      <c r="G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27"/>
      <c r="E962" s="27"/>
      <c r="F962" s="27"/>
      <c r="G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27"/>
      <c r="E963" s="27"/>
      <c r="F963" s="27"/>
      <c r="G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27"/>
      <c r="E964" s="27"/>
      <c r="F964" s="27"/>
      <c r="G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27"/>
      <c r="E965" s="27"/>
      <c r="F965" s="27"/>
      <c r="G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27"/>
      <c r="E966" s="27"/>
      <c r="F966" s="27"/>
      <c r="G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27"/>
      <c r="E967" s="27"/>
      <c r="F967" s="27"/>
      <c r="G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27"/>
      <c r="E968" s="27"/>
      <c r="F968" s="27"/>
      <c r="G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27"/>
      <c r="E969" s="27"/>
      <c r="F969" s="27"/>
      <c r="G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27"/>
      <c r="E970" s="27"/>
      <c r="F970" s="27"/>
      <c r="G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27"/>
      <c r="E971" s="27"/>
      <c r="F971" s="27"/>
      <c r="G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27"/>
      <c r="E972" s="27"/>
      <c r="F972" s="27"/>
      <c r="G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27"/>
      <c r="E973" s="27"/>
      <c r="F973" s="27"/>
      <c r="G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27"/>
      <c r="E974" s="27"/>
      <c r="F974" s="27"/>
      <c r="G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27"/>
      <c r="E975" s="27"/>
      <c r="F975" s="27"/>
      <c r="G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27"/>
      <c r="E976" s="27"/>
      <c r="F976" s="27"/>
      <c r="G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27"/>
      <c r="E977" s="27"/>
      <c r="F977" s="27"/>
      <c r="G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27"/>
      <c r="E978" s="27"/>
      <c r="F978" s="27"/>
      <c r="G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27"/>
      <c r="E979" s="27"/>
      <c r="F979" s="27"/>
      <c r="G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27"/>
      <c r="E980" s="27"/>
      <c r="F980" s="27"/>
      <c r="G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27"/>
      <c r="E981" s="27"/>
      <c r="F981" s="27"/>
      <c r="G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27"/>
      <c r="E982" s="27"/>
      <c r="F982" s="27"/>
      <c r="G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27"/>
      <c r="E983" s="27"/>
      <c r="F983" s="27"/>
      <c r="G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27"/>
      <c r="E984" s="27"/>
      <c r="F984" s="27"/>
      <c r="G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27"/>
      <c r="E985" s="27"/>
      <c r="F985" s="27"/>
      <c r="G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27"/>
      <c r="E986" s="27"/>
      <c r="F986" s="27"/>
      <c r="G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27"/>
      <c r="E987" s="27"/>
      <c r="F987" s="27"/>
      <c r="G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27"/>
      <c r="E988" s="27"/>
      <c r="F988" s="27"/>
      <c r="G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27"/>
      <c r="E989" s="27"/>
      <c r="F989" s="27"/>
      <c r="G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27"/>
      <c r="E990" s="27"/>
      <c r="F990" s="27"/>
      <c r="G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27"/>
      <c r="E991" s="27"/>
      <c r="F991" s="27"/>
      <c r="G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27"/>
      <c r="E992" s="27"/>
      <c r="F992" s="27"/>
      <c r="G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27"/>
      <c r="E993" s="27"/>
      <c r="F993" s="27"/>
      <c r="G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27"/>
      <c r="E994" s="27"/>
      <c r="F994" s="27"/>
      <c r="G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27"/>
      <c r="E995" s="27"/>
      <c r="F995" s="27"/>
      <c r="G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27"/>
      <c r="E996" s="27"/>
      <c r="F996" s="27"/>
      <c r="G996" s="2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1"/>
      <c r="D997" s="27"/>
      <c r="E997" s="27"/>
      <c r="F997" s="27"/>
      <c r="G997" s="2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1"/>
      <c r="C998" s="1"/>
      <c r="D998" s="27"/>
      <c r="E998" s="27"/>
      <c r="F998" s="27"/>
      <c r="G998" s="2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1"/>
      <c r="C999" s="1"/>
      <c r="D999" s="27"/>
      <c r="E999" s="27"/>
      <c r="F999" s="27"/>
      <c r="G999" s="2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5">
      <c r="A1000" s="1"/>
      <c r="B1000" s="1"/>
      <c r="C1000" s="1"/>
      <c r="D1000" s="27"/>
      <c r="E1000" s="27"/>
      <c r="F1000" s="27"/>
      <c r="G1000" s="2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rintOptions horizontalCentered="1"/>
  <pageMargins left="0.39370078740157483" right="0.39370078740157483" top="0.51181102362204722" bottom="0.39370078740157483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5B8B7"/>
  </sheetPr>
  <dimension ref="A1:Z1000"/>
  <sheetViews>
    <sheetView workbookViewId="0">
      <selection activeCell="C1" sqref="C1"/>
    </sheetView>
  </sheetViews>
  <sheetFormatPr defaultColWidth="14.42578125" defaultRowHeight="15" customHeight="1" x14ac:dyDescent="0.25"/>
  <cols>
    <col min="1" max="1" width="1.140625" customWidth="1"/>
    <col min="2" max="2" width="11.42578125" customWidth="1"/>
    <col min="3" max="3" width="9" customWidth="1"/>
    <col min="4" max="4" width="12.5703125" customWidth="1"/>
    <col min="5" max="7" width="23" customWidth="1"/>
    <col min="8" max="8" width="1.140625" customWidth="1"/>
    <col min="9" max="26" width="9.140625" customWidth="1"/>
  </cols>
  <sheetData>
    <row r="1" spans="1:26" ht="15" customHeight="1" x14ac:dyDescent="0.25">
      <c r="A1" s="1"/>
      <c r="B1" s="2" t="s">
        <v>64</v>
      </c>
      <c r="C1" s="3" t="s">
        <v>166</v>
      </c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2" t="s">
        <v>65</v>
      </c>
      <c r="C2" s="3" t="s">
        <v>145</v>
      </c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4" t="s">
        <v>66</v>
      </c>
      <c r="C3" s="5" t="s">
        <v>156</v>
      </c>
      <c r="D3" s="5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6"/>
      <c r="B4" s="7"/>
      <c r="C4" s="7"/>
      <c r="D4" s="7"/>
      <c r="E4" s="7"/>
      <c r="F4" s="7"/>
      <c r="G4" s="7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3" t="s">
        <v>2</v>
      </c>
      <c r="C6" s="3"/>
      <c r="D6" s="8" t="s">
        <v>3</v>
      </c>
      <c r="E6" s="2" t="s">
        <v>4</v>
      </c>
      <c r="F6" s="2" t="s">
        <v>67</v>
      </c>
      <c r="G6" s="2" t="s">
        <v>68</v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5" t="s">
        <v>7</v>
      </c>
      <c r="C7" s="5"/>
      <c r="D7" s="9" t="s">
        <v>8</v>
      </c>
      <c r="E7" s="4" t="s">
        <v>9</v>
      </c>
      <c r="F7" s="4" t="s">
        <v>69</v>
      </c>
      <c r="G7" s="4" t="s">
        <v>70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0"/>
      <c r="B8" s="10"/>
      <c r="C8" s="10"/>
      <c r="D8" s="10"/>
      <c r="E8" s="10"/>
      <c r="F8" s="10"/>
      <c r="G8" s="10"/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"/>
      <c r="B10" s="3" t="s">
        <v>16</v>
      </c>
      <c r="C10" s="3"/>
      <c r="D10" s="8">
        <v>2021</v>
      </c>
      <c r="E10" s="11">
        <f t="shared" ref="E10:G10" si="0">SUM(E14,E18,E22,E26,E30,E34,E38,E42,E46,E50,E54,E58,E62,E66,E70,E74)</f>
        <v>6144</v>
      </c>
      <c r="F10" s="11">
        <f t="shared" si="0"/>
        <v>2139</v>
      </c>
      <c r="G10" s="11">
        <f t="shared" si="0"/>
        <v>4005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3"/>
      <c r="C11" s="3"/>
      <c r="D11" s="8">
        <v>2022</v>
      </c>
      <c r="E11" s="11">
        <f t="shared" ref="E11:G11" si="1">E15+E19+E23+E27+E31+E35+E39+E43+E47+E51+E55+E59+E63+E67+E71+E75</f>
        <v>6770</v>
      </c>
      <c r="F11" s="11">
        <f t="shared" si="1"/>
        <v>2467</v>
      </c>
      <c r="G11" s="11">
        <f t="shared" si="1"/>
        <v>4303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3"/>
      <c r="C12" s="3"/>
      <c r="D12" s="8">
        <v>2023</v>
      </c>
      <c r="E12" s="11">
        <f t="shared" ref="E12:G12" si="2">E16+E20+E24+E28+E32+E36+E40+E44+E48+E52+E56+E60+E64+E68+E72+E76</f>
        <v>8536</v>
      </c>
      <c r="F12" s="11">
        <f t="shared" si="2"/>
        <v>3118</v>
      </c>
      <c r="G12" s="11">
        <f t="shared" si="2"/>
        <v>5418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" customHeight="1" x14ac:dyDescent="0.25">
      <c r="A13" s="1"/>
      <c r="B13" s="3"/>
      <c r="C13" s="3"/>
      <c r="D13" s="13"/>
      <c r="E13" s="16"/>
      <c r="F13" s="16"/>
      <c r="G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" t="s">
        <v>17</v>
      </c>
      <c r="C14" s="1"/>
      <c r="D14" s="13">
        <v>2021</v>
      </c>
      <c r="E14" s="16">
        <f t="shared" ref="E14:E16" si="3">SUM(F14:G14)</f>
        <v>563</v>
      </c>
      <c r="F14" s="16">
        <v>207</v>
      </c>
      <c r="G14" s="16">
        <v>356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"/>
      <c r="C15" s="1"/>
      <c r="D15" s="13">
        <v>2022</v>
      </c>
      <c r="E15" s="16">
        <f t="shared" si="3"/>
        <v>619</v>
      </c>
      <c r="F15" s="16">
        <v>244</v>
      </c>
      <c r="G15" s="16">
        <v>375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1"/>
      <c r="C16" s="1"/>
      <c r="D16" s="13">
        <v>2023</v>
      </c>
      <c r="E16" s="16">
        <f t="shared" si="3"/>
        <v>908</v>
      </c>
      <c r="F16" s="1">
        <v>365</v>
      </c>
      <c r="G16" s="1">
        <v>543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" customHeight="1" x14ac:dyDescent="0.25">
      <c r="A17" s="1"/>
      <c r="B17" s="1"/>
      <c r="C17" s="1"/>
      <c r="D17" s="13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" t="s">
        <v>18</v>
      </c>
      <c r="C18" s="1"/>
      <c r="D18" s="13">
        <v>2021</v>
      </c>
      <c r="E18" s="16">
        <f t="shared" ref="E18:E20" si="4">SUM(F18:G18)</f>
        <v>244</v>
      </c>
      <c r="F18" s="16">
        <v>73</v>
      </c>
      <c r="G18" s="16">
        <v>171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/>
      <c r="C19" s="1"/>
      <c r="D19" s="13">
        <v>2022</v>
      </c>
      <c r="E19" s="16">
        <f t="shared" si="4"/>
        <v>368</v>
      </c>
      <c r="F19" s="16">
        <v>123</v>
      </c>
      <c r="G19" s="16">
        <v>245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"/>
      <c r="C20" s="1"/>
      <c r="D20" s="13">
        <v>2023</v>
      </c>
      <c r="E20" s="16">
        <f t="shared" si="4"/>
        <v>523</v>
      </c>
      <c r="F20" s="1">
        <v>189</v>
      </c>
      <c r="G20" s="1">
        <v>334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" customHeight="1" x14ac:dyDescent="0.25">
      <c r="A21" s="1"/>
      <c r="B21" s="1"/>
      <c r="C21" s="1"/>
      <c r="D21" s="13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 t="s">
        <v>19</v>
      </c>
      <c r="C22" s="1"/>
      <c r="D22" s="13">
        <v>2021</v>
      </c>
      <c r="E22" s="16">
        <f t="shared" ref="E22:E24" si="5">SUM(F22:G22)</f>
        <v>147</v>
      </c>
      <c r="F22" s="16">
        <v>34</v>
      </c>
      <c r="G22" s="16">
        <v>113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"/>
      <c r="C23" s="1"/>
      <c r="D23" s="13">
        <v>2022</v>
      </c>
      <c r="E23" s="16">
        <f t="shared" si="5"/>
        <v>169</v>
      </c>
      <c r="F23" s="16">
        <v>46</v>
      </c>
      <c r="G23" s="16">
        <v>123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"/>
      <c r="C24" s="1"/>
      <c r="D24" s="13">
        <v>2023</v>
      </c>
      <c r="E24" s="16">
        <f t="shared" si="5"/>
        <v>317</v>
      </c>
      <c r="F24" s="1">
        <v>101</v>
      </c>
      <c r="G24" s="1">
        <v>216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" customHeight="1" x14ac:dyDescent="0.25">
      <c r="A25" s="1"/>
      <c r="B25" s="1"/>
      <c r="C25" s="1"/>
      <c r="D25" s="13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 t="s">
        <v>20</v>
      </c>
      <c r="C26" s="1"/>
      <c r="D26" s="13">
        <v>2021</v>
      </c>
      <c r="E26" s="16">
        <f t="shared" ref="E26:E28" si="6">SUM(F26:G26)</f>
        <v>218</v>
      </c>
      <c r="F26" s="16">
        <v>79</v>
      </c>
      <c r="G26" s="16">
        <v>139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"/>
      <c r="C27" s="1"/>
      <c r="D27" s="13">
        <v>2022</v>
      </c>
      <c r="E27" s="16">
        <f t="shared" si="6"/>
        <v>198</v>
      </c>
      <c r="F27" s="16">
        <v>69</v>
      </c>
      <c r="G27" s="16">
        <v>129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1"/>
      <c r="C28" s="1"/>
      <c r="D28" s="13">
        <v>2023</v>
      </c>
      <c r="E28" s="16">
        <f t="shared" si="6"/>
        <v>382</v>
      </c>
      <c r="F28" s="1">
        <v>136</v>
      </c>
      <c r="G28" s="1">
        <v>246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" customHeight="1" x14ac:dyDescent="0.25">
      <c r="A29" s="1"/>
      <c r="B29" s="1"/>
      <c r="C29" s="1"/>
      <c r="D29" s="13"/>
      <c r="E29" s="16"/>
      <c r="F29" s="16"/>
      <c r="G29" s="1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" t="s">
        <v>21</v>
      </c>
      <c r="C30" s="1"/>
      <c r="D30" s="13">
        <v>2021</v>
      </c>
      <c r="E30" s="16">
        <f t="shared" ref="E30:E32" si="7">SUM(F30:G30)</f>
        <v>257</v>
      </c>
      <c r="F30" s="16">
        <v>75</v>
      </c>
      <c r="G30" s="16">
        <v>182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"/>
      <c r="C31" s="1"/>
      <c r="D31" s="13">
        <v>2022</v>
      </c>
      <c r="E31" s="16">
        <f t="shared" si="7"/>
        <v>302</v>
      </c>
      <c r="F31" s="16">
        <v>110</v>
      </c>
      <c r="G31" s="16">
        <v>192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"/>
      <c r="C32" s="1"/>
      <c r="D32" s="13">
        <v>2023</v>
      </c>
      <c r="E32" s="16">
        <f t="shared" si="7"/>
        <v>396</v>
      </c>
      <c r="F32" s="1">
        <v>153</v>
      </c>
      <c r="G32" s="1">
        <v>243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" customHeight="1" x14ac:dyDescent="0.25">
      <c r="A33" s="1"/>
      <c r="B33" s="1"/>
      <c r="C33" s="1"/>
      <c r="D33" s="13"/>
      <c r="E33" s="16"/>
      <c r="F33" s="16"/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 t="s">
        <v>22</v>
      </c>
      <c r="C34" s="1"/>
      <c r="D34" s="13">
        <v>2021</v>
      </c>
      <c r="E34" s="16">
        <f t="shared" ref="E34:E36" si="8">SUM(F34:G34)</f>
        <v>148</v>
      </c>
      <c r="F34" s="16">
        <v>42</v>
      </c>
      <c r="G34" s="16">
        <v>106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3">
        <v>2022</v>
      </c>
      <c r="E35" s="16">
        <f t="shared" si="8"/>
        <v>246</v>
      </c>
      <c r="F35" s="16">
        <v>74</v>
      </c>
      <c r="G35" s="16">
        <v>172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1"/>
      <c r="C36" s="1"/>
      <c r="D36" s="13">
        <v>2023</v>
      </c>
      <c r="E36" s="16">
        <f t="shared" si="8"/>
        <v>402</v>
      </c>
      <c r="F36" s="1">
        <v>145</v>
      </c>
      <c r="G36" s="1">
        <v>257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" customHeight="1" x14ac:dyDescent="0.25">
      <c r="A37" s="1"/>
      <c r="B37" s="1"/>
      <c r="C37" s="1"/>
      <c r="D37" s="13"/>
      <c r="E37" s="16"/>
      <c r="F37" s="16"/>
      <c r="G37" s="1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 t="s">
        <v>23</v>
      </c>
      <c r="C38" s="1"/>
      <c r="D38" s="13">
        <v>2021</v>
      </c>
      <c r="E38" s="16">
        <f t="shared" ref="E38:E40" si="9">SUM(F38:G38)</f>
        <v>376</v>
      </c>
      <c r="F38" s="16">
        <v>120</v>
      </c>
      <c r="G38" s="16">
        <v>256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1"/>
      <c r="C39" s="1"/>
      <c r="D39" s="13">
        <v>2022</v>
      </c>
      <c r="E39" s="16">
        <f t="shared" si="9"/>
        <v>473</v>
      </c>
      <c r="F39" s="16">
        <v>169</v>
      </c>
      <c r="G39" s="16">
        <v>304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1"/>
      <c r="C40" s="1"/>
      <c r="D40" s="13">
        <v>2023</v>
      </c>
      <c r="E40" s="16">
        <f t="shared" si="9"/>
        <v>542</v>
      </c>
      <c r="F40" s="1">
        <v>214</v>
      </c>
      <c r="G40" s="1">
        <v>328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" customHeight="1" x14ac:dyDescent="0.25">
      <c r="A41" s="1"/>
      <c r="B41" s="1"/>
      <c r="C41" s="1"/>
      <c r="D41" s="13"/>
      <c r="E41" s="16"/>
      <c r="F41" s="16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1" t="s">
        <v>24</v>
      </c>
      <c r="C42" s="1"/>
      <c r="D42" s="13">
        <v>2021</v>
      </c>
      <c r="E42" s="16">
        <f t="shared" ref="E42:E44" si="10">SUM(F42:G42)</f>
        <v>104</v>
      </c>
      <c r="F42" s="16">
        <v>33</v>
      </c>
      <c r="G42" s="16">
        <v>71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/>
      <c r="C43" s="1"/>
      <c r="D43" s="13">
        <v>2022</v>
      </c>
      <c r="E43" s="16">
        <f t="shared" si="10"/>
        <v>88</v>
      </c>
      <c r="F43" s="16">
        <v>37</v>
      </c>
      <c r="G43" s="16">
        <v>51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"/>
      <c r="B44" s="1"/>
      <c r="C44" s="1"/>
      <c r="D44" s="13">
        <v>2023</v>
      </c>
      <c r="E44" s="16">
        <f t="shared" si="10"/>
        <v>117</v>
      </c>
      <c r="F44" s="1">
        <v>47</v>
      </c>
      <c r="G44" s="1">
        <v>70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" customHeight="1" x14ac:dyDescent="0.25">
      <c r="A45" s="1"/>
      <c r="B45" s="1"/>
      <c r="C45" s="1"/>
      <c r="D45" s="13"/>
      <c r="E45" s="16"/>
      <c r="F45" s="16"/>
      <c r="G45" s="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"/>
      <c r="B46" s="1" t="s">
        <v>25</v>
      </c>
      <c r="C46" s="1"/>
      <c r="D46" s="13">
        <v>2021</v>
      </c>
      <c r="E46" s="16">
        <f t="shared" ref="E46:E48" si="11">SUM(F46:G46)</f>
        <v>307</v>
      </c>
      <c r="F46" s="16">
        <v>97</v>
      </c>
      <c r="G46" s="16">
        <v>210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1"/>
      <c r="C47" s="1"/>
      <c r="D47" s="13">
        <v>2022</v>
      </c>
      <c r="E47" s="16">
        <f t="shared" si="11"/>
        <v>330</v>
      </c>
      <c r="F47" s="16">
        <v>96</v>
      </c>
      <c r="G47" s="16">
        <v>234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"/>
      <c r="B48" s="1"/>
      <c r="C48" s="1"/>
      <c r="D48" s="13">
        <v>2023</v>
      </c>
      <c r="E48" s="16">
        <f t="shared" si="11"/>
        <v>398</v>
      </c>
      <c r="F48" s="1">
        <v>135</v>
      </c>
      <c r="G48" s="1">
        <v>263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" customHeight="1" x14ac:dyDescent="0.25">
      <c r="A49" s="1"/>
      <c r="B49" s="1"/>
      <c r="C49" s="1"/>
      <c r="D49" s="13"/>
      <c r="E49" s="16"/>
      <c r="F49" s="16"/>
      <c r="G49" s="1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"/>
      <c r="B50" s="1" t="s">
        <v>26</v>
      </c>
      <c r="C50" s="1"/>
      <c r="D50" s="13">
        <v>2021</v>
      </c>
      <c r="E50" s="16">
        <f t="shared" ref="E50:E52" si="12">SUM(F50:G50)</f>
        <v>692</v>
      </c>
      <c r="F50" s="16">
        <v>149</v>
      </c>
      <c r="G50" s="16">
        <v>543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1"/>
      <c r="C51" s="1"/>
      <c r="D51" s="13">
        <v>2022</v>
      </c>
      <c r="E51" s="16">
        <f t="shared" si="12"/>
        <v>705</v>
      </c>
      <c r="F51" s="16">
        <v>152</v>
      </c>
      <c r="G51" s="16">
        <v>553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1"/>
      <c r="B52" s="1"/>
      <c r="C52" s="1"/>
      <c r="D52" s="13">
        <v>2023</v>
      </c>
      <c r="E52" s="16">
        <f t="shared" si="12"/>
        <v>954</v>
      </c>
      <c r="F52" s="1">
        <v>194</v>
      </c>
      <c r="G52" s="1">
        <v>760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" customHeight="1" x14ac:dyDescent="0.25">
      <c r="A53" s="1"/>
      <c r="B53" s="1"/>
      <c r="C53" s="1"/>
      <c r="D53" s="13"/>
      <c r="E53" s="16"/>
      <c r="F53" s="16"/>
      <c r="G53" s="1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"/>
      <c r="B54" s="1" t="s">
        <v>28</v>
      </c>
      <c r="C54" s="1"/>
      <c r="D54" s="13">
        <v>2021</v>
      </c>
      <c r="E54" s="16">
        <f t="shared" ref="E54:E56" si="13">SUM(F54:G54)</f>
        <v>210</v>
      </c>
      <c r="F54" s="16">
        <v>83</v>
      </c>
      <c r="G54" s="16">
        <v>127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"/>
      <c r="C55" s="1"/>
      <c r="D55" s="13">
        <v>2022</v>
      </c>
      <c r="E55" s="16">
        <f t="shared" si="13"/>
        <v>345</v>
      </c>
      <c r="F55" s="16">
        <v>131</v>
      </c>
      <c r="G55" s="16">
        <v>214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1"/>
      <c r="B56" s="1"/>
      <c r="C56" s="1"/>
      <c r="D56" s="13">
        <v>2023</v>
      </c>
      <c r="E56" s="16">
        <f t="shared" si="13"/>
        <v>451</v>
      </c>
      <c r="F56" s="1">
        <v>162</v>
      </c>
      <c r="G56" s="1">
        <v>289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" customHeight="1" x14ac:dyDescent="0.25">
      <c r="A57" s="1"/>
      <c r="B57" s="1"/>
      <c r="C57" s="1"/>
      <c r="D57" s="13"/>
      <c r="E57" s="16"/>
      <c r="F57" s="16"/>
      <c r="G57" s="1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"/>
      <c r="B58" s="1" t="s">
        <v>29</v>
      </c>
      <c r="C58" s="1"/>
      <c r="D58" s="13">
        <v>2021</v>
      </c>
      <c r="E58" s="16">
        <f t="shared" ref="E58:E60" si="14">SUM(F58:G58)</f>
        <v>1759</v>
      </c>
      <c r="F58" s="16">
        <v>669</v>
      </c>
      <c r="G58" s="16">
        <v>1090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1"/>
      <c r="C59" s="1"/>
      <c r="D59" s="13">
        <v>2022</v>
      </c>
      <c r="E59" s="16">
        <f t="shared" si="14"/>
        <v>1691</v>
      </c>
      <c r="F59" s="16">
        <v>663</v>
      </c>
      <c r="G59" s="16">
        <v>1028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1"/>
      <c r="B60" s="1"/>
      <c r="C60" s="1"/>
      <c r="D60" s="13">
        <v>2023</v>
      </c>
      <c r="E60" s="16">
        <f t="shared" si="14"/>
        <v>1652</v>
      </c>
      <c r="F60" s="1">
        <v>678</v>
      </c>
      <c r="G60" s="1">
        <v>974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" customHeight="1" x14ac:dyDescent="0.25">
      <c r="A61" s="1"/>
      <c r="B61" s="1"/>
      <c r="C61" s="1"/>
      <c r="D61" s="13"/>
      <c r="E61" s="16"/>
      <c r="F61" s="16"/>
      <c r="G61" s="1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1"/>
      <c r="B62" s="1" t="s">
        <v>30</v>
      </c>
      <c r="C62" s="1"/>
      <c r="D62" s="13">
        <v>2021</v>
      </c>
      <c r="E62" s="16">
        <f t="shared" ref="E62:E64" si="15">SUM(F62:G62)</f>
        <v>109</v>
      </c>
      <c r="F62" s="16">
        <v>33</v>
      </c>
      <c r="G62" s="16">
        <v>76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1"/>
      <c r="C63" s="1"/>
      <c r="D63" s="13">
        <v>2022</v>
      </c>
      <c r="E63" s="16">
        <f t="shared" si="15"/>
        <v>224</v>
      </c>
      <c r="F63" s="16">
        <v>78</v>
      </c>
      <c r="G63" s="16">
        <v>146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1"/>
      <c r="B64" s="1"/>
      <c r="C64" s="1"/>
      <c r="D64" s="13">
        <v>2023</v>
      </c>
      <c r="E64" s="16">
        <f t="shared" si="15"/>
        <v>351</v>
      </c>
      <c r="F64" s="1">
        <v>106</v>
      </c>
      <c r="G64" s="1">
        <v>245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" customHeight="1" x14ac:dyDescent="0.25">
      <c r="A65" s="1"/>
      <c r="B65" s="1"/>
      <c r="C65" s="1"/>
      <c r="D65" s="13"/>
      <c r="E65" s="16"/>
      <c r="F65" s="16"/>
      <c r="G65" s="1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1"/>
      <c r="B66" s="1" t="s">
        <v>31</v>
      </c>
      <c r="C66" s="1"/>
      <c r="D66" s="13">
        <v>2021</v>
      </c>
      <c r="E66" s="16">
        <f t="shared" ref="E66:E68" si="16">SUM(F66:G66)</f>
        <v>956</v>
      </c>
      <c r="F66" s="16">
        <v>420</v>
      </c>
      <c r="G66" s="16">
        <v>536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/>
      <c r="C67" s="1"/>
      <c r="D67" s="13">
        <v>2022</v>
      </c>
      <c r="E67" s="16">
        <f t="shared" si="16"/>
        <v>961</v>
      </c>
      <c r="F67" s="16">
        <v>452</v>
      </c>
      <c r="G67" s="16">
        <v>509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5">
      <c r="A68" s="1"/>
      <c r="B68" s="1"/>
      <c r="C68" s="1"/>
      <c r="D68" s="13">
        <v>2023</v>
      </c>
      <c r="E68" s="16">
        <f t="shared" si="16"/>
        <v>1047</v>
      </c>
      <c r="F68" s="1">
        <v>445</v>
      </c>
      <c r="G68" s="1">
        <v>602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6" customHeight="1" x14ac:dyDescent="0.25">
      <c r="A69" s="1"/>
      <c r="B69" s="1"/>
      <c r="C69" s="1"/>
      <c r="D69" s="13"/>
      <c r="E69" s="16"/>
      <c r="F69" s="16"/>
      <c r="G69" s="1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1"/>
      <c r="B70" s="1" t="s">
        <v>32</v>
      </c>
      <c r="C70" s="1"/>
      <c r="D70" s="13">
        <v>2021</v>
      </c>
      <c r="E70" s="16">
        <f t="shared" ref="E70:E72" si="17">SUM(F70:G70)</f>
        <v>3</v>
      </c>
      <c r="F70" s="16" t="s">
        <v>27</v>
      </c>
      <c r="G70" s="16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/>
      <c r="C71" s="1"/>
      <c r="D71" s="13">
        <v>2022</v>
      </c>
      <c r="E71" s="16">
        <f t="shared" si="17"/>
        <v>17</v>
      </c>
      <c r="F71" s="16">
        <v>8</v>
      </c>
      <c r="G71" s="16">
        <v>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5">
      <c r="A72" s="1"/>
      <c r="B72" s="1"/>
      <c r="C72" s="1"/>
      <c r="D72" s="13">
        <v>2023</v>
      </c>
      <c r="E72" s="16">
        <f t="shared" si="17"/>
        <v>36</v>
      </c>
      <c r="F72" s="1">
        <v>15</v>
      </c>
      <c r="G72" s="1">
        <v>21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" customHeight="1" x14ac:dyDescent="0.25">
      <c r="A73" s="1"/>
      <c r="B73" s="1"/>
      <c r="C73" s="1"/>
      <c r="D73" s="13"/>
      <c r="E73" s="16"/>
      <c r="F73" s="16"/>
      <c r="G73" s="1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1"/>
      <c r="B74" s="1" t="s">
        <v>33</v>
      </c>
      <c r="C74" s="1"/>
      <c r="D74" s="13">
        <v>2021</v>
      </c>
      <c r="E74" s="16">
        <f t="shared" ref="E74:E76" si="18">SUM(F74:G74)</f>
        <v>51</v>
      </c>
      <c r="F74" s="16">
        <v>25</v>
      </c>
      <c r="G74" s="16">
        <v>26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/>
      <c r="C75" s="1"/>
      <c r="D75" s="13">
        <v>2022</v>
      </c>
      <c r="E75" s="16">
        <f t="shared" si="18"/>
        <v>34</v>
      </c>
      <c r="F75" s="1">
        <v>15</v>
      </c>
      <c r="G75" s="1">
        <v>19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"/>
      <c r="B76" s="1"/>
      <c r="C76" s="1"/>
      <c r="D76" s="13">
        <v>2023</v>
      </c>
      <c r="E76" s="16">
        <f t="shared" si="18"/>
        <v>60</v>
      </c>
      <c r="F76" s="1">
        <v>33</v>
      </c>
      <c r="G76" s="1">
        <v>27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6" customHeight="1" x14ac:dyDescent="0.25">
      <c r="A77" s="17"/>
      <c r="B77" s="17"/>
      <c r="C77" s="17"/>
      <c r="D77" s="17"/>
      <c r="E77" s="17"/>
      <c r="F77" s="17"/>
      <c r="G77" s="17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1"/>
      <c r="B78" s="1"/>
      <c r="C78" s="1"/>
      <c r="D78" s="1"/>
      <c r="E78" s="1"/>
      <c r="F78" s="1"/>
      <c r="G78" s="1"/>
      <c r="H78" s="21" t="s">
        <v>34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"/>
      <c r="B79" s="46"/>
      <c r="C79" s="46"/>
      <c r="D79" s="1"/>
      <c r="E79" s="1"/>
      <c r="F79" s="1"/>
      <c r="G79" s="1"/>
      <c r="H79" s="22" t="s">
        <v>35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24"/>
      <c r="C80" s="2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23"/>
      <c r="C82" s="2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24"/>
      <c r="C83" s="2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1"/>
      <c r="B84" s="24"/>
      <c r="C84" s="2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1"/>
      <c r="B85" s="23"/>
      <c r="C85" s="2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5">
      <c r="A86" s="1"/>
      <c r="B86" s="24"/>
      <c r="C86" s="2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1000"/>
  <sheetViews>
    <sheetView topLeftCell="A7" workbookViewId="0">
      <selection activeCell="E15" sqref="E15:G29"/>
    </sheetView>
  </sheetViews>
  <sheetFormatPr defaultColWidth="14.42578125" defaultRowHeight="15" customHeight="1" x14ac:dyDescent="0.25"/>
  <cols>
    <col min="1" max="1" width="1.140625" customWidth="1"/>
    <col min="2" max="3" width="11.85546875" customWidth="1"/>
    <col min="4" max="4" width="16" customWidth="1"/>
    <col min="5" max="7" width="23.5703125" customWidth="1"/>
    <col min="8" max="8" width="1.140625" customWidth="1"/>
    <col min="9" max="28" width="9.140625" customWidth="1"/>
  </cols>
  <sheetData>
    <row r="1" spans="1:28" ht="15" customHeight="1" x14ac:dyDescent="0.25">
      <c r="A1" s="1"/>
      <c r="B1" s="2" t="s">
        <v>71</v>
      </c>
      <c r="C1" s="3" t="s">
        <v>167</v>
      </c>
      <c r="D1" s="27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1"/>
      <c r="B2" s="2" t="s">
        <v>65</v>
      </c>
      <c r="C2" s="3" t="s">
        <v>145</v>
      </c>
      <c r="D2" s="27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5">
      <c r="A3" s="1"/>
      <c r="B3" s="4" t="s">
        <v>72</v>
      </c>
      <c r="C3" s="5" t="s">
        <v>168</v>
      </c>
      <c r="D3" s="27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x14ac:dyDescent="0.25">
      <c r="A4" s="1"/>
      <c r="B4" s="5" t="s">
        <v>73</v>
      </c>
      <c r="C4" s="5"/>
      <c r="D4" s="5" t="s">
        <v>74</v>
      </c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5">
      <c r="A5" s="6"/>
      <c r="B5" s="34"/>
      <c r="C5" s="34"/>
      <c r="D5" s="35"/>
      <c r="E5" s="36"/>
      <c r="F5" s="36"/>
      <c r="G5" s="36"/>
      <c r="H5" s="2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5">
      <c r="A6" s="1"/>
      <c r="B6" s="3"/>
      <c r="C6" s="3"/>
      <c r="D6" s="8"/>
      <c r="E6" s="13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5">
      <c r="A7" s="3"/>
      <c r="B7" s="3" t="s">
        <v>54</v>
      </c>
      <c r="C7" s="3"/>
      <c r="D7" s="8" t="s">
        <v>3</v>
      </c>
      <c r="E7" s="2" t="s">
        <v>4</v>
      </c>
      <c r="F7" s="2" t="s">
        <v>67</v>
      </c>
      <c r="G7" s="2" t="s">
        <v>68</v>
      </c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5">
      <c r="A8" s="3"/>
      <c r="B8" s="5" t="s">
        <v>55</v>
      </c>
      <c r="C8" s="5"/>
      <c r="D8" s="9" t="s">
        <v>8</v>
      </c>
      <c r="E8" s="4" t="s">
        <v>9</v>
      </c>
      <c r="F8" s="4" t="s">
        <v>69</v>
      </c>
      <c r="G8" s="4" t="s">
        <v>70</v>
      </c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5">
      <c r="A9" s="10"/>
      <c r="B9" s="10"/>
      <c r="C9" s="10"/>
      <c r="D9" s="44"/>
      <c r="E9" s="45"/>
      <c r="F9" s="45"/>
      <c r="G9" s="45"/>
      <c r="H9" s="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" customHeight="1" x14ac:dyDescent="0.25">
      <c r="A10" s="3"/>
      <c r="B10" s="3"/>
      <c r="C10" s="3"/>
      <c r="D10" s="9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5">
      <c r="A11" s="3"/>
      <c r="B11" s="3" t="s">
        <v>4</v>
      </c>
      <c r="C11" s="3"/>
      <c r="D11" s="8">
        <v>2021</v>
      </c>
      <c r="E11" s="11">
        <f t="shared" ref="E11:G11" si="0">SUM(E15,E19,E23,E27)</f>
        <v>6144</v>
      </c>
      <c r="F11" s="11">
        <f t="shared" si="0"/>
        <v>2139</v>
      </c>
      <c r="G11" s="11">
        <f t="shared" si="0"/>
        <v>4005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25">
      <c r="A12" s="3"/>
      <c r="B12" s="5" t="s">
        <v>9</v>
      </c>
      <c r="C12" s="5"/>
      <c r="D12" s="8">
        <v>2022</v>
      </c>
      <c r="E12" s="11">
        <f t="shared" ref="E12:G12" si="1">E16+E20+E24+E28</f>
        <v>6770</v>
      </c>
      <c r="F12" s="11">
        <f t="shared" si="1"/>
        <v>2467</v>
      </c>
      <c r="G12" s="11">
        <f t="shared" si="1"/>
        <v>4303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5">
      <c r="A13" s="3"/>
      <c r="B13" s="3"/>
      <c r="C13" s="3"/>
      <c r="D13" s="8">
        <v>2023</v>
      </c>
      <c r="E13" s="11">
        <f t="shared" ref="E13:H13" si="2">E17+E21+E25+E29</f>
        <v>8536</v>
      </c>
      <c r="F13" s="11">
        <f t="shared" si="2"/>
        <v>3118</v>
      </c>
      <c r="G13" s="11">
        <f t="shared" si="2"/>
        <v>5418</v>
      </c>
      <c r="H13" s="11">
        <f t="shared" si="2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" customHeight="1" x14ac:dyDescent="0.25">
      <c r="A14" s="3"/>
      <c r="B14" s="3"/>
      <c r="C14" s="3"/>
      <c r="D14" s="13"/>
      <c r="E14" s="16"/>
      <c r="F14" s="16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5">
      <c r="A15" s="3"/>
      <c r="B15" s="41" t="s">
        <v>56</v>
      </c>
      <c r="C15" s="41"/>
      <c r="D15" s="13">
        <v>2021</v>
      </c>
      <c r="E15" s="66">
        <f t="shared" ref="E15:E17" si="3">SUM(F15:G15)</f>
        <v>4556</v>
      </c>
      <c r="F15" s="66">
        <v>1543</v>
      </c>
      <c r="G15" s="66">
        <v>3013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9.5" customHeight="1" x14ac:dyDescent="0.25">
      <c r="A16" s="3"/>
      <c r="B16" s="42"/>
      <c r="C16" s="42"/>
      <c r="D16" s="13">
        <v>2022</v>
      </c>
      <c r="E16" s="66">
        <f t="shared" si="3"/>
        <v>4975</v>
      </c>
      <c r="F16" s="66">
        <v>1715</v>
      </c>
      <c r="G16" s="66">
        <v>3260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9.5" customHeight="1" x14ac:dyDescent="0.25">
      <c r="A17" s="3"/>
      <c r="B17" s="42"/>
      <c r="C17" s="42"/>
      <c r="D17" s="13">
        <v>2023</v>
      </c>
      <c r="E17" s="66">
        <f t="shared" si="3"/>
        <v>6675</v>
      </c>
      <c r="F17" s="66">
        <v>2353</v>
      </c>
      <c r="G17" s="66">
        <v>4322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" customHeight="1" x14ac:dyDescent="0.25">
      <c r="A18" s="3"/>
      <c r="B18" s="42"/>
      <c r="C18" s="42"/>
      <c r="D18" s="13"/>
      <c r="E18" s="66"/>
      <c r="F18" s="67"/>
      <c r="G18" s="6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9.5" customHeight="1" x14ac:dyDescent="0.25">
      <c r="A19" s="3"/>
      <c r="B19" s="41" t="s">
        <v>57</v>
      </c>
      <c r="C19" s="41"/>
      <c r="D19" s="13">
        <v>2021</v>
      </c>
      <c r="E19" s="66">
        <f t="shared" ref="E19:E21" si="4">SUM(F19:G19)</f>
        <v>531</v>
      </c>
      <c r="F19" s="67">
        <v>198</v>
      </c>
      <c r="G19" s="67">
        <v>333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9.5" customHeight="1" x14ac:dyDescent="0.25">
      <c r="A20" s="3"/>
      <c r="B20" s="43" t="s">
        <v>58</v>
      </c>
      <c r="C20" s="43"/>
      <c r="D20" s="13">
        <v>2022</v>
      </c>
      <c r="E20" s="66">
        <f t="shared" si="4"/>
        <v>507</v>
      </c>
      <c r="F20" s="67">
        <v>204</v>
      </c>
      <c r="G20" s="67">
        <v>303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9.5" customHeight="1" x14ac:dyDescent="0.25">
      <c r="A21" s="3"/>
      <c r="B21" s="42"/>
      <c r="C21" s="42"/>
      <c r="D21" s="13">
        <v>2023</v>
      </c>
      <c r="E21" s="66">
        <f t="shared" si="4"/>
        <v>582</v>
      </c>
      <c r="F21" s="67">
        <v>245</v>
      </c>
      <c r="G21" s="67">
        <v>337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" customHeight="1" x14ac:dyDescent="0.25">
      <c r="A22" s="3"/>
      <c r="B22" s="42"/>
      <c r="C22" s="42"/>
      <c r="D22" s="13"/>
      <c r="E22" s="66"/>
      <c r="F22" s="67"/>
      <c r="G22" s="6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9.5" customHeight="1" x14ac:dyDescent="0.25">
      <c r="A23" s="3"/>
      <c r="B23" s="41" t="s">
        <v>59</v>
      </c>
      <c r="C23" s="41"/>
      <c r="D23" s="13">
        <v>2021</v>
      </c>
      <c r="E23" s="66">
        <f t="shared" ref="E23:E25" si="5">SUM(F23:G23)</f>
        <v>589</v>
      </c>
      <c r="F23" s="67">
        <v>247</v>
      </c>
      <c r="G23" s="67">
        <v>342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9.5" customHeight="1" x14ac:dyDescent="0.25">
      <c r="A24" s="3"/>
      <c r="B24" s="43" t="s">
        <v>60</v>
      </c>
      <c r="C24" s="43"/>
      <c r="D24" s="13">
        <v>2022</v>
      </c>
      <c r="E24" s="66">
        <f t="shared" si="5"/>
        <v>606</v>
      </c>
      <c r="F24" s="67">
        <v>263</v>
      </c>
      <c r="G24" s="67">
        <v>343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9.5" customHeight="1" x14ac:dyDescent="0.25">
      <c r="A25" s="3"/>
      <c r="B25" s="42"/>
      <c r="C25" s="42"/>
      <c r="D25" s="13">
        <v>2023</v>
      </c>
      <c r="E25" s="66">
        <f t="shared" si="5"/>
        <v>626</v>
      </c>
      <c r="F25" s="67">
        <v>268</v>
      </c>
      <c r="G25" s="67">
        <v>358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" customHeight="1" x14ac:dyDescent="0.25">
      <c r="A26" s="3"/>
      <c r="B26" s="42"/>
      <c r="C26" s="42"/>
      <c r="D26" s="13"/>
      <c r="E26" s="66"/>
      <c r="F26" s="66"/>
      <c r="G26" s="6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9.5" customHeight="1" x14ac:dyDescent="0.25">
      <c r="A27" s="3"/>
      <c r="B27" s="41" t="s">
        <v>75</v>
      </c>
      <c r="C27" s="41"/>
      <c r="D27" s="13">
        <v>2021</v>
      </c>
      <c r="E27" s="66">
        <f t="shared" ref="E27:E29" si="6">SUM(F27:G27)</f>
        <v>468</v>
      </c>
      <c r="F27" s="66">
        <v>151</v>
      </c>
      <c r="G27" s="66">
        <v>317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9.5" customHeight="1" x14ac:dyDescent="0.25">
      <c r="A28" s="3"/>
      <c r="B28" s="43" t="s">
        <v>62</v>
      </c>
      <c r="C28" s="43"/>
      <c r="D28" s="13">
        <v>2022</v>
      </c>
      <c r="E28" s="66">
        <f t="shared" si="6"/>
        <v>682</v>
      </c>
      <c r="F28" s="66">
        <v>285</v>
      </c>
      <c r="G28" s="66">
        <v>397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9.5" customHeight="1" x14ac:dyDescent="0.25">
      <c r="A29" s="3"/>
      <c r="B29" s="43"/>
      <c r="C29" s="43"/>
      <c r="D29" s="13">
        <v>2023</v>
      </c>
      <c r="E29" s="66">
        <f t="shared" si="6"/>
        <v>653</v>
      </c>
      <c r="F29" s="66">
        <v>252</v>
      </c>
      <c r="G29" s="66">
        <v>401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" customHeight="1" x14ac:dyDescent="0.25">
      <c r="A30" s="10"/>
      <c r="B30" s="10"/>
      <c r="C30" s="10"/>
      <c r="D30" s="44"/>
      <c r="E30" s="45"/>
      <c r="F30" s="45"/>
      <c r="G30" s="45"/>
      <c r="H30" s="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" customHeight="1" x14ac:dyDescent="0.25">
      <c r="A31" s="1"/>
      <c r="B31" s="43"/>
      <c r="C31" s="43"/>
      <c r="D31" s="43"/>
      <c r="E31" s="43"/>
      <c r="F31" s="43"/>
      <c r="G31" s="43"/>
      <c r="H31" s="21" t="s">
        <v>34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" customHeight="1" x14ac:dyDescent="0.25">
      <c r="A32" s="1"/>
      <c r="B32" s="46"/>
      <c r="C32" s="46"/>
      <c r="D32" s="13"/>
      <c r="E32" s="13"/>
      <c r="F32" s="13"/>
      <c r="G32" s="13"/>
      <c r="H32" s="22" t="s">
        <v>35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" customHeight="1" x14ac:dyDescent="0.25">
      <c r="A33" s="1"/>
      <c r="B33" s="24"/>
      <c r="C33" s="24"/>
      <c r="D33" s="13"/>
      <c r="E33" s="13"/>
      <c r="F33" s="13"/>
      <c r="G33" s="13"/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" customHeight="1" x14ac:dyDescent="0.25">
      <c r="A34" s="1"/>
      <c r="B34" s="28" t="s">
        <v>76</v>
      </c>
      <c r="C34" s="28"/>
      <c r="D34" s="13"/>
      <c r="E34" s="13"/>
      <c r="F34" s="13"/>
      <c r="G34" s="13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" customHeight="1" x14ac:dyDescent="0.25">
      <c r="A35" s="1"/>
      <c r="B35" s="62" t="s">
        <v>169</v>
      </c>
      <c r="C35" s="23"/>
      <c r="D35" s="13"/>
      <c r="E35" s="13"/>
      <c r="F35" s="13"/>
      <c r="G35" s="13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" customHeight="1" x14ac:dyDescent="0.25">
      <c r="A36" s="1"/>
      <c r="B36" s="47" t="s">
        <v>170</v>
      </c>
      <c r="C36" s="24"/>
      <c r="D36" s="48"/>
      <c r="E36" s="48"/>
      <c r="F36" s="48"/>
      <c r="G36" s="4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customHeight="1" x14ac:dyDescent="0.25">
      <c r="A37" s="1"/>
      <c r="B37" s="24"/>
      <c r="C37" s="24"/>
      <c r="D37" s="13"/>
      <c r="E37" s="13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customHeight="1" x14ac:dyDescent="0.25">
      <c r="A38" s="24"/>
      <c r="B38" s="5"/>
      <c r="C38" s="5"/>
      <c r="D38" s="27"/>
      <c r="E38" s="13"/>
      <c r="F38" s="27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25">
      <c r="A39" s="1"/>
      <c r="B39" s="1"/>
      <c r="C39" s="1"/>
      <c r="D39" s="27"/>
      <c r="E39" s="13"/>
      <c r="F39" s="27"/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25">
      <c r="A40" s="1"/>
      <c r="B40" s="1"/>
      <c r="C40" s="1"/>
      <c r="D40" s="27"/>
      <c r="E40" s="13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customHeight="1" x14ac:dyDescent="0.25">
      <c r="A41" s="1"/>
      <c r="B41" s="1"/>
      <c r="C41" s="1"/>
      <c r="D41" s="27"/>
      <c r="E41" s="13"/>
      <c r="F41" s="27"/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27"/>
      <c r="E42" s="13"/>
      <c r="F42" s="27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27"/>
      <c r="E43" s="13"/>
      <c r="F43" s="27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27"/>
      <c r="E44" s="13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27"/>
      <c r="E45" s="13"/>
      <c r="F45" s="27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27"/>
      <c r="E46" s="13"/>
      <c r="F46" s="27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27"/>
      <c r="E47" s="13"/>
      <c r="F47" s="27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27"/>
      <c r="E48" s="13"/>
      <c r="F48" s="27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27"/>
      <c r="E49" s="13"/>
      <c r="F49" s="27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27"/>
      <c r="E50" s="13"/>
      <c r="F50" s="27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27"/>
      <c r="E51" s="13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27"/>
      <c r="E52" s="13"/>
      <c r="F52" s="27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27"/>
      <c r="E53" s="13"/>
      <c r="F53" s="27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27"/>
      <c r="E54" s="13"/>
      <c r="F54" s="27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27"/>
      <c r="E55" s="13"/>
      <c r="F55" s="27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27"/>
      <c r="E56" s="13"/>
      <c r="F56" s="27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27"/>
      <c r="E57" s="13"/>
      <c r="F57" s="27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27"/>
      <c r="E58" s="13"/>
      <c r="F58" s="27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27"/>
      <c r="E59" s="13"/>
      <c r="F59" s="27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27"/>
      <c r="E60" s="13"/>
      <c r="F60" s="27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27"/>
      <c r="E61" s="13"/>
      <c r="F61" s="27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27"/>
      <c r="E62" s="13"/>
      <c r="F62" s="27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1"/>
      <c r="B63" s="42"/>
      <c r="C63" s="42"/>
      <c r="D63" s="27"/>
      <c r="E63" s="13"/>
      <c r="F63" s="27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27"/>
      <c r="E64" s="13"/>
      <c r="F64" s="27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27"/>
      <c r="E65" s="13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27"/>
      <c r="E66" s="13"/>
      <c r="F66" s="27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x14ac:dyDescent="0.25">
      <c r="A67" s="1"/>
      <c r="B67" s="1"/>
      <c r="C67" s="1"/>
      <c r="D67" s="27"/>
      <c r="E67" s="13"/>
      <c r="F67" s="27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27"/>
      <c r="E68" s="13"/>
      <c r="F68" s="27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27"/>
      <c r="E69" s="13"/>
      <c r="F69" s="27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27"/>
      <c r="E70" s="13"/>
      <c r="F70" s="27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27"/>
      <c r="E71" s="13"/>
      <c r="F71" s="27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27"/>
      <c r="E72" s="13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27"/>
      <c r="E73" s="13"/>
      <c r="F73" s="27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27"/>
      <c r="E74" s="13"/>
      <c r="F74" s="27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27"/>
      <c r="E75" s="13"/>
      <c r="F75" s="27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27"/>
      <c r="E76" s="13"/>
      <c r="F76" s="27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27"/>
      <c r="E77" s="13"/>
      <c r="F77" s="27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27"/>
      <c r="E78" s="13"/>
      <c r="F78" s="27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27"/>
      <c r="E79" s="13"/>
      <c r="F79" s="27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27"/>
      <c r="E80" s="13"/>
      <c r="F80" s="27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27"/>
      <c r="E81" s="13"/>
      <c r="F81" s="27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27"/>
      <c r="E82" s="13"/>
      <c r="F82" s="27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27"/>
      <c r="E83" s="13"/>
      <c r="F83" s="27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27"/>
      <c r="E84" s="13"/>
      <c r="F84" s="27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27"/>
      <c r="E85" s="13"/>
      <c r="F85" s="27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27"/>
      <c r="E86" s="13"/>
      <c r="F86" s="27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27"/>
      <c r="E87" s="13"/>
      <c r="F87" s="27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27"/>
      <c r="E88" s="13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27"/>
      <c r="E89" s="13"/>
      <c r="F89" s="27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27"/>
      <c r="E90" s="13"/>
      <c r="F90" s="27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27"/>
      <c r="E91" s="13"/>
      <c r="F91" s="27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27"/>
      <c r="E92" s="13"/>
      <c r="F92" s="27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27"/>
      <c r="E93" s="13"/>
      <c r="F93" s="27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27"/>
      <c r="E94" s="13"/>
      <c r="F94" s="27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27"/>
      <c r="E95" s="13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27"/>
      <c r="E96" s="13"/>
      <c r="F96" s="27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27"/>
      <c r="E97" s="13"/>
      <c r="F97" s="27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27"/>
      <c r="E98" s="13"/>
      <c r="F98" s="27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27"/>
      <c r="E99" s="13"/>
      <c r="F99" s="27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27"/>
      <c r="E100" s="13"/>
      <c r="F100" s="27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27"/>
      <c r="E101" s="13"/>
      <c r="F101" s="27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27"/>
      <c r="E102" s="13"/>
      <c r="F102" s="27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27"/>
      <c r="E103" s="13"/>
      <c r="F103" s="27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27"/>
      <c r="E104" s="13"/>
      <c r="F104" s="27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27"/>
      <c r="E105" s="13"/>
      <c r="F105" s="27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27"/>
      <c r="E106" s="13"/>
      <c r="F106" s="27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27"/>
      <c r="E107" s="13"/>
      <c r="F107" s="27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27"/>
      <c r="E108" s="13"/>
      <c r="F108" s="27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27"/>
      <c r="E109" s="13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27"/>
      <c r="E110" s="13"/>
      <c r="F110" s="27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27"/>
      <c r="E111" s="13"/>
      <c r="F111" s="27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27"/>
      <c r="E112" s="13"/>
      <c r="F112" s="27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27"/>
      <c r="E113" s="13"/>
      <c r="F113" s="27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27"/>
      <c r="E114" s="13"/>
      <c r="F114" s="27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27"/>
      <c r="E115" s="13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27"/>
      <c r="E116" s="13"/>
      <c r="F116" s="27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27"/>
      <c r="E117" s="13"/>
      <c r="F117" s="27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27"/>
      <c r="E118" s="13"/>
      <c r="F118" s="27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27"/>
      <c r="E119" s="13"/>
      <c r="F119" s="27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27"/>
      <c r="E120" s="13"/>
      <c r="F120" s="27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27"/>
      <c r="E121" s="13"/>
      <c r="F121" s="27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27"/>
      <c r="E122" s="13"/>
      <c r="F122" s="27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27"/>
      <c r="E123" s="13"/>
      <c r="F123" s="27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27"/>
      <c r="E124" s="13"/>
      <c r="F124" s="27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27"/>
      <c r="E125" s="13"/>
      <c r="F125" s="27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27"/>
      <c r="E126" s="13"/>
      <c r="F126" s="27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27"/>
      <c r="E127" s="13"/>
      <c r="F127" s="27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27"/>
      <c r="E128" s="13"/>
      <c r="F128" s="27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27"/>
      <c r="E129" s="13"/>
      <c r="F129" s="27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27"/>
      <c r="E130" s="13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27"/>
      <c r="E131" s="13"/>
      <c r="F131" s="27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27"/>
      <c r="E132" s="13"/>
      <c r="F132" s="27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27"/>
      <c r="E133" s="13"/>
      <c r="F133" s="27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27"/>
      <c r="E134" s="13"/>
      <c r="F134" s="27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27"/>
      <c r="E135" s="13"/>
      <c r="F135" s="27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27"/>
      <c r="E136" s="13"/>
      <c r="F136" s="27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27"/>
      <c r="E137" s="13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27"/>
      <c r="E138" s="13"/>
      <c r="F138" s="27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27"/>
      <c r="E139" s="13"/>
      <c r="F139" s="27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27"/>
      <c r="E140" s="13"/>
      <c r="F140" s="27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27"/>
      <c r="E141" s="13"/>
      <c r="F141" s="27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27"/>
      <c r="E142" s="13"/>
      <c r="F142" s="27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27"/>
      <c r="E143" s="13"/>
      <c r="F143" s="27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27"/>
      <c r="E144" s="13"/>
      <c r="F144" s="27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27"/>
      <c r="E145" s="13"/>
      <c r="F145" s="27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27"/>
      <c r="E146" s="13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27"/>
      <c r="E147" s="13"/>
      <c r="F147" s="27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27"/>
      <c r="E148" s="13"/>
      <c r="F148" s="27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27"/>
      <c r="E149" s="13"/>
      <c r="F149" s="27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27"/>
      <c r="E150" s="13"/>
      <c r="F150" s="27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27"/>
      <c r="E151" s="13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27"/>
      <c r="E152" s="13"/>
      <c r="F152" s="27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27"/>
      <c r="E153" s="13"/>
      <c r="F153" s="27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27"/>
      <c r="E154" s="13"/>
      <c r="F154" s="27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27"/>
      <c r="E155" s="13"/>
      <c r="F155" s="27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27"/>
      <c r="E156" s="13"/>
      <c r="F156" s="27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27"/>
      <c r="E157" s="13"/>
      <c r="F157" s="27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27"/>
      <c r="E158" s="13"/>
      <c r="F158" s="27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27"/>
      <c r="E159" s="13"/>
      <c r="F159" s="27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27"/>
      <c r="E160" s="13"/>
      <c r="F160" s="27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27"/>
      <c r="E161" s="13"/>
      <c r="F161" s="27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27"/>
      <c r="E162" s="13"/>
      <c r="F162" s="27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27"/>
      <c r="E163" s="13"/>
      <c r="F163" s="27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27"/>
      <c r="E164" s="13"/>
      <c r="F164" s="27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27"/>
      <c r="E165" s="13"/>
      <c r="F165" s="27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27"/>
      <c r="E166" s="13"/>
      <c r="F166" s="27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27"/>
      <c r="E167" s="13"/>
      <c r="F167" s="27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27"/>
      <c r="E168" s="13"/>
      <c r="F168" s="27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27"/>
      <c r="E169" s="13"/>
      <c r="F169" s="27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27"/>
      <c r="E170" s="13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27"/>
      <c r="E171" s="13"/>
      <c r="F171" s="27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27"/>
      <c r="E172" s="13"/>
      <c r="F172" s="27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27"/>
      <c r="E173" s="13"/>
      <c r="F173" s="27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27"/>
      <c r="E174" s="13"/>
      <c r="F174" s="27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27"/>
      <c r="E175" s="13"/>
      <c r="F175" s="27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27"/>
      <c r="E176" s="13"/>
      <c r="F176" s="27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27"/>
      <c r="E177" s="13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27"/>
      <c r="E178" s="13"/>
      <c r="F178" s="27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27"/>
      <c r="E179" s="13"/>
      <c r="F179" s="27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27"/>
      <c r="E180" s="13"/>
      <c r="F180" s="27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27"/>
      <c r="E181" s="13"/>
      <c r="F181" s="27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27"/>
      <c r="E182" s="13"/>
      <c r="F182" s="27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27"/>
      <c r="E183" s="13"/>
      <c r="F183" s="27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27"/>
      <c r="E184" s="13"/>
      <c r="F184" s="27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27"/>
      <c r="E185" s="13"/>
      <c r="F185" s="27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27"/>
      <c r="E186" s="13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27"/>
      <c r="E187" s="13"/>
      <c r="F187" s="27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27"/>
      <c r="E188" s="13"/>
      <c r="F188" s="27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27"/>
      <c r="E189" s="13"/>
      <c r="F189" s="27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27"/>
      <c r="E190" s="13"/>
      <c r="F190" s="27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27"/>
      <c r="E191" s="13"/>
      <c r="F191" s="27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27"/>
      <c r="E192" s="13"/>
      <c r="F192" s="27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27"/>
      <c r="E193" s="13"/>
      <c r="F193" s="27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27"/>
      <c r="E194" s="13"/>
      <c r="F194" s="27"/>
      <c r="G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27"/>
      <c r="E195" s="13"/>
      <c r="F195" s="27"/>
      <c r="G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27"/>
      <c r="E196" s="13"/>
      <c r="F196" s="27"/>
      <c r="G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27"/>
      <c r="E197" s="13"/>
      <c r="F197" s="27"/>
      <c r="G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27"/>
      <c r="E198" s="13"/>
      <c r="F198" s="27"/>
      <c r="G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27"/>
      <c r="E199" s="13"/>
      <c r="F199" s="27"/>
      <c r="G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27"/>
      <c r="E200" s="13"/>
      <c r="F200" s="27"/>
      <c r="G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27"/>
      <c r="E201" s="13"/>
      <c r="F201" s="27"/>
      <c r="G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27"/>
      <c r="E202" s="13"/>
      <c r="F202" s="27"/>
      <c r="G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27"/>
      <c r="E203" s="13"/>
      <c r="F203" s="27"/>
      <c r="G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27"/>
      <c r="E204" s="13"/>
      <c r="F204" s="27"/>
      <c r="G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27"/>
      <c r="E205" s="13"/>
      <c r="F205" s="27"/>
      <c r="G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27"/>
      <c r="E206" s="13"/>
      <c r="F206" s="27"/>
      <c r="G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27"/>
      <c r="E207" s="13"/>
      <c r="F207" s="27"/>
      <c r="G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27"/>
      <c r="E208" s="13"/>
      <c r="F208" s="27"/>
      <c r="G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27"/>
      <c r="E209" s="13"/>
      <c r="F209" s="27"/>
      <c r="G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27"/>
      <c r="E210" s="13"/>
      <c r="F210" s="27"/>
      <c r="G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27"/>
      <c r="E211" s="13"/>
      <c r="F211" s="27"/>
      <c r="G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27"/>
      <c r="E212" s="13"/>
      <c r="F212" s="27"/>
      <c r="G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27"/>
      <c r="E213" s="13"/>
      <c r="F213" s="27"/>
      <c r="G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27"/>
      <c r="E214" s="13"/>
      <c r="F214" s="27"/>
      <c r="G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27"/>
      <c r="E215" s="13"/>
      <c r="F215" s="27"/>
      <c r="G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27"/>
      <c r="E216" s="13"/>
      <c r="F216" s="27"/>
      <c r="G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27"/>
      <c r="E217" s="13"/>
      <c r="F217" s="27"/>
      <c r="G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27"/>
      <c r="E218" s="13"/>
      <c r="F218" s="27"/>
      <c r="G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27"/>
      <c r="E219" s="13"/>
      <c r="F219" s="27"/>
      <c r="G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27"/>
      <c r="E220" s="13"/>
      <c r="F220" s="27"/>
      <c r="G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27"/>
      <c r="E221" s="13"/>
      <c r="F221" s="27"/>
      <c r="G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27"/>
      <c r="E222" s="13"/>
      <c r="F222" s="27"/>
      <c r="G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27"/>
      <c r="E223" s="13"/>
      <c r="F223" s="27"/>
      <c r="G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27"/>
      <c r="E224" s="13"/>
      <c r="F224" s="27"/>
      <c r="G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27"/>
      <c r="E225" s="13"/>
      <c r="F225" s="27"/>
      <c r="G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27"/>
      <c r="E226" s="13"/>
      <c r="F226" s="27"/>
      <c r="G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27"/>
      <c r="E227" s="13"/>
      <c r="F227" s="27"/>
      <c r="G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27"/>
      <c r="E228" s="13"/>
      <c r="F228" s="27"/>
      <c r="G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27"/>
      <c r="E229" s="13"/>
      <c r="F229" s="27"/>
      <c r="G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27"/>
      <c r="E230" s="13"/>
      <c r="F230" s="27"/>
      <c r="G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27"/>
      <c r="E231" s="13"/>
      <c r="F231" s="27"/>
      <c r="G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27"/>
      <c r="E232" s="13"/>
      <c r="F232" s="27"/>
      <c r="G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27"/>
      <c r="E233" s="13"/>
      <c r="F233" s="27"/>
      <c r="G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27"/>
      <c r="E234" s="13"/>
      <c r="F234" s="27"/>
      <c r="G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27"/>
      <c r="E235" s="13"/>
      <c r="F235" s="27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27"/>
      <c r="E236" s="13"/>
      <c r="F236" s="27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27"/>
      <c r="E237" s="13"/>
      <c r="F237" s="27"/>
      <c r="G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27"/>
      <c r="E238" s="13"/>
      <c r="F238" s="27"/>
      <c r="G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27"/>
      <c r="E239" s="13"/>
      <c r="F239" s="27"/>
      <c r="G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27"/>
      <c r="E240" s="13"/>
      <c r="F240" s="27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27"/>
      <c r="E241" s="13"/>
      <c r="F241" s="27"/>
      <c r="G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27"/>
      <c r="E242" s="13"/>
      <c r="F242" s="27"/>
      <c r="G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27"/>
      <c r="E243" s="13"/>
      <c r="F243" s="27"/>
      <c r="G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27"/>
      <c r="E244" s="13"/>
      <c r="F244" s="27"/>
      <c r="G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27"/>
      <c r="E245" s="13"/>
      <c r="F245" s="27"/>
      <c r="G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27"/>
      <c r="E246" s="13"/>
      <c r="F246" s="27"/>
      <c r="G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27"/>
      <c r="E247" s="13"/>
      <c r="F247" s="27"/>
      <c r="G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27"/>
      <c r="E248" s="13"/>
      <c r="F248" s="27"/>
      <c r="G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27"/>
      <c r="E249" s="13"/>
      <c r="F249" s="27"/>
      <c r="G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27"/>
      <c r="E250" s="13"/>
      <c r="F250" s="27"/>
      <c r="G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27"/>
      <c r="E251" s="13"/>
      <c r="F251" s="27"/>
      <c r="G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27"/>
      <c r="E252" s="13"/>
      <c r="F252" s="27"/>
      <c r="G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27"/>
      <c r="E253" s="13"/>
      <c r="F253" s="27"/>
      <c r="G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27"/>
      <c r="E254" s="13"/>
      <c r="F254" s="27"/>
      <c r="G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27"/>
      <c r="E255" s="13"/>
      <c r="F255" s="27"/>
      <c r="G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27"/>
      <c r="E256" s="13"/>
      <c r="F256" s="27"/>
      <c r="G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27"/>
      <c r="E257" s="13"/>
      <c r="F257" s="27"/>
      <c r="G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27"/>
      <c r="E258" s="13"/>
      <c r="F258" s="27"/>
      <c r="G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27"/>
      <c r="E259" s="13"/>
      <c r="F259" s="27"/>
      <c r="G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27"/>
      <c r="E260" s="13"/>
      <c r="F260" s="27"/>
      <c r="G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27"/>
      <c r="E261" s="13"/>
      <c r="F261" s="27"/>
      <c r="G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27"/>
      <c r="E262" s="13"/>
      <c r="F262" s="27"/>
      <c r="G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27"/>
      <c r="E263" s="13"/>
      <c r="F263" s="27"/>
      <c r="G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27"/>
      <c r="E264" s="13"/>
      <c r="F264" s="27"/>
      <c r="G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27"/>
      <c r="E265" s="13"/>
      <c r="F265" s="27"/>
      <c r="G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27"/>
      <c r="E266" s="13"/>
      <c r="F266" s="27"/>
      <c r="G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27"/>
      <c r="E267" s="13"/>
      <c r="F267" s="27"/>
      <c r="G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27"/>
      <c r="E268" s="13"/>
      <c r="F268" s="27"/>
      <c r="G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27"/>
      <c r="E269" s="13"/>
      <c r="F269" s="27"/>
      <c r="G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27"/>
      <c r="E270" s="13"/>
      <c r="F270" s="27"/>
      <c r="G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27"/>
      <c r="E271" s="13"/>
      <c r="F271" s="27"/>
      <c r="G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27"/>
      <c r="E272" s="13"/>
      <c r="F272" s="27"/>
      <c r="G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27"/>
      <c r="E273" s="13"/>
      <c r="F273" s="27"/>
      <c r="G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27"/>
      <c r="E274" s="13"/>
      <c r="F274" s="27"/>
      <c r="G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27"/>
      <c r="E275" s="13"/>
      <c r="F275" s="27"/>
      <c r="G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27"/>
      <c r="E276" s="13"/>
      <c r="F276" s="27"/>
      <c r="G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27"/>
      <c r="E277" s="13"/>
      <c r="F277" s="27"/>
      <c r="G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27"/>
      <c r="E278" s="13"/>
      <c r="F278" s="27"/>
      <c r="G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27"/>
      <c r="E279" s="13"/>
      <c r="F279" s="27"/>
      <c r="G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27"/>
      <c r="E280" s="13"/>
      <c r="F280" s="27"/>
      <c r="G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27"/>
      <c r="E281" s="13"/>
      <c r="F281" s="27"/>
      <c r="G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27"/>
      <c r="E282" s="13"/>
      <c r="F282" s="27"/>
      <c r="G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27"/>
      <c r="E283" s="13"/>
      <c r="F283" s="27"/>
      <c r="G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27"/>
      <c r="E284" s="13"/>
      <c r="F284" s="27"/>
      <c r="G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27"/>
      <c r="E285" s="13"/>
      <c r="F285" s="27"/>
      <c r="G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27"/>
      <c r="E286" s="13"/>
      <c r="F286" s="27"/>
      <c r="G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27"/>
      <c r="E287" s="13"/>
      <c r="F287" s="27"/>
      <c r="G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27"/>
      <c r="E288" s="13"/>
      <c r="F288" s="27"/>
      <c r="G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27"/>
      <c r="E289" s="13"/>
      <c r="F289" s="27"/>
      <c r="G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27"/>
      <c r="E290" s="13"/>
      <c r="F290" s="27"/>
      <c r="G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27"/>
      <c r="E291" s="13"/>
      <c r="F291" s="27"/>
      <c r="G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27"/>
      <c r="E292" s="13"/>
      <c r="F292" s="27"/>
      <c r="G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27"/>
      <c r="E293" s="13"/>
      <c r="F293" s="27"/>
      <c r="G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27"/>
      <c r="E294" s="13"/>
      <c r="F294" s="27"/>
      <c r="G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27"/>
      <c r="E295" s="13"/>
      <c r="F295" s="27"/>
      <c r="G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27"/>
      <c r="E296" s="13"/>
      <c r="F296" s="27"/>
      <c r="G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27"/>
      <c r="E297" s="13"/>
      <c r="F297" s="27"/>
      <c r="G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27"/>
      <c r="E298" s="13"/>
      <c r="F298" s="27"/>
      <c r="G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27"/>
      <c r="E299" s="13"/>
      <c r="F299" s="27"/>
      <c r="G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27"/>
      <c r="E300" s="13"/>
      <c r="F300" s="27"/>
      <c r="G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27"/>
      <c r="E301" s="13"/>
      <c r="F301" s="27"/>
      <c r="G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27"/>
      <c r="E302" s="13"/>
      <c r="F302" s="27"/>
      <c r="G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27"/>
      <c r="E303" s="13"/>
      <c r="F303" s="27"/>
      <c r="G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27"/>
      <c r="E304" s="13"/>
      <c r="F304" s="27"/>
      <c r="G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27"/>
      <c r="E305" s="13"/>
      <c r="F305" s="27"/>
      <c r="G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27"/>
      <c r="E306" s="13"/>
      <c r="F306" s="27"/>
      <c r="G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27"/>
      <c r="E307" s="13"/>
      <c r="F307" s="27"/>
      <c r="G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27"/>
      <c r="E308" s="13"/>
      <c r="F308" s="27"/>
      <c r="G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27"/>
      <c r="E309" s="13"/>
      <c r="F309" s="27"/>
      <c r="G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27"/>
      <c r="E310" s="13"/>
      <c r="F310" s="27"/>
      <c r="G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27"/>
      <c r="E311" s="13"/>
      <c r="F311" s="27"/>
      <c r="G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27"/>
      <c r="E312" s="13"/>
      <c r="F312" s="27"/>
      <c r="G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27"/>
      <c r="E313" s="13"/>
      <c r="F313" s="27"/>
      <c r="G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27"/>
      <c r="E314" s="13"/>
      <c r="F314" s="27"/>
      <c r="G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27"/>
      <c r="E315" s="13"/>
      <c r="F315" s="27"/>
      <c r="G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27"/>
      <c r="E316" s="13"/>
      <c r="F316" s="27"/>
      <c r="G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27"/>
      <c r="E317" s="13"/>
      <c r="F317" s="27"/>
      <c r="G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27"/>
      <c r="E318" s="13"/>
      <c r="F318" s="27"/>
      <c r="G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27"/>
      <c r="E319" s="13"/>
      <c r="F319" s="27"/>
      <c r="G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27"/>
      <c r="E320" s="13"/>
      <c r="F320" s="27"/>
      <c r="G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27"/>
      <c r="E321" s="13"/>
      <c r="F321" s="27"/>
      <c r="G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27"/>
      <c r="E322" s="13"/>
      <c r="F322" s="27"/>
      <c r="G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27"/>
      <c r="E323" s="13"/>
      <c r="F323" s="27"/>
      <c r="G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27"/>
      <c r="E324" s="13"/>
      <c r="F324" s="27"/>
      <c r="G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27"/>
      <c r="E325" s="13"/>
      <c r="F325" s="27"/>
      <c r="G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27"/>
      <c r="E326" s="13"/>
      <c r="F326" s="27"/>
      <c r="G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27"/>
      <c r="E327" s="13"/>
      <c r="F327" s="27"/>
      <c r="G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27"/>
      <c r="E328" s="13"/>
      <c r="F328" s="27"/>
      <c r="G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27"/>
      <c r="E329" s="13"/>
      <c r="F329" s="27"/>
      <c r="G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27"/>
      <c r="E330" s="13"/>
      <c r="F330" s="27"/>
      <c r="G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27"/>
      <c r="E331" s="13"/>
      <c r="F331" s="27"/>
      <c r="G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27"/>
      <c r="E332" s="13"/>
      <c r="F332" s="27"/>
      <c r="G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27"/>
      <c r="E333" s="13"/>
      <c r="F333" s="27"/>
      <c r="G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27"/>
      <c r="E334" s="13"/>
      <c r="F334" s="27"/>
      <c r="G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27"/>
      <c r="E335" s="13"/>
      <c r="F335" s="27"/>
      <c r="G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27"/>
      <c r="E336" s="13"/>
      <c r="F336" s="27"/>
      <c r="G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27"/>
      <c r="E337" s="13"/>
      <c r="F337" s="27"/>
      <c r="G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27"/>
      <c r="E338" s="13"/>
      <c r="F338" s="27"/>
      <c r="G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27"/>
      <c r="E339" s="13"/>
      <c r="F339" s="27"/>
      <c r="G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27"/>
      <c r="E340" s="13"/>
      <c r="F340" s="27"/>
      <c r="G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27"/>
      <c r="E341" s="13"/>
      <c r="F341" s="27"/>
      <c r="G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27"/>
      <c r="E342" s="13"/>
      <c r="F342" s="27"/>
      <c r="G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27"/>
      <c r="E343" s="13"/>
      <c r="F343" s="27"/>
      <c r="G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27"/>
      <c r="E344" s="13"/>
      <c r="F344" s="27"/>
      <c r="G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27"/>
      <c r="E345" s="13"/>
      <c r="F345" s="27"/>
      <c r="G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27"/>
      <c r="E346" s="13"/>
      <c r="F346" s="27"/>
      <c r="G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27"/>
      <c r="E347" s="13"/>
      <c r="F347" s="27"/>
      <c r="G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27"/>
      <c r="E348" s="13"/>
      <c r="F348" s="27"/>
      <c r="G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27"/>
      <c r="E349" s="13"/>
      <c r="F349" s="27"/>
      <c r="G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27"/>
      <c r="E350" s="13"/>
      <c r="F350" s="27"/>
      <c r="G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27"/>
      <c r="E351" s="13"/>
      <c r="F351" s="27"/>
      <c r="G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27"/>
      <c r="E352" s="13"/>
      <c r="F352" s="27"/>
      <c r="G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27"/>
      <c r="E353" s="13"/>
      <c r="F353" s="27"/>
      <c r="G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27"/>
      <c r="E354" s="13"/>
      <c r="F354" s="27"/>
      <c r="G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27"/>
      <c r="E355" s="13"/>
      <c r="F355" s="27"/>
      <c r="G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27"/>
      <c r="E356" s="13"/>
      <c r="F356" s="27"/>
      <c r="G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27"/>
      <c r="E357" s="13"/>
      <c r="F357" s="27"/>
      <c r="G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27"/>
      <c r="E358" s="13"/>
      <c r="F358" s="27"/>
      <c r="G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27"/>
      <c r="E359" s="13"/>
      <c r="F359" s="27"/>
      <c r="G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27"/>
      <c r="E360" s="13"/>
      <c r="F360" s="27"/>
      <c r="G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27"/>
      <c r="E361" s="13"/>
      <c r="F361" s="27"/>
      <c r="G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27"/>
      <c r="E362" s="13"/>
      <c r="F362" s="27"/>
      <c r="G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27"/>
      <c r="E363" s="13"/>
      <c r="F363" s="27"/>
      <c r="G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27"/>
      <c r="E364" s="13"/>
      <c r="F364" s="27"/>
      <c r="G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27"/>
      <c r="E365" s="13"/>
      <c r="F365" s="27"/>
      <c r="G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27"/>
      <c r="E366" s="13"/>
      <c r="F366" s="27"/>
      <c r="G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27"/>
      <c r="E367" s="13"/>
      <c r="F367" s="27"/>
      <c r="G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27"/>
      <c r="E368" s="13"/>
      <c r="F368" s="27"/>
      <c r="G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27"/>
      <c r="E369" s="13"/>
      <c r="F369" s="27"/>
      <c r="G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27"/>
      <c r="E370" s="13"/>
      <c r="F370" s="27"/>
      <c r="G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27"/>
      <c r="E371" s="13"/>
      <c r="F371" s="27"/>
      <c r="G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27"/>
      <c r="E372" s="13"/>
      <c r="F372" s="27"/>
      <c r="G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27"/>
      <c r="E373" s="13"/>
      <c r="F373" s="27"/>
      <c r="G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27"/>
      <c r="E374" s="13"/>
      <c r="F374" s="27"/>
      <c r="G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27"/>
      <c r="E375" s="13"/>
      <c r="F375" s="27"/>
      <c r="G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27"/>
      <c r="E376" s="13"/>
      <c r="F376" s="27"/>
      <c r="G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27"/>
      <c r="E377" s="13"/>
      <c r="F377" s="27"/>
      <c r="G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27"/>
      <c r="E378" s="13"/>
      <c r="F378" s="27"/>
      <c r="G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27"/>
      <c r="E379" s="13"/>
      <c r="F379" s="27"/>
      <c r="G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27"/>
      <c r="E380" s="13"/>
      <c r="F380" s="27"/>
      <c r="G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27"/>
      <c r="E381" s="13"/>
      <c r="F381" s="27"/>
      <c r="G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27"/>
      <c r="E382" s="13"/>
      <c r="F382" s="27"/>
      <c r="G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27"/>
      <c r="E383" s="13"/>
      <c r="F383" s="27"/>
      <c r="G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27"/>
      <c r="E384" s="13"/>
      <c r="F384" s="27"/>
      <c r="G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27"/>
      <c r="E385" s="13"/>
      <c r="F385" s="27"/>
      <c r="G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27"/>
      <c r="E386" s="13"/>
      <c r="F386" s="27"/>
      <c r="G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27"/>
      <c r="E387" s="13"/>
      <c r="F387" s="27"/>
      <c r="G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27"/>
      <c r="E388" s="13"/>
      <c r="F388" s="27"/>
      <c r="G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27"/>
      <c r="E389" s="13"/>
      <c r="F389" s="27"/>
      <c r="G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27"/>
      <c r="E390" s="13"/>
      <c r="F390" s="27"/>
      <c r="G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27"/>
      <c r="E391" s="13"/>
      <c r="F391" s="27"/>
      <c r="G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27"/>
      <c r="E392" s="13"/>
      <c r="F392" s="27"/>
      <c r="G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27"/>
      <c r="E393" s="13"/>
      <c r="F393" s="27"/>
      <c r="G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27"/>
      <c r="E394" s="13"/>
      <c r="F394" s="27"/>
      <c r="G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27"/>
      <c r="E395" s="13"/>
      <c r="F395" s="27"/>
      <c r="G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27"/>
      <c r="E396" s="13"/>
      <c r="F396" s="27"/>
      <c r="G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27"/>
      <c r="E397" s="13"/>
      <c r="F397" s="27"/>
      <c r="G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27"/>
      <c r="E398" s="13"/>
      <c r="F398" s="27"/>
      <c r="G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27"/>
      <c r="E399" s="13"/>
      <c r="F399" s="27"/>
      <c r="G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27"/>
      <c r="E400" s="13"/>
      <c r="F400" s="27"/>
      <c r="G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27"/>
      <c r="E401" s="13"/>
      <c r="F401" s="27"/>
      <c r="G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27"/>
      <c r="E402" s="13"/>
      <c r="F402" s="27"/>
      <c r="G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27"/>
      <c r="E403" s="13"/>
      <c r="F403" s="27"/>
      <c r="G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27"/>
      <c r="E404" s="13"/>
      <c r="F404" s="27"/>
      <c r="G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27"/>
      <c r="E405" s="13"/>
      <c r="F405" s="27"/>
      <c r="G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27"/>
      <c r="E406" s="13"/>
      <c r="F406" s="27"/>
      <c r="G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27"/>
      <c r="E407" s="13"/>
      <c r="F407" s="27"/>
      <c r="G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27"/>
      <c r="E408" s="13"/>
      <c r="F408" s="27"/>
      <c r="G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27"/>
      <c r="E409" s="13"/>
      <c r="F409" s="27"/>
      <c r="G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27"/>
      <c r="E410" s="13"/>
      <c r="F410" s="27"/>
      <c r="G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27"/>
      <c r="E411" s="13"/>
      <c r="F411" s="27"/>
      <c r="G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27"/>
      <c r="E412" s="13"/>
      <c r="F412" s="27"/>
      <c r="G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27"/>
      <c r="E413" s="13"/>
      <c r="F413" s="27"/>
      <c r="G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27"/>
      <c r="E414" s="13"/>
      <c r="F414" s="27"/>
      <c r="G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27"/>
      <c r="E415" s="13"/>
      <c r="F415" s="27"/>
      <c r="G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27"/>
      <c r="E416" s="13"/>
      <c r="F416" s="27"/>
      <c r="G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27"/>
      <c r="E417" s="13"/>
      <c r="F417" s="27"/>
      <c r="G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27"/>
      <c r="E418" s="13"/>
      <c r="F418" s="27"/>
      <c r="G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27"/>
      <c r="E419" s="13"/>
      <c r="F419" s="27"/>
      <c r="G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27"/>
      <c r="E420" s="13"/>
      <c r="F420" s="27"/>
      <c r="G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27"/>
      <c r="E421" s="13"/>
      <c r="F421" s="27"/>
      <c r="G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27"/>
      <c r="E422" s="13"/>
      <c r="F422" s="27"/>
      <c r="G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27"/>
      <c r="E423" s="13"/>
      <c r="F423" s="27"/>
      <c r="G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27"/>
      <c r="E424" s="13"/>
      <c r="F424" s="27"/>
      <c r="G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27"/>
      <c r="E425" s="13"/>
      <c r="F425" s="27"/>
      <c r="G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27"/>
      <c r="E426" s="13"/>
      <c r="F426" s="27"/>
      <c r="G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27"/>
      <c r="E427" s="13"/>
      <c r="F427" s="27"/>
      <c r="G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27"/>
      <c r="E428" s="13"/>
      <c r="F428" s="27"/>
      <c r="G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27"/>
      <c r="E429" s="13"/>
      <c r="F429" s="27"/>
      <c r="G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27"/>
      <c r="E430" s="13"/>
      <c r="F430" s="27"/>
      <c r="G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27"/>
      <c r="E431" s="13"/>
      <c r="F431" s="27"/>
      <c r="G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27"/>
      <c r="E432" s="13"/>
      <c r="F432" s="27"/>
      <c r="G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27"/>
      <c r="E433" s="13"/>
      <c r="F433" s="27"/>
      <c r="G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27"/>
      <c r="E434" s="13"/>
      <c r="F434" s="27"/>
      <c r="G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27"/>
      <c r="E435" s="13"/>
      <c r="F435" s="27"/>
      <c r="G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27"/>
      <c r="E436" s="13"/>
      <c r="F436" s="27"/>
      <c r="G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27"/>
      <c r="E437" s="13"/>
      <c r="F437" s="27"/>
      <c r="G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27"/>
      <c r="E438" s="13"/>
      <c r="F438" s="27"/>
      <c r="G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27"/>
      <c r="E439" s="13"/>
      <c r="F439" s="27"/>
      <c r="G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27"/>
      <c r="E440" s="13"/>
      <c r="F440" s="27"/>
      <c r="G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27"/>
      <c r="E441" s="13"/>
      <c r="F441" s="27"/>
      <c r="G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27"/>
      <c r="E442" s="13"/>
      <c r="F442" s="27"/>
      <c r="G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27"/>
      <c r="E443" s="13"/>
      <c r="F443" s="27"/>
      <c r="G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27"/>
      <c r="E444" s="13"/>
      <c r="F444" s="27"/>
      <c r="G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27"/>
      <c r="E445" s="13"/>
      <c r="F445" s="27"/>
      <c r="G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27"/>
      <c r="E446" s="13"/>
      <c r="F446" s="27"/>
      <c r="G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27"/>
      <c r="E447" s="13"/>
      <c r="F447" s="27"/>
      <c r="G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27"/>
      <c r="E448" s="13"/>
      <c r="F448" s="27"/>
      <c r="G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27"/>
      <c r="E449" s="13"/>
      <c r="F449" s="27"/>
      <c r="G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27"/>
      <c r="E450" s="13"/>
      <c r="F450" s="27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27"/>
      <c r="E451" s="13"/>
      <c r="F451" s="27"/>
      <c r="G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27"/>
      <c r="E452" s="13"/>
      <c r="F452" s="27"/>
      <c r="G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27"/>
      <c r="E453" s="13"/>
      <c r="F453" s="27"/>
      <c r="G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27"/>
      <c r="E454" s="13"/>
      <c r="F454" s="27"/>
      <c r="G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27"/>
      <c r="E455" s="13"/>
      <c r="F455" s="27"/>
      <c r="G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27"/>
      <c r="E456" s="13"/>
      <c r="F456" s="27"/>
      <c r="G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27"/>
      <c r="E457" s="13"/>
      <c r="F457" s="27"/>
      <c r="G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27"/>
      <c r="E458" s="13"/>
      <c r="F458" s="27"/>
      <c r="G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27"/>
      <c r="E459" s="13"/>
      <c r="F459" s="27"/>
      <c r="G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27"/>
      <c r="E460" s="13"/>
      <c r="F460" s="27"/>
      <c r="G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27"/>
      <c r="E461" s="13"/>
      <c r="F461" s="27"/>
      <c r="G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27"/>
      <c r="E462" s="13"/>
      <c r="F462" s="27"/>
      <c r="G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27"/>
      <c r="E463" s="13"/>
      <c r="F463" s="27"/>
      <c r="G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27"/>
      <c r="E464" s="13"/>
      <c r="F464" s="27"/>
      <c r="G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27"/>
      <c r="E465" s="13"/>
      <c r="F465" s="27"/>
      <c r="G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27"/>
      <c r="E466" s="13"/>
      <c r="F466" s="27"/>
      <c r="G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27"/>
      <c r="E467" s="13"/>
      <c r="F467" s="27"/>
      <c r="G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27"/>
      <c r="E468" s="13"/>
      <c r="F468" s="27"/>
      <c r="G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27"/>
      <c r="E469" s="13"/>
      <c r="F469" s="27"/>
      <c r="G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27"/>
      <c r="E470" s="13"/>
      <c r="F470" s="27"/>
      <c r="G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27"/>
      <c r="E471" s="13"/>
      <c r="F471" s="27"/>
      <c r="G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27"/>
      <c r="E472" s="13"/>
      <c r="F472" s="27"/>
      <c r="G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27"/>
      <c r="E473" s="13"/>
      <c r="F473" s="27"/>
      <c r="G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27"/>
      <c r="E474" s="13"/>
      <c r="F474" s="27"/>
      <c r="G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27"/>
      <c r="E475" s="13"/>
      <c r="F475" s="27"/>
      <c r="G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27"/>
      <c r="E476" s="13"/>
      <c r="F476" s="27"/>
      <c r="G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27"/>
      <c r="E477" s="13"/>
      <c r="F477" s="27"/>
      <c r="G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27"/>
      <c r="E478" s="13"/>
      <c r="F478" s="27"/>
      <c r="G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27"/>
      <c r="E479" s="13"/>
      <c r="F479" s="27"/>
      <c r="G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27"/>
      <c r="E480" s="13"/>
      <c r="F480" s="27"/>
      <c r="G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27"/>
      <c r="E481" s="13"/>
      <c r="F481" s="27"/>
      <c r="G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27"/>
      <c r="E482" s="13"/>
      <c r="F482" s="27"/>
      <c r="G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27"/>
      <c r="E483" s="13"/>
      <c r="F483" s="27"/>
      <c r="G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27"/>
      <c r="E484" s="13"/>
      <c r="F484" s="27"/>
      <c r="G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27"/>
      <c r="E485" s="13"/>
      <c r="F485" s="27"/>
      <c r="G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27"/>
      <c r="E486" s="13"/>
      <c r="F486" s="27"/>
      <c r="G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27"/>
      <c r="E487" s="13"/>
      <c r="F487" s="27"/>
      <c r="G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27"/>
      <c r="E488" s="13"/>
      <c r="F488" s="27"/>
      <c r="G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27"/>
      <c r="E489" s="13"/>
      <c r="F489" s="27"/>
      <c r="G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27"/>
      <c r="E490" s="13"/>
      <c r="F490" s="27"/>
      <c r="G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27"/>
      <c r="E491" s="13"/>
      <c r="F491" s="27"/>
      <c r="G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27"/>
      <c r="E492" s="13"/>
      <c r="F492" s="27"/>
      <c r="G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27"/>
      <c r="E493" s="13"/>
      <c r="F493" s="27"/>
      <c r="G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27"/>
      <c r="E494" s="13"/>
      <c r="F494" s="27"/>
      <c r="G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27"/>
      <c r="E495" s="13"/>
      <c r="F495" s="27"/>
      <c r="G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27"/>
      <c r="E496" s="13"/>
      <c r="F496" s="27"/>
      <c r="G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27"/>
      <c r="E497" s="13"/>
      <c r="F497" s="27"/>
      <c r="G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27"/>
      <c r="E498" s="13"/>
      <c r="F498" s="27"/>
      <c r="G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27"/>
      <c r="E499" s="13"/>
      <c r="F499" s="27"/>
      <c r="G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27"/>
      <c r="E500" s="13"/>
      <c r="F500" s="27"/>
      <c r="G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27"/>
      <c r="E501" s="13"/>
      <c r="F501" s="27"/>
      <c r="G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27"/>
      <c r="E502" s="13"/>
      <c r="F502" s="27"/>
      <c r="G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27"/>
      <c r="E503" s="13"/>
      <c r="F503" s="27"/>
      <c r="G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27"/>
      <c r="E504" s="13"/>
      <c r="F504" s="27"/>
      <c r="G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27"/>
      <c r="E505" s="13"/>
      <c r="F505" s="27"/>
      <c r="G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27"/>
      <c r="E506" s="13"/>
      <c r="F506" s="27"/>
      <c r="G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27"/>
      <c r="E507" s="13"/>
      <c r="F507" s="27"/>
      <c r="G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27"/>
      <c r="E508" s="13"/>
      <c r="F508" s="27"/>
      <c r="G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27"/>
      <c r="E509" s="13"/>
      <c r="F509" s="27"/>
      <c r="G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27"/>
      <c r="E510" s="13"/>
      <c r="F510" s="27"/>
      <c r="G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27"/>
      <c r="E511" s="13"/>
      <c r="F511" s="27"/>
      <c r="G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27"/>
      <c r="E512" s="13"/>
      <c r="F512" s="27"/>
      <c r="G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27"/>
      <c r="E513" s="13"/>
      <c r="F513" s="27"/>
      <c r="G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27"/>
      <c r="E514" s="13"/>
      <c r="F514" s="27"/>
      <c r="G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27"/>
      <c r="E515" s="13"/>
      <c r="F515" s="27"/>
      <c r="G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27"/>
      <c r="E516" s="13"/>
      <c r="F516" s="27"/>
      <c r="G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27"/>
      <c r="E517" s="13"/>
      <c r="F517" s="27"/>
      <c r="G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27"/>
      <c r="E518" s="13"/>
      <c r="F518" s="27"/>
      <c r="G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27"/>
      <c r="E519" s="13"/>
      <c r="F519" s="27"/>
      <c r="G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27"/>
      <c r="E520" s="13"/>
      <c r="F520" s="27"/>
      <c r="G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27"/>
      <c r="E521" s="13"/>
      <c r="F521" s="27"/>
      <c r="G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27"/>
      <c r="E522" s="13"/>
      <c r="F522" s="27"/>
      <c r="G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27"/>
      <c r="E523" s="13"/>
      <c r="F523" s="27"/>
      <c r="G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27"/>
      <c r="E524" s="13"/>
      <c r="F524" s="27"/>
      <c r="G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27"/>
      <c r="E525" s="13"/>
      <c r="F525" s="27"/>
      <c r="G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27"/>
      <c r="E526" s="13"/>
      <c r="F526" s="27"/>
      <c r="G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27"/>
      <c r="E527" s="13"/>
      <c r="F527" s="27"/>
      <c r="G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27"/>
      <c r="E528" s="13"/>
      <c r="F528" s="27"/>
      <c r="G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27"/>
      <c r="E529" s="13"/>
      <c r="F529" s="27"/>
      <c r="G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27"/>
      <c r="E530" s="13"/>
      <c r="F530" s="27"/>
      <c r="G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27"/>
      <c r="E531" s="13"/>
      <c r="F531" s="27"/>
      <c r="G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27"/>
      <c r="E532" s="13"/>
      <c r="F532" s="27"/>
      <c r="G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27"/>
      <c r="E533" s="13"/>
      <c r="F533" s="27"/>
      <c r="G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27"/>
      <c r="E534" s="13"/>
      <c r="F534" s="27"/>
      <c r="G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27"/>
      <c r="E535" s="13"/>
      <c r="F535" s="27"/>
      <c r="G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27"/>
      <c r="E536" s="13"/>
      <c r="F536" s="27"/>
      <c r="G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27"/>
      <c r="E537" s="13"/>
      <c r="F537" s="27"/>
      <c r="G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27"/>
      <c r="E538" s="13"/>
      <c r="F538" s="27"/>
      <c r="G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27"/>
      <c r="E539" s="13"/>
      <c r="F539" s="27"/>
      <c r="G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27"/>
      <c r="E540" s="13"/>
      <c r="F540" s="27"/>
      <c r="G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27"/>
      <c r="E541" s="13"/>
      <c r="F541" s="27"/>
      <c r="G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27"/>
      <c r="E542" s="13"/>
      <c r="F542" s="27"/>
      <c r="G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27"/>
      <c r="E543" s="13"/>
      <c r="F543" s="27"/>
      <c r="G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27"/>
      <c r="E544" s="13"/>
      <c r="F544" s="27"/>
      <c r="G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27"/>
      <c r="E545" s="13"/>
      <c r="F545" s="27"/>
      <c r="G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27"/>
      <c r="E546" s="13"/>
      <c r="F546" s="27"/>
      <c r="G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27"/>
      <c r="E547" s="13"/>
      <c r="F547" s="27"/>
      <c r="G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27"/>
      <c r="E548" s="13"/>
      <c r="F548" s="27"/>
      <c r="G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27"/>
      <c r="E549" s="13"/>
      <c r="F549" s="27"/>
      <c r="G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27"/>
      <c r="E550" s="13"/>
      <c r="F550" s="27"/>
      <c r="G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27"/>
      <c r="E551" s="13"/>
      <c r="F551" s="27"/>
      <c r="G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27"/>
      <c r="E552" s="13"/>
      <c r="F552" s="27"/>
      <c r="G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27"/>
      <c r="E553" s="13"/>
      <c r="F553" s="27"/>
      <c r="G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27"/>
      <c r="E554" s="13"/>
      <c r="F554" s="27"/>
      <c r="G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27"/>
      <c r="E555" s="13"/>
      <c r="F555" s="27"/>
      <c r="G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27"/>
      <c r="E556" s="13"/>
      <c r="F556" s="27"/>
      <c r="G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27"/>
      <c r="E557" s="13"/>
      <c r="F557" s="27"/>
      <c r="G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27"/>
      <c r="E558" s="13"/>
      <c r="F558" s="27"/>
      <c r="G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27"/>
      <c r="E559" s="13"/>
      <c r="F559" s="27"/>
      <c r="G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27"/>
      <c r="E560" s="13"/>
      <c r="F560" s="27"/>
      <c r="G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27"/>
      <c r="E561" s="13"/>
      <c r="F561" s="27"/>
      <c r="G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27"/>
      <c r="E562" s="13"/>
      <c r="F562" s="27"/>
      <c r="G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27"/>
      <c r="E563" s="13"/>
      <c r="F563" s="27"/>
      <c r="G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27"/>
      <c r="E564" s="13"/>
      <c r="F564" s="27"/>
      <c r="G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27"/>
      <c r="E565" s="13"/>
      <c r="F565" s="27"/>
      <c r="G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27"/>
      <c r="E566" s="13"/>
      <c r="F566" s="27"/>
      <c r="G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27"/>
      <c r="E567" s="13"/>
      <c r="F567" s="27"/>
      <c r="G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27"/>
      <c r="E568" s="13"/>
      <c r="F568" s="27"/>
      <c r="G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27"/>
      <c r="E569" s="13"/>
      <c r="F569" s="27"/>
      <c r="G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27"/>
      <c r="E570" s="13"/>
      <c r="F570" s="27"/>
      <c r="G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27"/>
      <c r="E571" s="13"/>
      <c r="F571" s="27"/>
      <c r="G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27"/>
      <c r="E572" s="13"/>
      <c r="F572" s="27"/>
      <c r="G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27"/>
      <c r="E573" s="13"/>
      <c r="F573" s="27"/>
      <c r="G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27"/>
      <c r="E574" s="13"/>
      <c r="F574" s="27"/>
      <c r="G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27"/>
      <c r="E575" s="13"/>
      <c r="F575" s="27"/>
      <c r="G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27"/>
      <c r="E576" s="13"/>
      <c r="F576" s="27"/>
      <c r="G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27"/>
      <c r="E577" s="13"/>
      <c r="F577" s="27"/>
      <c r="G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27"/>
      <c r="E578" s="13"/>
      <c r="F578" s="27"/>
      <c r="G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27"/>
      <c r="E579" s="13"/>
      <c r="F579" s="27"/>
      <c r="G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27"/>
      <c r="E580" s="13"/>
      <c r="F580" s="27"/>
      <c r="G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27"/>
      <c r="E581" s="13"/>
      <c r="F581" s="27"/>
      <c r="G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27"/>
      <c r="E582" s="13"/>
      <c r="F582" s="27"/>
      <c r="G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27"/>
      <c r="E583" s="13"/>
      <c r="F583" s="27"/>
      <c r="G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27"/>
      <c r="E584" s="13"/>
      <c r="F584" s="27"/>
      <c r="G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27"/>
      <c r="E585" s="13"/>
      <c r="F585" s="27"/>
      <c r="G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27"/>
      <c r="E586" s="13"/>
      <c r="F586" s="27"/>
      <c r="G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27"/>
      <c r="E587" s="13"/>
      <c r="F587" s="27"/>
      <c r="G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27"/>
      <c r="E588" s="13"/>
      <c r="F588" s="27"/>
      <c r="G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27"/>
      <c r="E589" s="13"/>
      <c r="F589" s="27"/>
      <c r="G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27"/>
      <c r="E590" s="13"/>
      <c r="F590" s="27"/>
      <c r="G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27"/>
      <c r="E591" s="13"/>
      <c r="F591" s="27"/>
      <c r="G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27"/>
      <c r="E592" s="13"/>
      <c r="F592" s="27"/>
      <c r="G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27"/>
      <c r="E593" s="13"/>
      <c r="F593" s="27"/>
      <c r="G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27"/>
      <c r="E594" s="13"/>
      <c r="F594" s="27"/>
      <c r="G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27"/>
      <c r="E595" s="13"/>
      <c r="F595" s="27"/>
      <c r="G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27"/>
      <c r="E596" s="13"/>
      <c r="F596" s="27"/>
      <c r="G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27"/>
      <c r="E597" s="13"/>
      <c r="F597" s="27"/>
      <c r="G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27"/>
      <c r="E598" s="13"/>
      <c r="F598" s="27"/>
      <c r="G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27"/>
      <c r="E599" s="13"/>
      <c r="F599" s="27"/>
      <c r="G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27"/>
      <c r="E600" s="13"/>
      <c r="F600" s="27"/>
      <c r="G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27"/>
      <c r="E601" s="13"/>
      <c r="F601" s="27"/>
      <c r="G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27"/>
      <c r="E602" s="13"/>
      <c r="F602" s="27"/>
      <c r="G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27"/>
      <c r="E603" s="13"/>
      <c r="F603" s="27"/>
      <c r="G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27"/>
      <c r="E604" s="13"/>
      <c r="F604" s="27"/>
      <c r="G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27"/>
      <c r="E605" s="13"/>
      <c r="F605" s="27"/>
      <c r="G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27"/>
      <c r="E606" s="13"/>
      <c r="F606" s="27"/>
      <c r="G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27"/>
      <c r="E607" s="13"/>
      <c r="F607" s="27"/>
      <c r="G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27"/>
      <c r="E608" s="13"/>
      <c r="F608" s="27"/>
      <c r="G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27"/>
      <c r="E609" s="13"/>
      <c r="F609" s="27"/>
      <c r="G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27"/>
      <c r="E610" s="13"/>
      <c r="F610" s="27"/>
      <c r="G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27"/>
      <c r="E611" s="13"/>
      <c r="F611" s="27"/>
      <c r="G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27"/>
      <c r="E612" s="13"/>
      <c r="F612" s="27"/>
      <c r="G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27"/>
      <c r="E613" s="13"/>
      <c r="F613" s="27"/>
      <c r="G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27"/>
      <c r="E614" s="13"/>
      <c r="F614" s="27"/>
      <c r="G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27"/>
      <c r="E615" s="13"/>
      <c r="F615" s="27"/>
      <c r="G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27"/>
      <c r="E616" s="13"/>
      <c r="F616" s="27"/>
      <c r="G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27"/>
      <c r="E617" s="13"/>
      <c r="F617" s="27"/>
      <c r="G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27"/>
      <c r="E618" s="13"/>
      <c r="F618" s="27"/>
      <c r="G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27"/>
      <c r="E619" s="13"/>
      <c r="F619" s="27"/>
      <c r="G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27"/>
      <c r="E620" s="13"/>
      <c r="F620" s="27"/>
      <c r="G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27"/>
      <c r="E621" s="13"/>
      <c r="F621" s="27"/>
      <c r="G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27"/>
      <c r="E622" s="13"/>
      <c r="F622" s="27"/>
      <c r="G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27"/>
      <c r="E623" s="13"/>
      <c r="F623" s="27"/>
      <c r="G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27"/>
      <c r="E624" s="13"/>
      <c r="F624" s="27"/>
      <c r="G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27"/>
      <c r="E625" s="13"/>
      <c r="F625" s="27"/>
      <c r="G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27"/>
      <c r="E626" s="13"/>
      <c r="F626" s="27"/>
      <c r="G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27"/>
      <c r="E627" s="13"/>
      <c r="F627" s="27"/>
      <c r="G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27"/>
      <c r="E628" s="13"/>
      <c r="F628" s="27"/>
      <c r="G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27"/>
      <c r="E629" s="13"/>
      <c r="F629" s="27"/>
      <c r="G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27"/>
      <c r="E630" s="13"/>
      <c r="F630" s="27"/>
      <c r="G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27"/>
      <c r="E631" s="13"/>
      <c r="F631" s="27"/>
      <c r="G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27"/>
      <c r="E632" s="13"/>
      <c r="F632" s="27"/>
      <c r="G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27"/>
      <c r="E633" s="13"/>
      <c r="F633" s="27"/>
      <c r="G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27"/>
      <c r="E634" s="13"/>
      <c r="F634" s="27"/>
      <c r="G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27"/>
      <c r="E635" s="13"/>
      <c r="F635" s="27"/>
      <c r="G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27"/>
      <c r="E636" s="13"/>
      <c r="F636" s="27"/>
      <c r="G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27"/>
      <c r="E637" s="13"/>
      <c r="F637" s="27"/>
      <c r="G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27"/>
      <c r="E638" s="13"/>
      <c r="F638" s="27"/>
      <c r="G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27"/>
      <c r="E639" s="13"/>
      <c r="F639" s="27"/>
      <c r="G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27"/>
      <c r="E640" s="13"/>
      <c r="F640" s="27"/>
      <c r="G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27"/>
      <c r="E641" s="13"/>
      <c r="F641" s="27"/>
      <c r="G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27"/>
      <c r="E642" s="13"/>
      <c r="F642" s="27"/>
      <c r="G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27"/>
      <c r="E643" s="13"/>
      <c r="F643" s="27"/>
      <c r="G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27"/>
      <c r="E644" s="13"/>
      <c r="F644" s="27"/>
      <c r="G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27"/>
      <c r="E645" s="13"/>
      <c r="F645" s="27"/>
      <c r="G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27"/>
      <c r="E646" s="13"/>
      <c r="F646" s="27"/>
      <c r="G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27"/>
      <c r="E647" s="13"/>
      <c r="F647" s="27"/>
      <c r="G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27"/>
      <c r="E648" s="13"/>
      <c r="F648" s="27"/>
      <c r="G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27"/>
      <c r="E649" s="13"/>
      <c r="F649" s="27"/>
      <c r="G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27"/>
      <c r="E650" s="13"/>
      <c r="F650" s="27"/>
      <c r="G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27"/>
      <c r="E651" s="13"/>
      <c r="F651" s="27"/>
      <c r="G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27"/>
      <c r="E652" s="13"/>
      <c r="F652" s="27"/>
      <c r="G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27"/>
      <c r="E653" s="13"/>
      <c r="F653" s="27"/>
      <c r="G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27"/>
      <c r="E654" s="13"/>
      <c r="F654" s="27"/>
      <c r="G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27"/>
      <c r="E655" s="13"/>
      <c r="F655" s="27"/>
      <c r="G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27"/>
      <c r="E656" s="13"/>
      <c r="F656" s="27"/>
      <c r="G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27"/>
      <c r="E657" s="13"/>
      <c r="F657" s="27"/>
      <c r="G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27"/>
      <c r="E658" s="13"/>
      <c r="F658" s="27"/>
      <c r="G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27"/>
      <c r="E659" s="13"/>
      <c r="F659" s="27"/>
      <c r="G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27"/>
      <c r="E660" s="13"/>
      <c r="F660" s="27"/>
      <c r="G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27"/>
      <c r="E661" s="13"/>
      <c r="F661" s="27"/>
      <c r="G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27"/>
      <c r="E662" s="13"/>
      <c r="F662" s="27"/>
      <c r="G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27"/>
      <c r="E663" s="13"/>
      <c r="F663" s="27"/>
      <c r="G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27"/>
      <c r="E664" s="13"/>
      <c r="F664" s="27"/>
      <c r="G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27"/>
      <c r="E665" s="13"/>
      <c r="F665" s="27"/>
      <c r="G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27"/>
      <c r="E666" s="13"/>
      <c r="F666" s="27"/>
      <c r="G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27"/>
      <c r="E667" s="13"/>
      <c r="F667" s="27"/>
      <c r="G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27"/>
      <c r="E668" s="13"/>
      <c r="F668" s="27"/>
      <c r="G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27"/>
      <c r="E669" s="13"/>
      <c r="F669" s="27"/>
      <c r="G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27"/>
      <c r="E670" s="13"/>
      <c r="F670" s="27"/>
      <c r="G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27"/>
      <c r="E671" s="13"/>
      <c r="F671" s="27"/>
      <c r="G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27"/>
      <c r="E672" s="13"/>
      <c r="F672" s="27"/>
      <c r="G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27"/>
      <c r="E673" s="13"/>
      <c r="F673" s="27"/>
      <c r="G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27"/>
      <c r="E674" s="13"/>
      <c r="F674" s="27"/>
      <c r="G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27"/>
      <c r="E675" s="13"/>
      <c r="F675" s="27"/>
      <c r="G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27"/>
      <c r="E676" s="13"/>
      <c r="F676" s="27"/>
      <c r="G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27"/>
      <c r="E677" s="13"/>
      <c r="F677" s="27"/>
      <c r="G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27"/>
      <c r="E678" s="13"/>
      <c r="F678" s="27"/>
      <c r="G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27"/>
      <c r="E679" s="13"/>
      <c r="F679" s="27"/>
      <c r="G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27"/>
      <c r="E680" s="13"/>
      <c r="F680" s="27"/>
      <c r="G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27"/>
      <c r="E681" s="13"/>
      <c r="F681" s="27"/>
      <c r="G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27"/>
      <c r="E682" s="13"/>
      <c r="F682" s="27"/>
      <c r="G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27"/>
      <c r="E683" s="13"/>
      <c r="F683" s="27"/>
      <c r="G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27"/>
      <c r="E684" s="13"/>
      <c r="F684" s="27"/>
      <c r="G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27"/>
      <c r="E685" s="13"/>
      <c r="F685" s="27"/>
      <c r="G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27"/>
      <c r="E686" s="13"/>
      <c r="F686" s="27"/>
      <c r="G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27"/>
      <c r="E687" s="13"/>
      <c r="F687" s="27"/>
      <c r="G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27"/>
      <c r="E688" s="13"/>
      <c r="F688" s="27"/>
      <c r="G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27"/>
      <c r="E689" s="13"/>
      <c r="F689" s="27"/>
      <c r="G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27"/>
      <c r="E690" s="13"/>
      <c r="F690" s="27"/>
      <c r="G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27"/>
      <c r="E691" s="13"/>
      <c r="F691" s="27"/>
      <c r="G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27"/>
      <c r="E692" s="13"/>
      <c r="F692" s="27"/>
      <c r="G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27"/>
      <c r="E693" s="13"/>
      <c r="F693" s="27"/>
      <c r="G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27"/>
      <c r="E694" s="13"/>
      <c r="F694" s="27"/>
      <c r="G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27"/>
      <c r="E695" s="13"/>
      <c r="F695" s="27"/>
      <c r="G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27"/>
      <c r="E696" s="13"/>
      <c r="F696" s="27"/>
      <c r="G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27"/>
      <c r="E697" s="13"/>
      <c r="F697" s="27"/>
      <c r="G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27"/>
      <c r="E698" s="13"/>
      <c r="F698" s="27"/>
      <c r="G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27"/>
      <c r="E699" s="13"/>
      <c r="F699" s="27"/>
      <c r="G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27"/>
      <c r="E700" s="13"/>
      <c r="F700" s="27"/>
      <c r="G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27"/>
      <c r="E701" s="13"/>
      <c r="F701" s="27"/>
      <c r="G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27"/>
      <c r="E702" s="13"/>
      <c r="F702" s="27"/>
      <c r="G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27"/>
      <c r="E703" s="13"/>
      <c r="F703" s="27"/>
      <c r="G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27"/>
      <c r="E704" s="13"/>
      <c r="F704" s="27"/>
      <c r="G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27"/>
      <c r="E705" s="13"/>
      <c r="F705" s="27"/>
      <c r="G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27"/>
      <c r="E706" s="13"/>
      <c r="F706" s="27"/>
      <c r="G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27"/>
      <c r="E707" s="13"/>
      <c r="F707" s="27"/>
      <c r="G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27"/>
      <c r="E708" s="13"/>
      <c r="F708" s="27"/>
      <c r="G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27"/>
      <c r="E709" s="13"/>
      <c r="F709" s="27"/>
      <c r="G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27"/>
      <c r="E710" s="13"/>
      <c r="F710" s="27"/>
      <c r="G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27"/>
      <c r="E711" s="13"/>
      <c r="F711" s="27"/>
      <c r="G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27"/>
      <c r="E712" s="13"/>
      <c r="F712" s="27"/>
      <c r="G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27"/>
      <c r="E713" s="13"/>
      <c r="F713" s="27"/>
      <c r="G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27"/>
      <c r="E714" s="13"/>
      <c r="F714" s="27"/>
      <c r="G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27"/>
      <c r="E715" s="13"/>
      <c r="F715" s="27"/>
      <c r="G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27"/>
      <c r="E716" s="13"/>
      <c r="F716" s="27"/>
      <c r="G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27"/>
      <c r="E717" s="13"/>
      <c r="F717" s="27"/>
      <c r="G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27"/>
      <c r="E718" s="13"/>
      <c r="F718" s="27"/>
      <c r="G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27"/>
      <c r="E719" s="13"/>
      <c r="F719" s="27"/>
      <c r="G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27"/>
      <c r="E720" s="13"/>
      <c r="F720" s="27"/>
      <c r="G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27"/>
      <c r="E721" s="13"/>
      <c r="F721" s="27"/>
      <c r="G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27"/>
      <c r="E722" s="13"/>
      <c r="F722" s="27"/>
      <c r="G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27"/>
      <c r="E723" s="13"/>
      <c r="F723" s="27"/>
      <c r="G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27"/>
      <c r="E724" s="13"/>
      <c r="F724" s="27"/>
      <c r="G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27"/>
      <c r="E725" s="13"/>
      <c r="F725" s="27"/>
      <c r="G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27"/>
      <c r="E726" s="13"/>
      <c r="F726" s="27"/>
      <c r="G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27"/>
      <c r="E727" s="13"/>
      <c r="F727" s="27"/>
      <c r="G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27"/>
      <c r="E728" s="13"/>
      <c r="F728" s="27"/>
      <c r="G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27"/>
      <c r="E729" s="13"/>
      <c r="F729" s="27"/>
      <c r="G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27"/>
      <c r="E730" s="13"/>
      <c r="F730" s="27"/>
      <c r="G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27"/>
      <c r="E731" s="13"/>
      <c r="F731" s="27"/>
      <c r="G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27"/>
      <c r="E732" s="13"/>
      <c r="F732" s="27"/>
      <c r="G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27"/>
      <c r="E733" s="13"/>
      <c r="F733" s="27"/>
      <c r="G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27"/>
      <c r="E734" s="13"/>
      <c r="F734" s="27"/>
      <c r="G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27"/>
      <c r="E735" s="13"/>
      <c r="F735" s="27"/>
      <c r="G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27"/>
      <c r="E736" s="13"/>
      <c r="F736" s="27"/>
      <c r="G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27"/>
      <c r="E737" s="13"/>
      <c r="F737" s="27"/>
      <c r="G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27"/>
      <c r="E738" s="13"/>
      <c r="F738" s="27"/>
      <c r="G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27"/>
      <c r="E739" s="13"/>
      <c r="F739" s="27"/>
      <c r="G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27"/>
      <c r="E740" s="13"/>
      <c r="F740" s="27"/>
      <c r="G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27"/>
      <c r="E741" s="13"/>
      <c r="F741" s="27"/>
      <c r="G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27"/>
      <c r="E742" s="13"/>
      <c r="F742" s="27"/>
      <c r="G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27"/>
      <c r="E743" s="13"/>
      <c r="F743" s="27"/>
      <c r="G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27"/>
      <c r="E744" s="13"/>
      <c r="F744" s="27"/>
      <c r="G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27"/>
      <c r="E745" s="13"/>
      <c r="F745" s="27"/>
      <c r="G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27"/>
      <c r="E746" s="13"/>
      <c r="F746" s="27"/>
      <c r="G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27"/>
      <c r="E747" s="13"/>
      <c r="F747" s="27"/>
      <c r="G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27"/>
      <c r="E748" s="13"/>
      <c r="F748" s="27"/>
      <c r="G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27"/>
      <c r="E749" s="13"/>
      <c r="F749" s="27"/>
      <c r="G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27"/>
      <c r="E750" s="13"/>
      <c r="F750" s="27"/>
      <c r="G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27"/>
      <c r="E751" s="13"/>
      <c r="F751" s="27"/>
      <c r="G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27"/>
      <c r="E752" s="13"/>
      <c r="F752" s="27"/>
      <c r="G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27"/>
      <c r="E753" s="13"/>
      <c r="F753" s="27"/>
      <c r="G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27"/>
      <c r="E754" s="13"/>
      <c r="F754" s="27"/>
      <c r="G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27"/>
      <c r="E755" s="13"/>
      <c r="F755" s="27"/>
      <c r="G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27"/>
      <c r="E756" s="13"/>
      <c r="F756" s="27"/>
      <c r="G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27"/>
      <c r="E757" s="13"/>
      <c r="F757" s="27"/>
      <c r="G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27"/>
      <c r="E758" s="13"/>
      <c r="F758" s="27"/>
      <c r="G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27"/>
      <c r="E759" s="13"/>
      <c r="F759" s="27"/>
      <c r="G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27"/>
      <c r="E760" s="13"/>
      <c r="F760" s="27"/>
      <c r="G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27"/>
      <c r="E761" s="13"/>
      <c r="F761" s="27"/>
      <c r="G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27"/>
      <c r="E762" s="13"/>
      <c r="F762" s="27"/>
      <c r="G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27"/>
      <c r="E763" s="13"/>
      <c r="F763" s="27"/>
      <c r="G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27"/>
      <c r="E764" s="13"/>
      <c r="F764" s="27"/>
      <c r="G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27"/>
      <c r="E765" s="13"/>
      <c r="F765" s="27"/>
      <c r="G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27"/>
      <c r="E766" s="13"/>
      <c r="F766" s="27"/>
      <c r="G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27"/>
      <c r="E767" s="13"/>
      <c r="F767" s="27"/>
      <c r="G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27"/>
      <c r="E768" s="13"/>
      <c r="F768" s="27"/>
      <c r="G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27"/>
      <c r="E769" s="13"/>
      <c r="F769" s="27"/>
      <c r="G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27"/>
      <c r="E770" s="13"/>
      <c r="F770" s="27"/>
      <c r="G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27"/>
      <c r="E771" s="13"/>
      <c r="F771" s="27"/>
      <c r="G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27"/>
      <c r="E772" s="13"/>
      <c r="F772" s="27"/>
      <c r="G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27"/>
      <c r="E773" s="13"/>
      <c r="F773" s="27"/>
      <c r="G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27"/>
      <c r="E774" s="13"/>
      <c r="F774" s="27"/>
      <c r="G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27"/>
      <c r="E775" s="13"/>
      <c r="F775" s="27"/>
      <c r="G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27"/>
      <c r="E776" s="13"/>
      <c r="F776" s="27"/>
      <c r="G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27"/>
      <c r="E777" s="13"/>
      <c r="F777" s="27"/>
      <c r="G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27"/>
      <c r="E778" s="13"/>
      <c r="F778" s="27"/>
      <c r="G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27"/>
      <c r="E779" s="13"/>
      <c r="F779" s="27"/>
      <c r="G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27"/>
      <c r="E780" s="13"/>
      <c r="F780" s="27"/>
      <c r="G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27"/>
      <c r="E781" s="13"/>
      <c r="F781" s="27"/>
      <c r="G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27"/>
      <c r="E782" s="13"/>
      <c r="F782" s="27"/>
      <c r="G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27"/>
      <c r="E783" s="13"/>
      <c r="F783" s="27"/>
      <c r="G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27"/>
      <c r="E784" s="13"/>
      <c r="F784" s="27"/>
      <c r="G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27"/>
      <c r="E785" s="13"/>
      <c r="F785" s="27"/>
      <c r="G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27"/>
      <c r="E786" s="13"/>
      <c r="F786" s="27"/>
      <c r="G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27"/>
      <c r="E787" s="13"/>
      <c r="F787" s="27"/>
      <c r="G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27"/>
      <c r="E788" s="13"/>
      <c r="F788" s="27"/>
      <c r="G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27"/>
      <c r="E789" s="13"/>
      <c r="F789" s="27"/>
      <c r="G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27"/>
      <c r="E790" s="13"/>
      <c r="F790" s="27"/>
      <c r="G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27"/>
      <c r="E791" s="13"/>
      <c r="F791" s="27"/>
      <c r="G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27"/>
      <c r="E792" s="13"/>
      <c r="F792" s="27"/>
      <c r="G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27"/>
      <c r="E793" s="13"/>
      <c r="F793" s="27"/>
      <c r="G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27"/>
      <c r="E794" s="13"/>
      <c r="F794" s="27"/>
      <c r="G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27"/>
      <c r="E795" s="13"/>
      <c r="F795" s="27"/>
      <c r="G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27"/>
      <c r="E796" s="13"/>
      <c r="F796" s="27"/>
      <c r="G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27"/>
      <c r="E797" s="13"/>
      <c r="F797" s="27"/>
      <c r="G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27"/>
      <c r="E798" s="13"/>
      <c r="F798" s="27"/>
      <c r="G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27"/>
      <c r="E799" s="13"/>
      <c r="F799" s="27"/>
      <c r="G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27"/>
      <c r="E800" s="13"/>
      <c r="F800" s="27"/>
      <c r="G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27"/>
      <c r="E801" s="13"/>
      <c r="F801" s="27"/>
      <c r="G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27"/>
      <c r="E802" s="13"/>
      <c r="F802" s="27"/>
      <c r="G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27"/>
      <c r="E803" s="13"/>
      <c r="F803" s="27"/>
      <c r="G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27"/>
      <c r="E804" s="13"/>
      <c r="F804" s="27"/>
      <c r="G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27"/>
      <c r="E805" s="13"/>
      <c r="F805" s="27"/>
      <c r="G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27"/>
      <c r="E806" s="13"/>
      <c r="F806" s="27"/>
      <c r="G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27"/>
      <c r="E807" s="13"/>
      <c r="F807" s="27"/>
      <c r="G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27"/>
      <c r="E808" s="13"/>
      <c r="F808" s="27"/>
      <c r="G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27"/>
      <c r="E809" s="13"/>
      <c r="F809" s="27"/>
      <c r="G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27"/>
      <c r="E810" s="13"/>
      <c r="F810" s="27"/>
      <c r="G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27"/>
      <c r="E811" s="13"/>
      <c r="F811" s="27"/>
      <c r="G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27"/>
      <c r="E812" s="13"/>
      <c r="F812" s="27"/>
      <c r="G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27"/>
      <c r="E813" s="13"/>
      <c r="F813" s="27"/>
      <c r="G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27"/>
      <c r="E814" s="13"/>
      <c r="F814" s="27"/>
      <c r="G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27"/>
      <c r="E815" s="13"/>
      <c r="F815" s="27"/>
      <c r="G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27"/>
      <c r="E816" s="13"/>
      <c r="F816" s="27"/>
      <c r="G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27"/>
      <c r="E817" s="13"/>
      <c r="F817" s="27"/>
      <c r="G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27"/>
      <c r="E818" s="13"/>
      <c r="F818" s="27"/>
      <c r="G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27"/>
      <c r="E819" s="13"/>
      <c r="F819" s="27"/>
      <c r="G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27"/>
      <c r="E820" s="13"/>
      <c r="F820" s="27"/>
      <c r="G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27"/>
      <c r="E821" s="13"/>
      <c r="F821" s="27"/>
      <c r="G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27"/>
      <c r="E822" s="13"/>
      <c r="F822" s="27"/>
      <c r="G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27"/>
      <c r="E823" s="13"/>
      <c r="F823" s="27"/>
      <c r="G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27"/>
      <c r="E824" s="13"/>
      <c r="F824" s="27"/>
      <c r="G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27"/>
      <c r="E825" s="13"/>
      <c r="F825" s="27"/>
      <c r="G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27"/>
      <c r="E826" s="13"/>
      <c r="F826" s="27"/>
      <c r="G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27"/>
      <c r="E827" s="13"/>
      <c r="F827" s="27"/>
      <c r="G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27"/>
      <c r="E828" s="13"/>
      <c r="F828" s="27"/>
      <c r="G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27"/>
      <c r="E829" s="13"/>
      <c r="F829" s="27"/>
      <c r="G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27"/>
      <c r="E830" s="13"/>
      <c r="F830" s="27"/>
      <c r="G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27"/>
      <c r="E831" s="13"/>
      <c r="F831" s="27"/>
      <c r="G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27"/>
      <c r="E832" s="13"/>
      <c r="F832" s="27"/>
      <c r="G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27"/>
      <c r="E833" s="13"/>
      <c r="F833" s="27"/>
      <c r="G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27"/>
      <c r="E834" s="13"/>
      <c r="F834" s="27"/>
      <c r="G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27"/>
      <c r="E835" s="13"/>
      <c r="F835" s="27"/>
      <c r="G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27"/>
      <c r="E836" s="13"/>
      <c r="F836" s="27"/>
      <c r="G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27"/>
      <c r="E837" s="13"/>
      <c r="F837" s="27"/>
      <c r="G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27"/>
      <c r="E838" s="13"/>
      <c r="F838" s="27"/>
      <c r="G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27"/>
      <c r="E839" s="13"/>
      <c r="F839" s="27"/>
      <c r="G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27"/>
      <c r="E840" s="13"/>
      <c r="F840" s="27"/>
      <c r="G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27"/>
      <c r="E841" s="13"/>
      <c r="F841" s="27"/>
      <c r="G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27"/>
      <c r="E842" s="13"/>
      <c r="F842" s="27"/>
      <c r="G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27"/>
      <c r="E843" s="13"/>
      <c r="F843" s="27"/>
      <c r="G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27"/>
      <c r="E844" s="13"/>
      <c r="F844" s="27"/>
      <c r="G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27"/>
      <c r="E845" s="13"/>
      <c r="F845" s="27"/>
      <c r="G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27"/>
      <c r="E846" s="13"/>
      <c r="F846" s="27"/>
      <c r="G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27"/>
      <c r="E847" s="13"/>
      <c r="F847" s="27"/>
      <c r="G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27"/>
      <c r="E848" s="13"/>
      <c r="F848" s="27"/>
      <c r="G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27"/>
      <c r="E849" s="13"/>
      <c r="F849" s="27"/>
      <c r="G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27"/>
      <c r="E850" s="13"/>
      <c r="F850" s="27"/>
      <c r="G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27"/>
      <c r="E851" s="13"/>
      <c r="F851" s="27"/>
      <c r="G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27"/>
      <c r="E852" s="13"/>
      <c r="F852" s="27"/>
      <c r="G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27"/>
      <c r="E853" s="13"/>
      <c r="F853" s="27"/>
      <c r="G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27"/>
      <c r="E854" s="13"/>
      <c r="F854" s="27"/>
      <c r="G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27"/>
      <c r="E855" s="13"/>
      <c r="F855" s="27"/>
      <c r="G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27"/>
      <c r="E856" s="13"/>
      <c r="F856" s="27"/>
      <c r="G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27"/>
      <c r="E857" s="13"/>
      <c r="F857" s="27"/>
      <c r="G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27"/>
      <c r="E858" s="13"/>
      <c r="F858" s="27"/>
      <c r="G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27"/>
      <c r="E859" s="13"/>
      <c r="F859" s="27"/>
      <c r="G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27"/>
      <c r="E860" s="13"/>
      <c r="F860" s="27"/>
      <c r="G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27"/>
      <c r="E861" s="13"/>
      <c r="F861" s="27"/>
      <c r="G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27"/>
      <c r="E862" s="13"/>
      <c r="F862" s="27"/>
      <c r="G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27"/>
      <c r="E863" s="13"/>
      <c r="F863" s="27"/>
      <c r="G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27"/>
      <c r="E864" s="13"/>
      <c r="F864" s="27"/>
      <c r="G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27"/>
      <c r="E865" s="13"/>
      <c r="F865" s="27"/>
      <c r="G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27"/>
      <c r="E866" s="13"/>
      <c r="F866" s="27"/>
      <c r="G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27"/>
      <c r="E867" s="13"/>
      <c r="F867" s="27"/>
      <c r="G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27"/>
      <c r="E868" s="13"/>
      <c r="F868" s="27"/>
      <c r="G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27"/>
      <c r="E869" s="13"/>
      <c r="F869" s="27"/>
      <c r="G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27"/>
      <c r="E870" s="13"/>
      <c r="F870" s="27"/>
      <c r="G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27"/>
      <c r="E871" s="13"/>
      <c r="F871" s="27"/>
      <c r="G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27"/>
      <c r="E872" s="13"/>
      <c r="F872" s="27"/>
      <c r="G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27"/>
      <c r="E873" s="13"/>
      <c r="F873" s="27"/>
      <c r="G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27"/>
      <c r="E874" s="13"/>
      <c r="F874" s="27"/>
      <c r="G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27"/>
      <c r="E875" s="13"/>
      <c r="F875" s="27"/>
      <c r="G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27"/>
      <c r="E876" s="13"/>
      <c r="F876" s="27"/>
      <c r="G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27"/>
      <c r="E877" s="13"/>
      <c r="F877" s="27"/>
      <c r="G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27"/>
      <c r="E878" s="13"/>
      <c r="F878" s="27"/>
      <c r="G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27"/>
      <c r="E879" s="13"/>
      <c r="F879" s="27"/>
      <c r="G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27"/>
      <c r="E880" s="13"/>
      <c r="F880" s="27"/>
      <c r="G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27"/>
      <c r="E881" s="13"/>
      <c r="F881" s="27"/>
      <c r="G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27"/>
      <c r="E882" s="13"/>
      <c r="F882" s="27"/>
      <c r="G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27"/>
      <c r="E883" s="13"/>
      <c r="F883" s="27"/>
      <c r="G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27"/>
      <c r="E884" s="13"/>
      <c r="F884" s="27"/>
      <c r="G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27"/>
      <c r="E885" s="13"/>
      <c r="F885" s="27"/>
      <c r="G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27"/>
      <c r="E886" s="13"/>
      <c r="F886" s="27"/>
      <c r="G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27"/>
      <c r="E887" s="13"/>
      <c r="F887" s="27"/>
      <c r="G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27"/>
      <c r="E888" s="13"/>
      <c r="F888" s="27"/>
      <c r="G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27"/>
      <c r="E889" s="13"/>
      <c r="F889" s="27"/>
      <c r="G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27"/>
      <c r="E890" s="13"/>
      <c r="F890" s="27"/>
      <c r="G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27"/>
      <c r="E891" s="13"/>
      <c r="F891" s="27"/>
      <c r="G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27"/>
      <c r="E892" s="13"/>
      <c r="F892" s="27"/>
      <c r="G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27"/>
      <c r="E893" s="13"/>
      <c r="F893" s="27"/>
      <c r="G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27"/>
      <c r="E894" s="13"/>
      <c r="F894" s="27"/>
      <c r="G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27"/>
      <c r="E895" s="13"/>
      <c r="F895" s="27"/>
      <c r="G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27"/>
      <c r="E896" s="13"/>
      <c r="F896" s="27"/>
      <c r="G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27"/>
      <c r="E897" s="13"/>
      <c r="F897" s="27"/>
      <c r="G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27"/>
      <c r="E898" s="13"/>
      <c r="F898" s="27"/>
      <c r="G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27"/>
      <c r="E899" s="13"/>
      <c r="F899" s="27"/>
      <c r="G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27"/>
      <c r="E900" s="13"/>
      <c r="F900" s="27"/>
      <c r="G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27"/>
      <c r="E901" s="13"/>
      <c r="F901" s="27"/>
      <c r="G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27"/>
      <c r="E902" s="13"/>
      <c r="F902" s="27"/>
      <c r="G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27"/>
      <c r="E903" s="13"/>
      <c r="F903" s="27"/>
      <c r="G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27"/>
      <c r="E904" s="13"/>
      <c r="F904" s="27"/>
      <c r="G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27"/>
      <c r="E905" s="13"/>
      <c r="F905" s="27"/>
      <c r="G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27"/>
      <c r="E906" s="13"/>
      <c r="F906" s="27"/>
      <c r="G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27"/>
      <c r="E907" s="13"/>
      <c r="F907" s="27"/>
      <c r="G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27"/>
      <c r="E908" s="13"/>
      <c r="F908" s="27"/>
      <c r="G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27"/>
      <c r="E909" s="13"/>
      <c r="F909" s="27"/>
      <c r="G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27"/>
      <c r="E910" s="13"/>
      <c r="F910" s="27"/>
      <c r="G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27"/>
      <c r="E911" s="13"/>
      <c r="F911" s="27"/>
      <c r="G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27"/>
      <c r="E912" s="13"/>
      <c r="F912" s="27"/>
      <c r="G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27"/>
      <c r="E913" s="13"/>
      <c r="F913" s="27"/>
      <c r="G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27"/>
      <c r="E914" s="13"/>
      <c r="F914" s="27"/>
      <c r="G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27"/>
      <c r="E915" s="13"/>
      <c r="F915" s="27"/>
      <c r="G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27"/>
      <c r="E916" s="13"/>
      <c r="F916" s="27"/>
      <c r="G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27"/>
      <c r="E917" s="13"/>
      <c r="F917" s="27"/>
      <c r="G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27"/>
      <c r="E918" s="13"/>
      <c r="F918" s="27"/>
      <c r="G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27"/>
      <c r="E919" s="13"/>
      <c r="F919" s="27"/>
      <c r="G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27"/>
      <c r="E920" s="13"/>
      <c r="F920" s="27"/>
      <c r="G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27"/>
      <c r="E921" s="13"/>
      <c r="F921" s="27"/>
      <c r="G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27"/>
      <c r="E922" s="13"/>
      <c r="F922" s="27"/>
      <c r="G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27"/>
      <c r="E923" s="13"/>
      <c r="F923" s="27"/>
      <c r="G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27"/>
      <c r="E924" s="13"/>
      <c r="F924" s="27"/>
      <c r="G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27"/>
      <c r="E925" s="13"/>
      <c r="F925" s="27"/>
      <c r="G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27"/>
      <c r="E926" s="13"/>
      <c r="F926" s="27"/>
      <c r="G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27"/>
      <c r="E927" s="13"/>
      <c r="F927" s="27"/>
      <c r="G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27"/>
      <c r="E928" s="13"/>
      <c r="F928" s="27"/>
      <c r="G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27"/>
      <c r="E929" s="13"/>
      <c r="F929" s="27"/>
      <c r="G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27"/>
      <c r="E930" s="13"/>
      <c r="F930" s="27"/>
      <c r="G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27"/>
      <c r="E931" s="13"/>
      <c r="F931" s="27"/>
      <c r="G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27"/>
      <c r="E932" s="13"/>
      <c r="F932" s="27"/>
      <c r="G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27"/>
      <c r="E933" s="13"/>
      <c r="F933" s="27"/>
      <c r="G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27"/>
      <c r="E934" s="13"/>
      <c r="F934" s="27"/>
      <c r="G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27"/>
      <c r="E935" s="13"/>
      <c r="F935" s="27"/>
      <c r="G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27"/>
      <c r="E936" s="13"/>
      <c r="F936" s="27"/>
      <c r="G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27"/>
      <c r="E937" s="13"/>
      <c r="F937" s="27"/>
      <c r="G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27"/>
      <c r="E938" s="13"/>
      <c r="F938" s="27"/>
      <c r="G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27"/>
      <c r="E939" s="13"/>
      <c r="F939" s="27"/>
      <c r="G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27"/>
      <c r="E940" s="13"/>
      <c r="F940" s="27"/>
      <c r="G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27"/>
      <c r="E941" s="13"/>
      <c r="F941" s="27"/>
      <c r="G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27"/>
      <c r="E942" s="13"/>
      <c r="F942" s="27"/>
      <c r="G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27"/>
      <c r="E943" s="13"/>
      <c r="F943" s="27"/>
      <c r="G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27"/>
      <c r="E944" s="13"/>
      <c r="F944" s="27"/>
      <c r="G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27"/>
      <c r="E945" s="13"/>
      <c r="F945" s="27"/>
      <c r="G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27"/>
      <c r="E946" s="13"/>
      <c r="F946" s="27"/>
      <c r="G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27"/>
      <c r="E947" s="13"/>
      <c r="F947" s="27"/>
      <c r="G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27"/>
      <c r="E948" s="13"/>
      <c r="F948" s="27"/>
      <c r="G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27"/>
      <c r="E949" s="13"/>
      <c r="F949" s="27"/>
      <c r="G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27"/>
      <c r="E950" s="13"/>
      <c r="F950" s="27"/>
      <c r="G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27"/>
      <c r="E951" s="13"/>
      <c r="F951" s="27"/>
      <c r="G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27"/>
      <c r="E952" s="13"/>
      <c r="F952" s="27"/>
      <c r="G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27"/>
      <c r="E953" s="13"/>
      <c r="F953" s="27"/>
      <c r="G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27"/>
      <c r="E954" s="13"/>
      <c r="F954" s="27"/>
      <c r="G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27"/>
      <c r="E955" s="13"/>
      <c r="F955" s="27"/>
      <c r="G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27"/>
      <c r="E956" s="13"/>
      <c r="F956" s="27"/>
      <c r="G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27"/>
      <c r="E957" s="13"/>
      <c r="F957" s="27"/>
      <c r="G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27"/>
      <c r="E958" s="13"/>
      <c r="F958" s="27"/>
      <c r="G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27"/>
      <c r="E959" s="13"/>
      <c r="F959" s="27"/>
      <c r="G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27"/>
      <c r="E960" s="13"/>
      <c r="F960" s="27"/>
      <c r="G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27"/>
      <c r="E961" s="13"/>
      <c r="F961" s="27"/>
      <c r="G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27"/>
      <c r="E962" s="13"/>
      <c r="F962" s="27"/>
      <c r="G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27"/>
      <c r="E963" s="13"/>
      <c r="F963" s="27"/>
      <c r="G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27"/>
      <c r="E964" s="13"/>
      <c r="F964" s="27"/>
      <c r="G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27"/>
      <c r="E965" s="13"/>
      <c r="F965" s="27"/>
      <c r="G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27"/>
      <c r="E966" s="13"/>
      <c r="F966" s="27"/>
      <c r="G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27"/>
      <c r="E967" s="13"/>
      <c r="F967" s="27"/>
      <c r="G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27"/>
      <c r="E968" s="13"/>
      <c r="F968" s="27"/>
      <c r="G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27"/>
      <c r="E969" s="13"/>
      <c r="F969" s="27"/>
      <c r="G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27"/>
      <c r="E970" s="13"/>
      <c r="F970" s="27"/>
      <c r="G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27"/>
      <c r="E971" s="13"/>
      <c r="F971" s="27"/>
      <c r="G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27"/>
      <c r="E972" s="13"/>
      <c r="F972" s="27"/>
      <c r="G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27"/>
      <c r="E973" s="13"/>
      <c r="F973" s="27"/>
      <c r="G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27"/>
      <c r="E974" s="13"/>
      <c r="F974" s="27"/>
      <c r="G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27"/>
      <c r="E975" s="13"/>
      <c r="F975" s="27"/>
      <c r="G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27"/>
      <c r="E976" s="13"/>
      <c r="F976" s="27"/>
      <c r="G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27"/>
      <c r="E977" s="13"/>
      <c r="F977" s="27"/>
      <c r="G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27"/>
      <c r="E978" s="13"/>
      <c r="F978" s="27"/>
      <c r="G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27"/>
      <c r="E979" s="13"/>
      <c r="F979" s="27"/>
      <c r="G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27"/>
      <c r="E980" s="13"/>
      <c r="F980" s="27"/>
      <c r="G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27"/>
      <c r="E981" s="13"/>
      <c r="F981" s="27"/>
      <c r="G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27"/>
      <c r="E982" s="13"/>
      <c r="F982" s="27"/>
      <c r="G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27"/>
      <c r="E983" s="13"/>
      <c r="F983" s="27"/>
      <c r="G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27"/>
      <c r="E984" s="13"/>
      <c r="F984" s="27"/>
      <c r="G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27"/>
      <c r="E985" s="13"/>
      <c r="F985" s="27"/>
      <c r="G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27"/>
      <c r="E986" s="13"/>
      <c r="F986" s="27"/>
      <c r="G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27"/>
      <c r="E987" s="13"/>
      <c r="F987" s="27"/>
      <c r="G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27"/>
      <c r="E988" s="13"/>
      <c r="F988" s="27"/>
      <c r="G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27"/>
      <c r="E989" s="13"/>
      <c r="F989" s="27"/>
      <c r="G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27"/>
      <c r="E990" s="13"/>
      <c r="F990" s="27"/>
      <c r="G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27"/>
      <c r="E991" s="13"/>
      <c r="F991" s="27"/>
      <c r="G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27"/>
      <c r="E992" s="13"/>
      <c r="F992" s="27"/>
      <c r="G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27"/>
      <c r="E993" s="13"/>
      <c r="F993" s="27"/>
      <c r="G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27"/>
      <c r="E994" s="13"/>
      <c r="F994" s="27"/>
      <c r="G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27"/>
      <c r="E995" s="13"/>
      <c r="F995" s="27"/>
      <c r="G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27"/>
      <c r="E996" s="13"/>
      <c r="F996" s="27"/>
      <c r="G996" s="2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27"/>
      <c r="E997" s="13"/>
      <c r="F997" s="27"/>
      <c r="G997" s="2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27"/>
      <c r="E998" s="13"/>
      <c r="F998" s="27"/>
      <c r="G998" s="2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27"/>
      <c r="E999" s="13"/>
      <c r="F999" s="27"/>
      <c r="G999" s="2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1"/>
      <c r="D1000" s="27"/>
      <c r="E1000" s="13"/>
      <c r="F1000" s="27"/>
      <c r="G1000" s="2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5B8B7"/>
  </sheetPr>
  <dimension ref="A1:Z1000"/>
  <sheetViews>
    <sheetView topLeftCell="A37" workbookViewId="0">
      <selection activeCell="C1" sqref="C1"/>
    </sheetView>
  </sheetViews>
  <sheetFormatPr defaultColWidth="14.42578125" defaultRowHeight="15" customHeight="1" x14ac:dyDescent="0.25"/>
  <cols>
    <col min="1" max="1" width="1.140625" customWidth="1"/>
    <col min="2" max="2" width="11.140625" customWidth="1"/>
    <col min="3" max="3" width="13" customWidth="1"/>
    <col min="4" max="4" width="15" customWidth="1"/>
    <col min="5" max="7" width="23" customWidth="1"/>
    <col min="8" max="8" width="1.140625" customWidth="1"/>
    <col min="9" max="26" width="9.140625" customWidth="1"/>
  </cols>
  <sheetData>
    <row r="1" spans="1:26" ht="15" customHeight="1" x14ac:dyDescent="0.25">
      <c r="A1" s="1"/>
      <c r="B1" s="2" t="s">
        <v>77</v>
      </c>
      <c r="C1" s="3" t="s">
        <v>78</v>
      </c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2" t="s">
        <v>65</v>
      </c>
      <c r="C2" s="3" t="s">
        <v>143</v>
      </c>
      <c r="D2" s="1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4" t="s">
        <v>79</v>
      </c>
      <c r="C3" s="5" t="s">
        <v>148</v>
      </c>
      <c r="D3" s="1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6"/>
      <c r="B4" s="7"/>
      <c r="C4" s="7"/>
      <c r="D4" s="7"/>
      <c r="E4" s="7"/>
      <c r="F4" s="7"/>
      <c r="G4" s="7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3" t="s">
        <v>80</v>
      </c>
      <c r="C6" s="3"/>
      <c r="D6" s="8" t="s">
        <v>3</v>
      </c>
      <c r="E6" s="2" t="s">
        <v>4</v>
      </c>
      <c r="F6" s="2" t="s">
        <v>67</v>
      </c>
      <c r="G6" s="2" t="s">
        <v>68</v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5" t="s">
        <v>81</v>
      </c>
      <c r="C7" s="5"/>
      <c r="D7" s="9" t="s">
        <v>8</v>
      </c>
      <c r="E7" s="4" t="s">
        <v>9</v>
      </c>
      <c r="F7" s="4" t="s">
        <v>69</v>
      </c>
      <c r="G7" s="4" t="s">
        <v>70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0"/>
      <c r="B8" s="10"/>
      <c r="C8" s="10"/>
      <c r="D8" s="10"/>
      <c r="E8" s="10"/>
      <c r="F8" s="10"/>
      <c r="G8" s="10"/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5">
      <c r="A10" s="1"/>
      <c r="B10" s="3" t="s">
        <v>4</v>
      </c>
      <c r="C10" s="3"/>
      <c r="D10" s="8">
        <v>2021</v>
      </c>
      <c r="E10" s="11">
        <f t="shared" ref="E10:G10" si="0">SUM(E14,E18,E22,E26,E30,E34,E38,E46,E50,E54)</f>
        <v>6144</v>
      </c>
      <c r="F10" s="11">
        <f t="shared" si="0"/>
        <v>2139</v>
      </c>
      <c r="G10" s="11">
        <f t="shared" si="0"/>
        <v>4005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5" t="s">
        <v>9</v>
      </c>
      <c r="C11" s="5"/>
      <c r="D11" s="8">
        <v>2022</v>
      </c>
      <c r="E11" s="11">
        <f t="shared" ref="E11:E12" si="1">SUM(E15,E19,E23,E27,E31,E35,E39,E43,E47,E51,E55)</f>
        <v>6770</v>
      </c>
      <c r="F11" s="11">
        <f t="shared" ref="F11:G11" si="2">F15+F19+F23+F27+F31+F35+F39+F47+F51+F55</f>
        <v>2467</v>
      </c>
      <c r="G11" s="11">
        <f t="shared" si="2"/>
        <v>4303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3"/>
      <c r="C12" s="3"/>
      <c r="D12" s="8">
        <v>2023</v>
      </c>
      <c r="E12" s="11">
        <f t="shared" si="1"/>
        <v>8536</v>
      </c>
      <c r="F12" s="11">
        <f t="shared" ref="F12:G12" si="3">F16+F20+F24+F28+F32+F36+F40+F48+F52+F56</f>
        <v>3118</v>
      </c>
      <c r="G12" s="11">
        <f t="shared" si="3"/>
        <v>5418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" customHeight="1" x14ac:dyDescent="0.25">
      <c r="A13" s="1"/>
      <c r="B13" s="3"/>
      <c r="C13" s="3"/>
      <c r="D13" s="13"/>
      <c r="E13" s="16"/>
      <c r="F13" s="16"/>
      <c r="G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3" t="s">
        <v>82</v>
      </c>
      <c r="C14" s="3"/>
      <c r="D14" s="13">
        <v>2021</v>
      </c>
      <c r="E14" s="16">
        <f t="shared" ref="E14:E16" si="4">SUM(F14:G14)</f>
        <v>2239</v>
      </c>
      <c r="F14" s="16">
        <v>721</v>
      </c>
      <c r="G14" s="16">
        <v>1518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5" t="s">
        <v>83</v>
      </c>
      <c r="C15" s="5"/>
      <c r="D15" s="13">
        <v>2022</v>
      </c>
      <c r="E15" s="16">
        <f t="shared" si="4"/>
        <v>2602</v>
      </c>
      <c r="F15" s="16">
        <v>801</v>
      </c>
      <c r="G15" s="16">
        <v>1801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1"/>
      <c r="C16" s="1"/>
      <c r="D16" s="13">
        <v>2023</v>
      </c>
      <c r="E16" s="16">
        <f t="shared" si="4"/>
        <v>3341</v>
      </c>
      <c r="F16" s="1">
        <v>960</v>
      </c>
      <c r="G16" s="1">
        <v>2381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" customHeight="1" x14ac:dyDescent="0.25">
      <c r="A17" s="1"/>
      <c r="B17" s="1"/>
      <c r="C17" s="1"/>
      <c r="D17" s="13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3" t="s">
        <v>84</v>
      </c>
      <c r="C18" s="3"/>
      <c r="D18" s="13">
        <v>2021</v>
      </c>
      <c r="E18" s="16">
        <f t="shared" ref="E18:E20" si="5">SUM(F18:G18)</f>
        <v>1521</v>
      </c>
      <c r="F18" s="16">
        <v>272</v>
      </c>
      <c r="G18" s="16">
        <v>1249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"/>
      <c r="B19" s="5" t="s">
        <v>83</v>
      </c>
      <c r="C19" s="5"/>
      <c r="D19" s="13">
        <v>2022</v>
      </c>
      <c r="E19" s="16">
        <f t="shared" si="5"/>
        <v>887</v>
      </c>
      <c r="F19" s="16">
        <v>236</v>
      </c>
      <c r="G19" s="16">
        <v>651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"/>
      <c r="B20" s="1"/>
      <c r="C20" s="1"/>
      <c r="D20" s="13">
        <v>2023</v>
      </c>
      <c r="E20" s="16">
        <f t="shared" si="5"/>
        <v>1417</v>
      </c>
      <c r="F20" s="1">
        <v>388</v>
      </c>
      <c r="G20" s="1">
        <v>1029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" customHeight="1" x14ac:dyDescent="0.25">
      <c r="A21" s="1"/>
      <c r="B21" s="1"/>
      <c r="C21" s="1"/>
      <c r="D21" s="13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1"/>
      <c r="B22" s="3" t="s">
        <v>85</v>
      </c>
      <c r="C22" s="3"/>
      <c r="D22" s="13">
        <v>2021</v>
      </c>
      <c r="E22" s="16">
        <f t="shared" ref="E22:E24" si="6">SUM(F22:G22)</f>
        <v>451</v>
      </c>
      <c r="F22" s="16">
        <v>215</v>
      </c>
      <c r="G22" s="16">
        <v>236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5" t="s">
        <v>83</v>
      </c>
      <c r="C23" s="5"/>
      <c r="D23" s="13">
        <v>2022</v>
      </c>
      <c r="E23" s="16">
        <f t="shared" si="6"/>
        <v>479</v>
      </c>
      <c r="F23" s="16">
        <v>119</v>
      </c>
      <c r="G23" s="16">
        <v>360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1"/>
      <c r="C24" s="1"/>
      <c r="D24" s="13">
        <v>2023</v>
      </c>
      <c r="E24" s="16">
        <f t="shared" si="6"/>
        <v>476</v>
      </c>
      <c r="F24" s="1">
        <v>203</v>
      </c>
      <c r="G24" s="1">
        <v>273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" customHeight="1" x14ac:dyDescent="0.25">
      <c r="A25" s="1"/>
      <c r="B25" s="1"/>
      <c r="C25" s="1"/>
      <c r="D25" s="13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3" t="s">
        <v>86</v>
      </c>
      <c r="C26" s="3"/>
      <c r="D26" s="13">
        <v>2021</v>
      </c>
      <c r="E26" s="16">
        <f t="shared" ref="E26:E28" si="7">SUM(F26:G26)</f>
        <v>1633</v>
      </c>
      <c r="F26" s="16">
        <v>799</v>
      </c>
      <c r="G26" s="16">
        <v>834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1"/>
      <c r="B27" s="5" t="s">
        <v>83</v>
      </c>
      <c r="C27" s="5"/>
      <c r="D27" s="13">
        <v>2022</v>
      </c>
      <c r="E27" s="16">
        <f t="shared" si="7"/>
        <v>2298</v>
      </c>
      <c r="F27" s="16">
        <v>1072</v>
      </c>
      <c r="G27" s="16">
        <v>1226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"/>
      <c r="B28" s="1"/>
      <c r="C28" s="1"/>
      <c r="D28" s="13">
        <v>2023</v>
      </c>
      <c r="E28" s="16">
        <f t="shared" si="7"/>
        <v>2588</v>
      </c>
      <c r="F28" s="1">
        <v>1212</v>
      </c>
      <c r="G28" s="1">
        <v>1376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" customHeight="1" x14ac:dyDescent="0.25">
      <c r="A29" s="1"/>
      <c r="B29" s="1"/>
      <c r="C29" s="1"/>
      <c r="D29" s="13"/>
      <c r="E29" s="16"/>
      <c r="F29" s="16"/>
      <c r="G29" s="1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"/>
      <c r="B30" s="3" t="s">
        <v>87</v>
      </c>
      <c r="C30" s="3"/>
      <c r="D30" s="13">
        <v>2021</v>
      </c>
      <c r="E30" s="16">
        <f t="shared" ref="E30:E32" si="8">SUM(F30:G30)</f>
        <v>197</v>
      </c>
      <c r="F30" s="16">
        <v>93</v>
      </c>
      <c r="G30" s="16">
        <v>104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"/>
      <c r="B31" s="5" t="s">
        <v>83</v>
      </c>
      <c r="C31" s="5"/>
      <c r="D31" s="13">
        <v>2022</v>
      </c>
      <c r="E31" s="16">
        <f t="shared" si="8"/>
        <v>188</v>
      </c>
      <c r="F31" s="16">
        <v>101</v>
      </c>
      <c r="G31" s="16">
        <v>87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1"/>
      <c r="C32" s="1"/>
      <c r="D32" s="13">
        <v>2023</v>
      </c>
      <c r="E32" s="16">
        <f t="shared" si="8"/>
        <v>260</v>
      </c>
      <c r="F32" s="1">
        <v>129</v>
      </c>
      <c r="G32" s="1">
        <v>131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" customHeight="1" x14ac:dyDescent="0.25">
      <c r="A33" s="1"/>
      <c r="B33" s="1"/>
      <c r="C33" s="1"/>
      <c r="D33" s="13"/>
      <c r="E33" s="16"/>
      <c r="F33" s="16"/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3" t="s">
        <v>88</v>
      </c>
      <c r="C34" s="3"/>
      <c r="D34" s="13">
        <v>2021</v>
      </c>
      <c r="E34" s="16">
        <f t="shared" ref="E34:E36" si="9">SUM(F34:G34)</f>
        <v>38</v>
      </c>
      <c r="F34" s="16">
        <v>21</v>
      </c>
      <c r="G34" s="16">
        <v>17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5" t="s">
        <v>83</v>
      </c>
      <c r="C35" s="5"/>
      <c r="D35" s="13">
        <v>2022</v>
      </c>
      <c r="E35" s="16">
        <f t="shared" si="9"/>
        <v>135</v>
      </c>
      <c r="F35" s="16">
        <v>60</v>
      </c>
      <c r="G35" s="16">
        <v>75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1"/>
      <c r="C36" s="1"/>
      <c r="D36" s="13">
        <v>2023</v>
      </c>
      <c r="E36" s="16">
        <f t="shared" si="9"/>
        <v>204</v>
      </c>
      <c r="F36" s="1">
        <v>91</v>
      </c>
      <c r="G36" s="1">
        <v>113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" customHeight="1" x14ac:dyDescent="0.25">
      <c r="A37" s="1"/>
      <c r="B37" s="1"/>
      <c r="C37" s="1"/>
      <c r="D37" s="13"/>
      <c r="E37" s="16"/>
      <c r="F37" s="16"/>
      <c r="G37" s="1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3" t="s">
        <v>89</v>
      </c>
      <c r="C38" s="3"/>
      <c r="D38" s="13">
        <v>2021</v>
      </c>
      <c r="E38" s="16">
        <f t="shared" ref="E38:E40" si="10">SUM(F38:G38)</f>
        <v>36</v>
      </c>
      <c r="F38" s="16">
        <v>3</v>
      </c>
      <c r="G38" s="16">
        <v>33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"/>
      <c r="B39" s="5" t="s">
        <v>83</v>
      </c>
      <c r="C39" s="5"/>
      <c r="D39" s="13">
        <v>2022</v>
      </c>
      <c r="E39" s="16">
        <f t="shared" si="10"/>
        <v>36</v>
      </c>
      <c r="F39" s="16">
        <v>9</v>
      </c>
      <c r="G39" s="16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"/>
      <c r="B40" s="1"/>
      <c r="C40" s="1"/>
      <c r="D40" s="13">
        <v>2023</v>
      </c>
      <c r="E40" s="16">
        <f t="shared" si="10"/>
        <v>67</v>
      </c>
      <c r="F40" s="1">
        <v>35</v>
      </c>
      <c r="G40" s="1">
        <v>32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" customHeight="1" x14ac:dyDescent="0.25">
      <c r="A41" s="1"/>
      <c r="B41" s="1"/>
      <c r="C41" s="1"/>
      <c r="D41" s="13"/>
      <c r="E41" s="16"/>
      <c r="F41" s="16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"/>
      <c r="B42" s="3" t="s">
        <v>90</v>
      </c>
      <c r="C42" s="3"/>
      <c r="D42" s="13">
        <v>2021</v>
      </c>
      <c r="E42" s="16" t="s">
        <v>91</v>
      </c>
      <c r="F42" s="16" t="s">
        <v>91</v>
      </c>
      <c r="G42" s="16" t="s">
        <v>91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"/>
      <c r="B43" s="5" t="s">
        <v>83</v>
      </c>
      <c r="C43" s="5"/>
      <c r="D43" s="13">
        <v>2022</v>
      </c>
      <c r="E43" s="16" t="s">
        <v>91</v>
      </c>
      <c r="F43" s="16" t="s">
        <v>91</v>
      </c>
      <c r="G43" s="16" t="s">
        <v>91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"/>
      <c r="B44" s="1"/>
      <c r="C44" s="1"/>
      <c r="D44" s="13">
        <v>2023</v>
      </c>
      <c r="E44" s="16" t="s">
        <v>91</v>
      </c>
      <c r="F44" s="16" t="s">
        <v>91</v>
      </c>
      <c r="G44" s="16" t="s">
        <v>91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" customHeight="1" x14ac:dyDescent="0.25">
      <c r="A45" s="1"/>
      <c r="B45" s="1"/>
      <c r="C45" s="1"/>
      <c r="D45" s="13"/>
      <c r="E45" s="16"/>
      <c r="F45" s="16"/>
      <c r="G45" s="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"/>
      <c r="B46" s="3" t="s">
        <v>92</v>
      </c>
      <c r="C46" s="3"/>
      <c r="D46" s="13">
        <v>2021</v>
      </c>
      <c r="E46" s="16" t="s">
        <v>27</v>
      </c>
      <c r="F46" s="16" t="s">
        <v>27</v>
      </c>
      <c r="G46" s="16" t="s">
        <v>27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"/>
      <c r="B47" s="5" t="s">
        <v>83</v>
      </c>
      <c r="C47" s="5"/>
      <c r="D47" s="13">
        <v>2022</v>
      </c>
      <c r="E47" s="16">
        <f t="shared" ref="E47:E48" si="11">SUM(F47:G47)</f>
        <v>59</v>
      </c>
      <c r="F47" s="16">
        <v>29</v>
      </c>
      <c r="G47" s="16">
        <v>30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"/>
      <c r="B48" s="1"/>
      <c r="C48" s="1"/>
      <c r="D48" s="13">
        <v>2023</v>
      </c>
      <c r="E48" s="16">
        <f t="shared" si="11"/>
        <v>52</v>
      </c>
      <c r="F48" s="1">
        <v>31</v>
      </c>
      <c r="G48" s="1">
        <v>21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" customHeight="1" x14ac:dyDescent="0.25">
      <c r="A49" s="1"/>
      <c r="B49" s="1"/>
      <c r="C49" s="1"/>
      <c r="D49" s="13"/>
      <c r="E49" s="16"/>
      <c r="F49" s="16"/>
      <c r="G49" s="1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"/>
      <c r="B50" s="3" t="s">
        <v>93</v>
      </c>
      <c r="C50" s="3"/>
      <c r="D50" s="13">
        <v>2021</v>
      </c>
      <c r="E50" s="16">
        <f t="shared" ref="E50:E52" si="12">SUM(F50:G50)</f>
        <v>5</v>
      </c>
      <c r="F50" s="16">
        <v>2</v>
      </c>
      <c r="G50" s="16">
        <v>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5" t="s">
        <v>83</v>
      </c>
      <c r="C51" s="5"/>
      <c r="D51" s="13">
        <v>2022</v>
      </c>
      <c r="E51" s="16">
        <f t="shared" si="12"/>
        <v>12</v>
      </c>
      <c r="F51" s="16">
        <v>8</v>
      </c>
      <c r="G51" s="16">
        <v>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1"/>
      <c r="C52" s="1"/>
      <c r="D52" s="13">
        <v>2023</v>
      </c>
      <c r="E52" s="16">
        <f t="shared" si="12"/>
        <v>30</v>
      </c>
      <c r="F52" s="1">
        <v>15</v>
      </c>
      <c r="G52" s="1">
        <v>15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" customHeight="1" x14ac:dyDescent="0.25">
      <c r="A53" s="1"/>
      <c r="B53" s="1"/>
      <c r="C53" s="1"/>
      <c r="D53" s="13"/>
      <c r="E53" s="16"/>
      <c r="F53" s="16"/>
      <c r="G53" s="1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3" t="s">
        <v>94</v>
      </c>
      <c r="C54" s="3"/>
      <c r="D54" s="13">
        <v>2021</v>
      </c>
      <c r="E54" s="16">
        <f t="shared" ref="E54:E56" si="13">SUM(F54:G54)</f>
        <v>24</v>
      </c>
      <c r="F54" s="16">
        <v>13</v>
      </c>
      <c r="G54" s="16">
        <v>11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5" t="s">
        <v>83</v>
      </c>
      <c r="C55" s="5"/>
      <c r="D55" s="13">
        <v>2022</v>
      </c>
      <c r="E55" s="16">
        <f t="shared" si="13"/>
        <v>74</v>
      </c>
      <c r="F55" s="16">
        <v>32</v>
      </c>
      <c r="G55" s="16">
        <v>42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1"/>
      <c r="C56" s="1"/>
      <c r="D56" s="13">
        <v>2023</v>
      </c>
      <c r="E56" s="16">
        <f t="shared" si="13"/>
        <v>101</v>
      </c>
      <c r="F56" s="1">
        <v>54</v>
      </c>
      <c r="G56" s="1">
        <v>47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" customHeight="1" x14ac:dyDescent="0.25">
      <c r="A57" s="17"/>
      <c r="B57" s="17"/>
      <c r="C57" s="17"/>
      <c r="D57" s="17"/>
      <c r="E57" s="17"/>
      <c r="F57" s="17"/>
      <c r="G57" s="17"/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"/>
      <c r="B58" s="1"/>
      <c r="C58" s="1"/>
      <c r="D58" s="13"/>
      <c r="E58" s="1"/>
      <c r="F58" s="1"/>
      <c r="G58" s="1"/>
      <c r="H58" s="21" t="s">
        <v>34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46"/>
      <c r="C59" s="46"/>
      <c r="D59" s="13"/>
      <c r="E59" s="1"/>
      <c r="F59" s="1"/>
      <c r="G59" s="1"/>
      <c r="H59" s="22" t="s">
        <v>35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1"/>
      <c r="B60" s="46"/>
      <c r="C60" s="46"/>
      <c r="D60" s="13"/>
      <c r="E60" s="1"/>
      <c r="F60" s="1"/>
      <c r="G60" s="1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"/>
      <c r="B61" s="28" t="s">
        <v>95</v>
      </c>
      <c r="C61" s="28"/>
      <c r="D61" s="1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1"/>
      <c r="B62" s="28" t="s">
        <v>157</v>
      </c>
      <c r="C62" s="28"/>
      <c r="D62" s="1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24" t="s">
        <v>96</v>
      </c>
      <c r="C63" s="23"/>
      <c r="D63" s="1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1"/>
      <c r="B64" s="28" t="s">
        <v>97</v>
      </c>
      <c r="C64" s="28"/>
      <c r="D64" s="1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5">
      <c r="A65" s="1"/>
      <c r="B65" s="24" t="s">
        <v>98</v>
      </c>
      <c r="C65" s="24"/>
      <c r="D65" s="1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1"/>
      <c r="B66" s="24"/>
      <c r="C66" s="24"/>
      <c r="D66" s="1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/>
      <c r="C67" s="1"/>
      <c r="D67" s="1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5">
      <c r="A68" s="1"/>
      <c r="B68" s="1"/>
      <c r="C68" s="1"/>
      <c r="D68" s="1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1"/>
      <c r="B69" s="1"/>
      <c r="C69" s="1"/>
      <c r="D69" s="1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1"/>
      <c r="B70" s="1"/>
      <c r="C70" s="1"/>
      <c r="D70" s="1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/>
      <c r="C71" s="1"/>
      <c r="D71" s="1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5">
      <c r="A72" s="1"/>
      <c r="B72" s="1"/>
      <c r="C72" s="1"/>
      <c r="D72" s="1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1"/>
      <c r="B73" s="1"/>
      <c r="C73" s="1"/>
      <c r="D73" s="1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1"/>
      <c r="B74" s="1"/>
      <c r="C74" s="1"/>
      <c r="D74" s="1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/>
      <c r="C75" s="1"/>
      <c r="D75" s="1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Z1000"/>
  <sheetViews>
    <sheetView workbookViewId="0">
      <selection activeCell="F9" sqref="F9:G11"/>
    </sheetView>
  </sheetViews>
  <sheetFormatPr defaultColWidth="14.42578125" defaultRowHeight="15" customHeight="1" x14ac:dyDescent="0.25"/>
  <cols>
    <col min="1" max="1" width="1.140625" customWidth="1"/>
    <col min="2" max="2" width="11" customWidth="1"/>
    <col min="3" max="3" width="9.85546875" customWidth="1"/>
    <col min="4" max="4" width="12.5703125" customWidth="1"/>
    <col min="5" max="7" width="24.42578125" customWidth="1"/>
    <col min="8" max="8" width="1.140625" customWidth="1"/>
    <col min="9" max="26" width="9.140625" customWidth="1"/>
  </cols>
  <sheetData>
    <row r="1" spans="1:26" ht="15" customHeight="1" x14ac:dyDescent="0.25">
      <c r="A1" s="1"/>
      <c r="B1" s="2" t="s">
        <v>99</v>
      </c>
      <c r="C1" s="3" t="s">
        <v>158</v>
      </c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4" t="s">
        <v>100</v>
      </c>
      <c r="C2" s="5" t="s">
        <v>159</v>
      </c>
      <c r="D2" s="1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6"/>
      <c r="B3" s="7"/>
      <c r="C3" s="7"/>
      <c r="D3" s="7"/>
      <c r="E3" s="7"/>
      <c r="F3" s="7"/>
      <c r="G3" s="7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"/>
      <c r="B4" s="5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3" t="s">
        <v>2</v>
      </c>
      <c r="C5" s="3"/>
      <c r="D5" s="8" t="s">
        <v>3</v>
      </c>
      <c r="E5" s="2" t="s">
        <v>4</v>
      </c>
      <c r="F5" s="2" t="s">
        <v>67</v>
      </c>
      <c r="G5" s="2" t="s">
        <v>68</v>
      </c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5" t="s">
        <v>7</v>
      </c>
      <c r="C6" s="5"/>
      <c r="D6" s="9" t="s">
        <v>8</v>
      </c>
      <c r="E6" s="4" t="s">
        <v>9</v>
      </c>
      <c r="F6" s="4" t="s">
        <v>69</v>
      </c>
      <c r="G6" s="4" t="s">
        <v>70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0"/>
      <c r="B7" s="10"/>
      <c r="C7" s="10"/>
      <c r="D7" s="10"/>
      <c r="E7" s="10"/>
      <c r="F7" s="10"/>
      <c r="G7" s="10"/>
      <c r="H7" s="1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"/>
      <c r="B9" s="3" t="s">
        <v>16</v>
      </c>
      <c r="C9" s="3"/>
      <c r="D9" s="8">
        <v>2021</v>
      </c>
      <c r="E9" s="11">
        <f t="shared" ref="E9:G9" si="0">SUM(E13,E17,E21,E25,E29,E33,E37,E41,E45,E49,E53,E57,E61,E65,E69,E73)</f>
        <v>107</v>
      </c>
      <c r="F9" s="11">
        <f>SUM(F13,F17,F21,F25,F29,F33,F37,F41,F45,F49,F53,F57,F61,F65,F69,F73)</f>
        <v>29</v>
      </c>
      <c r="G9" s="11">
        <f>SUM(G13,G17,G21,G25,G29,G33,G37,G41,G45,G49,G53,G57,G61,G65,G69,G73)</f>
        <v>78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3"/>
      <c r="C10" s="3"/>
      <c r="D10" s="8">
        <v>2022</v>
      </c>
      <c r="E10" s="11">
        <f t="shared" ref="E10:G10" si="1">E14+E18+E22+E26+E30+E34+E38+E42+E46+E50+E54+E58+E62+E66+ E70+E74</f>
        <v>175</v>
      </c>
      <c r="F10" s="11">
        <f t="shared" ref="F10:G11" si="2">SUM(F14,F18,F22,F26,F30,F34,F38,F42,F46,F50,F54,F58,F62,F66,F70,F74)</f>
        <v>45</v>
      </c>
      <c r="G10" s="11">
        <f t="shared" si="2"/>
        <v>130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3"/>
      <c r="C11" s="3"/>
      <c r="D11" s="8">
        <v>2023</v>
      </c>
      <c r="E11" s="11">
        <f t="shared" ref="E11:G11" si="3">E15+E19+E23+E27+E31+E35+E39+E43+E47+E51+E55+E59+E63+E67+ E71+E75</f>
        <v>260</v>
      </c>
      <c r="F11" s="11">
        <f t="shared" si="2"/>
        <v>76</v>
      </c>
      <c r="G11" s="11">
        <f t="shared" si="2"/>
        <v>184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" customHeight="1" x14ac:dyDescent="0.25">
      <c r="A12" s="1"/>
      <c r="B12" s="3"/>
      <c r="C12" s="3"/>
      <c r="D12" s="13"/>
      <c r="E12" s="16"/>
      <c r="F12" s="16"/>
      <c r="G12" s="1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1" t="s">
        <v>17</v>
      </c>
      <c r="C13" s="1"/>
      <c r="D13" s="13">
        <v>2021</v>
      </c>
      <c r="E13" s="66">
        <f>SUM(F13:G13)</f>
        <v>8</v>
      </c>
      <c r="F13" s="66">
        <v>3</v>
      </c>
      <c r="G13" s="66">
        <v>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"/>
      <c r="C14" s="1"/>
      <c r="D14" s="13">
        <v>2022</v>
      </c>
      <c r="E14" s="66">
        <f>F14+G14</f>
        <v>26</v>
      </c>
      <c r="F14" s="66">
        <v>5</v>
      </c>
      <c r="G14" s="66">
        <v>21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"/>
      <c r="C15" s="1"/>
      <c r="D15" s="13">
        <v>2023</v>
      </c>
      <c r="E15" s="66">
        <f>F15+G15</f>
        <v>25</v>
      </c>
      <c r="F15" s="68">
        <v>13</v>
      </c>
      <c r="G15" s="68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" customHeight="1" x14ac:dyDescent="0.25">
      <c r="A16" s="1"/>
      <c r="B16" s="1"/>
      <c r="C16" s="1"/>
      <c r="D16" s="13"/>
      <c r="E16" s="66"/>
      <c r="F16" s="66"/>
      <c r="G16" s="6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" t="s">
        <v>18</v>
      </c>
      <c r="C17" s="1"/>
      <c r="D17" s="13">
        <v>2021</v>
      </c>
      <c r="E17" s="66">
        <f>SUM(F17:G17)</f>
        <v>21</v>
      </c>
      <c r="F17" s="66">
        <v>2</v>
      </c>
      <c r="G17" s="66">
        <v>19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"/>
      <c r="C18" s="1"/>
      <c r="D18" s="13">
        <v>2022</v>
      </c>
      <c r="E18" s="66">
        <f>F18+G18</f>
        <v>11</v>
      </c>
      <c r="F18" s="66">
        <v>2</v>
      </c>
      <c r="G18" s="66">
        <v>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/>
      <c r="C19" s="1"/>
      <c r="D19" s="13">
        <v>2023</v>
      </c>
      <c r="E19" s="66">
        <f>F19+G19</f>
        <v>21</v>
      </c>
      <c r="F19" s="68">
        <v>1</v>
      </c>
      <c r="G19" s="68">
        <v>20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1"/>
      <c r="B20" s="1"/>
      <c r="C20" s="1"/>
      <c r="D20" s="13"/>
      <c r="E20" s="66"/>
      <c r="F20" s="66"/>
      <c r="G20" s="6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" t="s">
        <v>19</v>
      </c>
      <c r="C21" s="1"/>
      <c r="D21" s="13">
        <v>2021</v>
      </c>
      <c r="E21" s="66">
        <f>SUM(F21:G21)</f>
        <v>4</v>
      </c>
      <c r="F21" s="66">
        <v>1</v>
      </c>
      <c r="G21" s="66">
        <v>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/>
      <c r="C22" s="1"/>
      <c r="D22" s="13">
        <v>2022</v>
      </c>
      <c r="E22" s="66">
        <f>F22+G22</f>
        <v>7</v>
      </c>
      <c r="F22" s="69">
        <v>0</v>
      </c>
      <c r="G22" s="66">
        <v>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"/>
      <c r="C23" s="1"/>
      <c r="D23" s="13">
        <v>2023</v>
      </c>
      <c r="E23" s="66">
        <f>SUM(F23,G23)</f>
        <v>4</v>
      </c>
      <c r="F23" s="71" t="s">
        <v>27</v>
      </c>
      <c r="G23" s="68">
        <v>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" customHeight="1" x14ac:dyDescent="0.25">
      <c r="A24" s="1"/>
      <c r="B24" s="1"/>
      <c r="C24" s="1"/>
      <c r="D24" s="13"/>
      <c r="E24" s="66"/>
      <c r="F24" s="66"/>
      <c r="G24" s="6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" t="s">
        <v>20</v>
      </c>
      <c r="C25" s="1"/>
      <c r="D25" s="13">
        <v>2021</v>
      </c>
      <c r="E25" s="66">
        <f>SUM(F25:G25)</f>
        <v>3</v>
      </c>
      <c r="F25" s="66">
        <v>2</v>
      </c>
      <c r="G25" s="66">
        <v>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/>
      <c r="C26" s="1"/>
      <c r="D26" s="13">
        <v>2022</v>
      </c>
      <c r="E26" s="66">
        <f>F26+G26</f>
        <v>3</v>
      </c>
      <c r="F26" s="66">
        <v>2</v>
      </c>
      <c r="G26" s="66">
        <v>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"/>
      <c r="C27" s="1"/>
      <c r="D27" s="13">
        <v>2023</v>
      </c>
      <c r="E27" s="66">
        <f>F27+G27</f>
        <v>12</v>
      </c>
      <c r="F27" s="68">
        <v>2</v>
      </c>
      <c r="G27" s="68">
        <v>10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" customHeight="1" x14ac:dyDescent="0.25">
      <c r="A28" s="1"/>
      <c r="B28" s="1"/>
      <c r="C28" s="1"/>
      <c r="D28" s="13"/>
      <c r="E28" s="66"/>
      <c r="F28" s="66"/>
      <c r="G28" s="6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" t="s">
        <v>21</v>
      </c>
      <c r="C29" s="1"/>
      <c r="D29" s="13">
        <v>2021</v>
      </c>
      <c r="E29" s="66">
        <f>SUM(F29:G29)</f>
        <v>2</v>
      </c>
      <c r="F29" s="66">
        <v>1</v>
      </c>
      <c r="G29" s="66">
        <v>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"/>
      <c r="C30" s="1"/>
      <c r="D30" s="13">
        <v>2022</v>
      </c>
      <c r="E30" s="66">
        <f>F30+G30</f>
        <v>2</v>
      </c>
      <c r="F30" s="69">
        <v>0</v>
      </c>
      <c r="G30" s="66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"/>
      <c r="C31" s="1"/>
      <c r="D31" s="13">
        <v>2023</v>
      </c>
      <c r="E31" s="66">
        <f>F31+G31</f>
        <v>5</v>
      </c>
      <c r="F31" s="68">
        <v>2</v>
      </c>
      <c r="G31" s="68">
        <v>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" customHeight="1" x14ac:dyDescent="0.25">
      <c r="A32" s="1"/>
      <c r="B32" s="1"/>
      <c r="C32" s="1"/>
      <c r="D32" s="13"/>
      <c r="E32" s="66"/>
      <c r="F32" s="66"/>
      <c r="G32" s="6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 t="s">
        <v>22</v>
      </c>
      <c r="C33" s="1"/>
      <c r="D33" s="13">
        <v>2021</v>
      </c>
      <c r="E33" s="66">
        <f>SUM(F33:G33)</f>
        <v>1</v>
      </c>
      <c r="F33" s="66">
        <v>1</v>
      </c>
      <c r="G33" s="69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/>
      <c r="C34" s="1"/>
      <c r="D34" s="13">
        <v>2022</v>
      </c>
      <c r="E34" s="66">
        <f>F34+G34</f>
        <v>12</v>
      </c>
      <c r="F34" s="66">
        <v>4</v>
      </c>
      <c r="G34" s="66">
        <v>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3">
        <v>2023</v>
      </c>
      <c r="E35" s="66">
        <f>F35+G35</f>
        <v>17</v>
      </c>
      <c r="F35" s="68">
        <v>2</v>
      </c>
      <c r="G35" s="68">
        <v>15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" customHeight="1" x14ac:dyDescent="0.25">
      <c r="A36" s="1"/>
      <c r="B36" s="1"/>
      <c r="C36" s="1"/>
      <c r="D36" s="13"/>
      <c r="E36" s="66"/>
      <c r="F36" s="66"/>
      <c r="G36" s="6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 t="s">
        <v>23</v>
      </c>
      <c r="C37" s="1"/>
      <c r="D37" s="13">
        <v>2021</v>
      </c>
      <c r="E37" s="66">
        <f>SUM(F37:G37)</f>
        <v>8</v>
      </c>
      <c r="F37" s="66">
        <v>4</v>
      </c>
      <c r="G37" s="66">
        <v>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/>
      <c r="C38" s="1"/>
      <c r="D38" s="13">
        <v>2022</v>
      </c>
      <c r="E38" s="66">
        <f>F38+G38</f>
        <v>18</v>
      </c>
      <c r="F38" s="66">
        <v>2</v>
      </c>
      <c r="G38" s="66">
        <v>16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1"/>
      <c r="C39" s="1"/>
      <c r="D39" s="13">
        <v>2023</v>
      </c>
      <c r="E39" s="66">
        <f>F39+G39</f>
        <v>14</v>
      </c>
      <c r="F39" s="68">
        <v>4</v>
      </c>
      <c r="G39" s="68">
        <v>10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" customHeight="1" x14ac:dyDescent="0.25">
      <c r="A40" s="1"/>
      <c r="B40" s="1"/>
      <c r="C40" s="1"/>
      <c r="D40" s="13"/>
      <c r="E40" s="66"/>
      <c r="F40" s="66"/>
      <c r="G40" s="6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1" t="s">
        <v>24</v>
      </c>
      <c r="C41" s="1"/>
      <c r="D41" s="13">
        <v>2021</v>
      </c>
      <c r="E41" s="66">
        <f>SUM(F41:G41)</f>
        <v>4</v>
      </c>
      <c r="F41" s="66">
        <v>2</v>
      </c>
      <c r="G41" s="66">
        <v>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1"/>
      <c r="C42" s="1"/>
      <c r="D42" s="13">
        <v>2022</v>
      </c>
      <c r="E42" s="66">
        <f>F42+G42</f>
        <v>7</v>
      </c>
      <c r="F42" s="66">
        <v>2</v>
      </c>
      <c r="G42" s="66">
        <v>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/>
      <c r="C43" s="1"/>
      <c r="D43" s="13">
        <v>2023</v>
      </c>
      <c r="E43" s="66">
        <f>F43+G43</f>
        <v>12</v>
      </c>
      <c r="F43" s="68">
        <v>2</v>
      </c>
      <c r="G43" s="68">
        <v>10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" customHeight="1" x14ac:dyDescent="0.25">
      <c r="A44" s="1"/>
      <c r="B44" s="1"/>
      <c r="C44" s="1"/>
      <c r="D44" s="13"/>
      <c r="E44" s="66"/>
      <c r="F44" s="66"/>
      <c r="G44" s="6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 t="s">
        <v>25</v>
      </c>
      <c r="C45" s="1"/>
      <c r="D45" s="13">
        <v>2021</v>
      </c>
      <c r="E45" s="66">
        <f>SUM(F45:G45)</f>
        <v>7</v>
      </c>
      <c r="F45" s="66">
        <v>1</v>
      </c>
      <c r="G45" s="66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"/>
      <c r="B46" s="1"/>
      <c r="C46" s="1"/>
      <c r="D46" s="13">
        <v>2022</v>
      </c>
      <c r="E46" s="66">
        <f>F46+G46</f>
        <v>8</v>
      </c>
      <c r="F46" s="66">
        <v>1</v>
      </c>
      <c r="G46" s="66">
        <v>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1"/>
      <c r="C47" s="1"/>
      <c r="D47" s="13">
        <v>2023</v>
      </c>
      <c r="E47" s="66">
        <f>F47+G47</f>
        <v>22</v>
      </c>
      <c r="F47" s="68">
        <v>9</v>
      </c>
      <c r="G47" s="68">
        <v>13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" customHeight="1" x14ac:dyDescent="0.25">
      <c r="A48" s="1"/>
      <c r="B48" s="1"/>
      <c r="C48" s="1"/>
      <c r="D48" s="13"/>
      <c r="E48" s="66"/>
      <c r="F48" s="66"/>
      <c r="G48" s="6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1"/>
      <c r="B49" s="1" t="s">
        <v>26</v>
      </c>
      <c r="C49" s="1"/>
      <c r="D49" s="13">
        <v>2021</v>
      </c>
      <c r="E49" s="66">
        <f>SUM(F49:G49)</f>
        <v>3</v>
      </c>
      <c r="F49" s="66">
        <v>1</v>
      </c>
      <c r="G49" s="66">
        <v>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"/>
      <c r="B50" s="1"/>
      <c r="C50" s="1"/>
      <c r="D50" s="13">
        <v>2022</v>
      </c>
      <c r="E50" s="66">
        <f>F50+G50</f>
        <v>13</v>
      </c>
      <c r="F50" s="66">
        <v>6</v>
      </c>
      <c r="G50" s="66">
        <v>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1"/>
      <c r="C51" s="1"/>
      <c r="D51" s="13">
        <v>2023</v>
      </c>
      <c r="E51" s="66">
        <f>F51+G51</f>
        <v>15</v>
      </c>
      <c r="F51" s="68">
        <v>4</v>
      </c>
      <c r="G51" s="68">
        <v>11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" customHeight="1" x14ac:dyDescent="0.25">
      <c r="A52" s="1"/>
      <c r="B52" s="1"/>
      <c r="C52" s="1"/>
      <c r="D52" s="13"/>
      <c r="E52" s="66"/>
      <c r="F52" s="66"/>
      <c r="G52" s="6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"/>
      <c r="B53" s="1" t="s">
        <v>28</v>
      </c>
      <c r="C53" s="1"/>
      <c r="D53" s="13">
        <v>2021</v>
      </c>
      <c r="E53" s="66">
        <f>SUM(F53:G53)</f>
        <v>7</v>
      </c>
      <c r="F53" s="66">
        <v>2</v>
      </c>
      <c r="G53" s="66">
        <v>5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"/>
      <c r="B54" s="1"/>
      <c r="C54" s="1"/>
      <c r="D54" s="13">
        <v>2022</v>
      </c>
      <c r="E54" s="66">
        <f>F54+G54</f>
        <v>26</v>
      </c>
      <c r="F54" s="66">
        <v>6</v>
      </c>
      <c r="G54" s="66">
        <v>20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"/>
      <c r="C55" s="1"/>
      <c r="D55" s="13">
        <v>2023</v>
      </c>
      <c r="E55" s="66">
        <f>F55+G55</f>
        <v>44</v>
      </c>
      <c r="F55" s="68">
        <v>18</v>
      </c>
      <c r="G55" s="68">
        <v>26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" customHeight="1" x14ac:dyDescent="0.25">
      <c r="A56" s="1"/>
      <c r="B56" s="1"/>
      <c r="C56" s="1"/>
      <c r="D56" s="13"/>
      <c r="E56" s="66"/>
      <c r="F56" s="66"/>
      <c r="G56" s="6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1"/>
      <c r="B57" s="1" t="s">
        <v>29</v>
      </c>
      <c r="C57" s="1"/>
      <c r="D57" s="13">
        <v>2021</v>
      </c>
      <c r="E57" s="66">
        <f>SUM(F57:G57)</f>
        <v>23</v>
      </c>
      <c r="F57" s="66">
        <v>9</v>
      </c>
      <c r="G57" s="66">
        <v>14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"/>
      <c r="B58" s="1"/>
      <c r="C58" s="1"/>
      <c r="D58" s="13">
        <v>2022</v>
      </c>
      <c r="E58" s="66">
        <f>F58+G58</f>
        <v>24</v>
      </c>
      <c r="F58" s="66">
        <v>10</v>
      </c>
      <c r="G58" s="66">
        <v>14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1"/>
      <c r="C59" s="1"/>
      <c r="D59" s="13">
        <v>2023</v>
      </c>
      <c r="E59" s="66">
        <f>F59+G59</f>
        <v>41</v>
      </c>
      <c r="F59" s="68">
        <v>14</v>
      </c>
      <c r="G59" s="68">
        <v>27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" customHeight="1" x14ac:dyDescent="0.25">
      <c r="A60" s="1"/>
      <c r="B60" s="1"/>
      <c r="C60" s="1"/>
      <c r="D60" s="13"/>
      <c r="E60" s="66"/>
      <c r="F60" s="66"/>
      <c r="G60" s="6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"/>
      <c r="B61" s="1" t="s">
        <v>30</v>
      </c>
      <c r="C61" s="1"/>
      <c r="D61" s="13">
        <v>2021</v>
      </c>
      <c r="E61" s="66">
        <f>SUM(F61:G61)</f>
        <v>5</v>
      </c>
      <c r="F61" s="69">
        <v>0</v>
      </c>
      <c r="G61" s="66">
        <v>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1"/>
      <c r="B62" s="1"/>
      <c r="C62" s="1"/>
      <c r="D62" s="13">
        <v>2022</v>
      </c>
      <c r="E62" s="66">
        <f>F62+G62</f>
        <v>4</v>
      </c>
      <c r="F62" s="69">
        <v>0</v>
      </c>
      <c r="G62" s="66">
        <v>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1"/>
      <c r="C63" s="1"/>
      <c r="D63" s="13">
        <v>2023</v>
      </c>
      <c r="E63" s="66">
        <f>F63+G63</f>
        <v>5</v>
      </c>
      <c r="F63" s="68">
        <v>1</v>
      </c>
      <c r="G63" s="68">
        <v>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" customHeight="1" x14ac:dyDescent="0.25">
      <c r="A64" s="1"/>
      <c r="B64" s="1"/>
      <c r="C64" s="1"/>
      <c r="D64" s="13"/>
      <c r="E64" s="66"/>
      <c r="F64" s="67"/>
      <c r="G64" s="6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5">
      <c r="A65" s="1"/>
      <c r="B65" s="1" t="s">
        <v>31</v>
      </c>
      <c r="C65" s="1"/>
      <c r="D65" s="13">
        <v>2021</v>
      </c>
      <c r="E65" s="66">
        <f>SUM(F65:G65)</f>
        <v>11</v>
      </c>
      <c r="F65" s="69">
        <v>0</v>
      </c>
      <c r="G65" s="66">
        <v>11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1"/>
      <c r="B66" s="1"/>
      <c r="C66" s="1"/>
      <c r="D66" s="13">
        <v>2022</v>
      </c>
      <c r="E66" s="66">
        <f>F66+G66</f>
        <v>14</v>
      </c>
      <c r="F66" s="66">
        <v>5</v>
      </c>
      <c r="G66" s="66">
        <v>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/>
      <c r="C67" s="1"/>
      <c r="D67" s="13">
        <v>2023</v>
      </c>
      <c r="E67" s="66">
        <f>F67+G67</f>
        <v>21</v>
      </c>
      <c r="F67" s="68">
        <v>4</v>
      </c>
      <c r="G67" s="68">
        <v>17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" customHeight="1" x14ac:dyDescent="0.25">
      <c r="A68" s="1"/>
      <c r="B68" s="1"/>
      <c r="C68" s="1"/>
      <c r="D68" s="13"/>
      <c r="E68" s="66"/>
      <c r="F68" s="66"/>
      <c r="G68" s="6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1"/>
      <c r="B69" s="1" t="s">
        <v>32</v>
      </c>
      <c r="C69" s="1"/>
      <c r="D69" s="13">
        <v>2021</v>
      </c>
      <c r="E69" s="69">
        <v>0</v>
      </c>
      <c r="F69" s="69">
        <v>0</v>
      </c>
      <c r="G69" s="69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1"/>
      <c r="B70" s="1"/>
      <c r="C70" s="1"/>
      <c r="D70" s="13">
        <v>2022</v>
      </c>
      <c r="E70" s="69">
        <v>0</v>
      </c>
      <c r="F70" s="69">
        <v>0</v>
      </c>
      <c r="G70" s="69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/>
      <c r="C71" s="1"/>
      <c r="D71" s="13">
        <v>2023</v>
      </c>
      <c r="E71" s="66">
        <f>F71+G71</f>
        <v>1</v>
      </c>
      <c r="F71" s="69">
        <v>0</v>
      </c>
      <c r="G71" s="68">
        <v>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6" customHeight="1" x14ac:dyDescent="0.25">
      <c r="A72" s="1"/>
      <c r="B72" s="1"/>
      <c r="C72" s="1"/>
      <c r="D72" s="13"/>
      <c r="E72" s="66"/>
      <c r="F72" s="66"/>
      <c r="G72" s="6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1"/>
      <c r="B73" s="1" t="s">
        <v>33</v>
      </c>
      <c r="C73" s="1"/>
      <c r="D73" s="13">
        <v>2021</v>
      </c>
      <c r="E73" s="69">
        <v>0</v>
      </c>
      <c r="F73" s="69">
        <v>0</v>
      </c>
      <c r="G73" s="69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1"/>
      <c r="B74" s="1"/>
      <c r="C74" s="1"/>
      <c r="D74" s="13">
        <v>2022</v>
      </c>
      <c r="E74" s="69">
        <v>0</v>
      </c>
      <c r="F74" s="69">
        <v>0</v>
      </c>
      <c r="G74" s="69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/>
      <c r="C75" s="1"/>
      <c r="D75" s="13">
        <v>2023</v>
      </c>
      <c r="E75" s="66">
        <f>F75+G75</f>
        <v>1</v>
      </c>
      <c r="F75" s="69">
        <v>0</v>
      </c>
      <c r="G75" s="68">
        <v>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" customHeight="1" x14ac:dyDescent="0.25">
      <c r="A76" s="17"/>
      <c r="B76" s="17"/>
      <c r="C76" s="17"/>
      <c r="D76" s="17"/>
      <c r="E76" s="17"/>
      <c r="F76" s="17"/>
      <c r="G76" s="17"/>
      <c r="H76" s="1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"/>
      <c r="B77" s="1"/>
      <c r="C77" s="1"/>
      <c r="D77" s="1"/>
      <c r="E77" s="1"/>
      <c r="F77" s="1"/>
      <c r="G77" s="1"/>
      <c r="H77" s="21" t="s">
        <v>34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1"/>
      <c r="B78" s="46"/>
      <c r="C78" s="46"/>
      <c r="D78" s="1"/>
      <c r="E78" s="1"/>
      <c r="F78" s="1"/>
      <c r="G78" s="1"/>
      <c r="H78" s="22" t="s">
        <v>35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"/>
      <c r="B79" s="24"/>
      <c r="C79" s="2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5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23"/>
      <c r="C81" s="2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24"/>
      <c r="C82" s="2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24"/>
      <c r="C83" s="2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1"/>
      <c r="B84" s="23"/>
      <c r="C84" s="2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1"/>
      <c r="B85" s="24"/>
      <c r="C85" s="2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1000"/>
  <sheetViews>
    <sheetView workbookViewId="0">
      <selection activeCell="E13" sqref="E13:G27"/>
    </sheetView>
  </sheetViews>
  <sheetFormatPr defaultColWidth="14.42578125" defaultRowHeight="15" customHeight="1" x14ac:dyDescent="0.25"/>
  <cols>
    <col min="1" max="1" width="1" customWidth="1"/>
    <col min="2" max="3" width="11.85546875" customWidth="1"/>
    <col min="4" max="4" width="18.140625" customWidth="1"/>
    <col min="5" max="7" width="23.7109375" customWidth="1"/>
    <col min="8" max="8" width="1.140625" customWidth="1"/>
    <col min="9" max="28" width="9.140625" customWidth="1"/>
  </cols>
  <sheetData>
    <row r="1" spans="1:28" ht="15" customHeight="1" x14ac:dyDescent="0.25">
      <c r="A1" s="1"/>
      <c r="B1" s="2" t="s">
        <v>101</v>
      </c>
      <c r="C1" s="3" t="s">
        <v>160</v>
      </c>
      <c r="D1" s="27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1"/>
      <c r="B2" s="4" t="s">
        <v>102</v>
      </c>
      <c r="C2" s="5" t="s">
        <v>161</v>
      </c>
      <c r="D2" s="27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5">
      <c r="A3" s="6"/>
      <c r="B3" s="34"/>
      <c r="C3" s="34"/>
      <c r="D3" s="35"/>
      <c r="E3" s="36"/>
      <c r="F3" s="36"/>
      <c r="G3" s="36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x14ac:dyDescent="0.25">
      <c r="A4" s="1"/>
      <c r="B4" s="3"/>
      <c r="C4" s="3"/>
      <c r="D4" s="8"/>
      <c r="E4" s="13"/>
      <c r="F4" s="13"/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5">
      <c r="A5" s="3"/>
      <c r="B5" s="3" t="s">
        <v>54</v>
      </c>
      <c r="C5" s="3"/>
      <c r="D5" s="8" t="s">
        <v>3</v>
      </c>
      <c r="E5" s="2" t="s">
        <v>4</v>
      </c>
      <c r="F5" s="2" t="s">
        <v>67</v>
      </c>
      <c r="G5" s="2" t="s">
        <v>68</v>
      </c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5">
      <c r="A6" s="3"/>
      <c r="B6" s="5" t="s">
        <v>55</v>
      </c>
      <c r="C6" s="5"/>
      <c r="D6" s="9" t="s">
        <v>8</v>
      </c>
      <c r="E6" s="4" t="s">
        <v>9</v>
      </c>
      <c r="F6" s="4" t="s">
        <v>69</v>
      </c>
      <c r="G6" s="4" t="s">
        <v>70</v>
      </c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5">
      <c r="A7" s="10"/>
      <c r="B7" s="10"/>
      <c r="C7" s="10"/>
      <c r="D7" s="44"/>
      <c r="E7" s="45"/>
      <c r="F7" s="45"/>
      <c r="G7" s="45"/>
      <c r="H7" s="1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" customHeight="1" x14ac:dyDescent="0.25">
      <c r="A8" s="3"/>
      <c r="B8" s="3"/>
      <c r="C8" s="3"/>
      <c r="D8" s="9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9.5" customHeight="1" x14ac:dyDescent="0.25">
      <c r="A9" s="3"/>
      <c r="B9" s="3" t="s">
        <v>4</v>
      </c>
      <c r="C9" s="3"/>
      <c r="D9" s="8">
        <v>2021</v>
      </c>
      <c r="E9" s="11">
        <f t="shared" ref="E9:G9" si="0">SUM(E13,E17,E21,E25)</f>
        <v>107</v>
      </c>
      <c r="F9" s="11">
        <f t="shared" si="0"/>
        <v>29</v>
      </c>
      <c r="G9" s="11">
        <f t="shared" si="0"/>
        <v>78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9.5" customHeight="1" x14ac:dyDescent="0.25">
      <c r="A10" s="3"/>
      <c r="B10" s="5" t="s">
        <v>9</v>
      </c>
      <c r="C10" s="5"/>
      <c r="D10" s="8">
        <v>2022</v>
      </c>
      <c r="E10" s="11">
        <f t="shared" ref="E10:G10" si="1">E14+E18+E22+E26</f>
        <v>175</v>
      </c>
      <c r="F10" s="11">
        <f t="shared" si="1"/>
        <v>45</v>
      </c>
      <c r="G10" s="11">
        <f t="shared" si="1"/>
        <v>130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5">
      <c r="A11" s="3"/>
      <c r="B11" s="3"/>
      <c r="C11" s="3"/>
      <c r="D11" s="8">
        <v>2023</v>
      </c>
      <c r="E11" s="11">
        <f t="shared" ref="E11:G11" si="2">E15+E19+E23+E27</f>
        <v>260</v>
      </c>
      <c r="F11" s="11">
        <f t="shared" si="2"/>
        <v>76</v>
      </c>
      <c r="G11" s="11">
        <f t="shared" si="2"/>
        <v>184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" customHeight="1" x14ac:dyDescent="0.25">
      <c r="A12" s="3"/>
      <c r="B12" s="3"/>
      <c r="C12" s="3"/>
      <c r="D12" s="13"/>
      <c r="E12" s="16"/>
      <c r="F12" s="16"/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5">
      <c r="A13" s="3"/>
      <c r="B13" s="41" t="s">
        <v>56</v>
      </c>
      <c r="C13" s="41"/>
      <c r="D13" s="13">
        <v>2021</v>
      </c>
      <c r="E13" s="66">
        <f>SUM(F13:G13)</f>
        <v>93</v>
      </c>
      <c r="F13" s="66">
        <v>23</v>
      </c>
      <c r="G13" s="66">
        <v>70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9.5" customHeight="1" x14ac:dyDescent="0.25">
      <c r="A14" s="3"/>
      <c r="B14" s="42"/>
      <c r="C14" s="42"/>
      <c r="D14" s="13">
        <v>2022</v>
      </c>
      <c r="E14" s="66">
        <f>SUM(F14:G14)</f>
        <v>148</v>
      </c>
      <c r="F14" s="66">
        <v>37</v>
      </c>
      <c r="G14" s="66">
        <v>111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5">
      <c r="A15" s="3"/>
      <c r="B15" s="42"/>
      <c r="C15" s="42"/>
      <c r="D15" s="13">
        <v>2023</v>
      </c>
      <c r="E15" s="66">
        <f>SUM(F15:G15)</f>
        <v>233</v>
      </c>
      <c r="F15" s="66">
        <v>65</v>
      </c>
      <c r="G15" s="66">
        <v>168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" customHeight="1" x14ac:dyDescent="0.25">
      <c r="A16" s="3"/>
      <c r="B16" s="42"/>
      <c r="C16" s="42"/>
      <c r="D16" s="13"/>
      <c r="E16" s="66"/>
      <c r="F16" s="66"/>
      <c r="G16" s="6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9.5" customHeight="1" x14ac:dyDescent="0.25">
      <c r="A17" s="3"/>
      <c r="B17" s="41" t="s">
        <v>57</v>
      </c>
      <c r="C17" s="41"/>
      <c r="D17" s="13">
        <v>2021</v>
      </c>
      <c r="E17" s="66">
        <f>SUM(F17:G17)</f>
        <v>6</v>
      </c>
      <c r="F17" s="66">
        <v>4</v>
      </c>
      <c r="G17" s="66">
        <v>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9.5" customHeight="1" x14ac:dyDescent="0.25">
      <c r="A18" s="3"/>
      <c r="B18" s="43" t="s">
        <v>58</v>
      </c>
      <c r="C18" s="43"/>
      <c r="D18" s="13">
        <v>2022</v>
      </c>
      <c r="E18" s="66">
        <f>SUM(F18:G18)</f>
        <v>10</v>
      </c>
      <c r="F18" s="66">
        <v>3</v>
      </c>
      <c r="G18" s="66">
        <v>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9.5" customHeight="1" x14ac:dyDescent="0.25">
      <c r="A19" s="3"/>
      <c r="B19" s="42"/>
      <c r="C19" s="42"/>
      <c r="D19" s="13">
        <v>2023</v>
      </c>
      <c r="E19" s="66">
        <f>SUM(F19:G19)</f>
        <v>8</v>
      </c>
      <c r="F19" s="66">
        <v>3</v>
      </c>
      <c r="G19" s="66">
        <v>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" customHeight="1" x14ac:dyDescent="0.25">
      <c r="A20" s="3"/>
      <c r="B20" s="42"/>
      <c r="C20" s="42"/>
      <c r="D20" s="13"/>
      <c r="E20" s="66"/>
      <c r="F20" s="66"/>
      <c r="G20" s="6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9.5" customHeight="1" x14ac:dyDescent="0.25">
      <c r="A21" s="3"/>
      <c r="B21" s="41" t="s">
        <v>59</v>
      </c>
      <c r="C21" s="41"/>
      <c r="D21" s="13">
        <v>2021</v>
      </c>
      <c r="E21" s="66">
        <f>SUM(F21:G21)</f>
        <v>7</v>
      </c>
      <c r="F21" s="66">
        <v>2</v>
      </c>
      <c r="G21" s="66">
        <v>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9.5" customHeight="1" x14ac:dyDescent="0.25">
      <c r="A22" s="3"/>
      <c r="B22" s="43" t="s">
        <v>60</v>
      </c>
      <c r="C22" s="43"/>
      <c r="D22" s="13">
        <v>2022</v>
      </c>
      <c r="E22" s="66">
        <f>SUM(F22:G22)</f>
        <v>6</v>
      </c>
      <c r="F22" s="66">
        <v>2</v>
      </c>
      <c r="G22" s="66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9.5" customHeight="1" x14ac:dyDescent="0.25">
      <c r="A23" s="3"/>
      <c r="B23" s="42"/>
      <c r="C23" s="42"/>
      <c r="D23" s="13">
        <v>2023</v>
      </c>
      <c r="E23" s="66">
        <f>SUM(F23:G23)</f>
        <v>15</v>
      </c>
      <c r="F23" s="66">
        <v>6</v>
      </c>
      <c r="G23" s="66">
        <v>9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" customHeight="1" x14ac:dyDescent="0.25">
      <c r="A24" s="3"/>
      <c r="B24" s="42"/>
      <c r="C24" s="42"/>
      <c r="D24" s="13"/>
      <c r="E24" s="66"/>
      <c r="F24" s="66"/>
      <c r="G24" s="6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9.5" customHeight="1" x14ac:dyDescent="0.25">
      <c r="A25" s="3"/>
      <c r="B25" s="41" t="s">
        <v>103</v>
      </c>
      <c r="C25" s="41"/>
      <c r="D25" s="13">
        <v>2021</v>
      </c>
      <c r="E25" s="66">
        <f>SUM(F25:G25)</f>
        <v>1</v>
      </c>
      <c r="F25" s="69">
        <v>0</v>
      </c>
      <c r="G25" s="66">
        <v>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9.5" customHeight="1" x14ac:dyDescent="0.25">
      <c r="A26" s="3"/>
      <c r="B26" s="43" t="s">
        <v>62</v>
      </c>
      <c r="C26" s="43"/>
      <c r="D26" s="13">
        <v>2022</v>
      </c>
      <c r="E26" s="66">
        <f>SUM(F26:G26)</f>
        <v>11</v>
      </c>
      <c r="F26" s="66">
        <v>3</v>
      </c>
      <c r="G26" s="66">
        <v>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9.5" customHeight="1" x14ac:dyDescent="0.25">
      <c r="A27" s="3"/>
      <c r="B27" s="43"/>
      <c r="C27" s="43"/>
      <c r="D27" s="13">
        <v>2023</v>
      </c>
      <c r="E27" s="66">
        <f>SUM(F27:G27)</f>
        <v>4</v>
      </c>
      <c r="F27" s="66">
        <v>2</v>
      </c>
      <c r="G27" s="66">
        <v>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" customHeight="1" x14ac:dyDescent="0.25">
      <c r="A28" s="10"/>
      <c r="B28" s="10"/>
      <c r="C28" s="10"/>
      <c r="D28" s="44"/>
      <c r="E28" s="45"/>
      <c r="F28" s="45"/>
      <c r="G28" s="45"/>
      <c r="H28" s="1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" customHeight="1" x14ac:dyDescent="0.25">
      <c r="A29" s="1"/>
      <c r="B29" s="43"/>
      <c r="C29" s="43"/>
      <c r="D29" s="43"/>
      <c r="E29" s="43"/>
      <c r="F29" s="43"/>
      <c r="G29" s="43"/>
      <c r="H29" s="21" t="s">
        <v>34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" customHeight="1" x14ac:dyDescent="0.25">
      <c r="A30" s="1"/>
      <c r="B30" s="46"/>
      <c r="C30" s="46"/>
      <c r="D30" s="13"/>
      <c r="E30" s="13"/>
      <c r="F30" s="13"/>
      <c r="G30" s="13"/>
      <c r="H30" s="22" t="s">
        <v>35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" customHeight="1" x14ac:dyDescent="0.25">
      <c r="A31" s="1"/>
      <c r="B31" s="46"/>
      <c r="C31" s="46"/>
      <c r="D31" s="13"/>
      <c r="E31" s="13"/>
      <c r="F31" s="13"/>
      <c r="G31" s="13"/>
      <c r="H31" s="2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" customHeight="1" x14ac:dyDescent="0.25">
      <c r="A32" s="1"/>
      <c r="B32" s="28" t="s">
        <v>104</v>
      </c>
      <c r="C32" s="28"/>
      <c r="D32" s="13"/>
      <c r="E32" s="13"/>
      <c r="F32" s="13"/>
      <c r="G32" s="13"/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" customHeight="1" x14ac:dyDescent="0.25">
      <c r="A33" s="1"/>
      <c r="B33" s="62" t="s">
        <v>169</v>
      </c>
      <c r="C33" s="23"/>
      <c r="D33" s="13"/>
      <c r="E33" s="13"/>
      <c r="F33" s="13"/>
      <c r="G33" s="13"/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" customHeight="1" x14ac:dyDescent="0.25">
      <c r="A34" s="1"/>
      <c r="B34" s="47" t="s">
        <v>170</v>
      </c>
      <c r="C34" s="24"/>
      <c r="D34" s="48"/>
      <c r="E34" s="48"/>
      <c r="F34" s="48"/>
      <c r="G34" s="4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x14ac:dyDescent="0.25">
      <c r="A35" s="1"/>
      <c r="B35" s="24"/>
      <c r="C35" s="24"/>
      <c r="D35" s="13"/>
      <c r="E35" s="13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25">
      <c r="A36" s="24"/>
      <c r="B36" s="5"/>
      <c r="C36" s="5"/>
      <c r="D36" s="27"/>
      <c r="E36" s="13"/>
      <c r="F36" s="27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customHeight="1" x14ac:dyDescent="0.25">
      <c r="A37" s="1"/>
      <c r="B37" s="1"/>
      <c r="C37" s="1"/>
      <c r="D37" s="27"/>
      <c r="E37" s="13"/>
      <c r="F37" s="27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customHeight="1" x14ac:dyDescent="0.25">
      <c r="A38" s="1"/>
      <c r="B38" s="1"/>
      <c r="C38" s="1"/>
      <c r="D38" s="27"/>
      <c r="E38" s="13"/>
      <c r="F38" s="27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25">
      <c r="A39" s="1"/>
      <c r="B39" s="1"/>
      <c r="C39" s="1"/>
      <c r="D39" s="27"/>
      <c r="E39" s="13"/>
      <c r="F39" s="27"/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27"/>
      <c r="E40" s="13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/>
      <c r="C41" s="1"/>
      <c r="D41" s="27"/>
      <c r="E41" s="13"/>
      <c r="F41" s="27"/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27"/>
      <c r="E42" s="13"/>
      <c r="F42" s="27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27"/>
      <c r="E43" s="13"/>
      <c r="F43" s="27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27"/>
      <c r="E44" s="13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27"/>
      <c r="E45" s="13"/>
      <c r="F45" s="27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27"/>
      <c r="E46" s="13"/>
      <c r="F46" s="27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27"/>
      <c r="E47" s="13"/>
      <c r="F47" s="27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27"/>
      <c r="E48" s="13"/>
      <c r="F48" s="27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27"/>
      <c r="E49" s="13"/>
      <c r="F49" s="27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27"/>
      <c r="E50" s="13"/>
      <c r="F50" s="27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27"/>
      <c r="E51" s="13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27"/>
      <c r="E52" s="13"/>
      <c r="F52" s="27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27"/>
      <c r="E53" s="13"/>
      <c r="F53" s="27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27"/>
      <c r="E54" s="13"/>
      <c r="F54" s="27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27"/>
      <c r="E55" s="13"/>
      <c r="F55" s="27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27"/>
      <c r="E56" s="13"/>
      <c r="F56" s="27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27"/>
      <c r="E57" s="13"/>
      <c r="F57" s="27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27"/>
      <c r="E58" s="13"/>
      <c r="F58" s="27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27"/>
      <c r="E59" s="13"/>
      <c r="F59" s="27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27"/>
      <c r="E60" s="13"/>
      <c r="F60" s="27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1"/>
      <c r="B61" s="42"/>
      <c r="C61" s="42"/>
      <c r="D61" s="27"/>
      <c r="E61" s="13"/>
      <c r="F61" s="27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27"/>
      <c r="E62" s="13"/>
      <c r="F62" s="27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27"/>
      <c r="E63" s="13"/>
      <c r="F63" s="27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27"/>
      <c r="E64" s="13"/>
      <c r="F64" s="27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 x14ac:dyDescent="0.25">
      <c r="A65" s="1"/>
      <c r="B65" s="1"/>
      <c r="C65" s="1"/>
      <c r="D65" s="27"/>
      <c r="E65" s="13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27"/>
      <c r="E66" s="13"/>
      <c r="F66" s="27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27"/>
      <c r="E67" s="13"/>
      <c r="F67" s="27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27"/>
      <c r="E68" s="13"/>
      <c r="F68" s="27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27"/>
      <c r="E69" s="13"/>
      <c r="F69" s="27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27"/>
      <c r="E70" s="13"/>
      <c r="F70" s="27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27"/>
      <c r="E71" s="13"/>
      <c r="F71" s="27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27"/>
      <c r="E72" s="13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27"/>
      <c r="E73" s="13"/>
      <c r="F73" s="27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27"/>
      <c r="E74" s="13"/>
      <c r="F74" s="27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27"/>
      <c r="E75" s="13"/>
      <c r="F75" s="27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27"/>
      <c r="E76" s="13"/>
      <c r="F76" s="27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27"/>
      <c r="E77" s="13"/>
      <c r="F77" s="27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27"/>
      <c r="E78" s="13"/>
      <c r="F78" s="27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27"/>
      <c r="E79" s="13"/>
      <c r="F79" s="27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27"/>
      <c r="E80" s="13"/>
      <c r="F80" s="27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27"/>
      <c r="E81" s="13"/>
      <c r="F81" s="27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27"/>
      <c r="E82" s="13"/>
      <c r="F82" s="27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27"/>
      <c r="E83" s="13"/>
      <c r="F83" s="27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27"/>
      <c r="E84" s="13"/>
      <c r="F84" s="27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27"/>
      <c r="E85" s="13"/>
      <c r="F85" s="27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27"/>
      <c r="E86" s="13"/>
      <c r="F86" s="27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27"/>
      <c r="E87" s="13"/>
      <c r="F87" s="27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27"/>
      <c r="E88" s="13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27"/>
      <c r="E89" s="13"/>
      <c r="F89" s="27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27"/>
      <c r="E90" s="13"/>
      <c r="F90" s="27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27"/>
      <c r="E91" s="13"/>
      <c r="F91" s="27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27"/>
      <c r="E92" s="13"/>
      <c r="F92" s="27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27"/>
      <c r="E93" s="13"/>
      <c r="F93" s="27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27"/>
      <c r="E94" s="13"/>
      <c r="F94" s="27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27"/>
      <c r="E95" s="13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27"/>
      <c r="E96" s="13"/>
      <c r="F96" s="27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27"/>
      <c r="E97" s="13"/>
      <c r="F97" s="27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27"/>
      <c r="E98" s="13"/>
      <c r="F98" s="27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27"/>
      <c r="E99" s="13"/>
      <c r="F99" s="27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27"/>
      <c r="E100" s="13"/>
      <c r="F100" s="27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27"/>
      <c r="E101" s="13"/>
      <c r="F101" s="27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27"/>
      <c r="E102" s="13"/>
      <c r="F102" s="27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27"/>
      <c r="E103" s="13"/>
      <c r="F103" s="27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27"/>
      <c r="E104" s="13"/>
      <c r="F104" s="27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27"/>
      <c r="E105" s="13"/>
      <c r="F105" s="27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27"/>
      <c r="E106" s="13"/>
      <c r="F106" s="27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27"/>
      <c r="E107" s="13"/>
      <c r="F107" s="27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27"/>
      <c r="E108" s="13"/>
      <c r="F108" s="27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27"/>
      <c r="E109" s="13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27"/>
      <c r="E110" s="13"/>
      <c r="F110" s="27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27"/>
      <c r="E111" s="13"/>
      <c r="F111" s="27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27"/>
      <c r="E112" s="13"/>
      <c r="F112" s="27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27"/>
      <c r="E113" s="13"/>
      <c r="F113" s="27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27"/>
      <c r="E114" s="13"/>
      <c r="F114" s="27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27"/>
      <c r="E115" s="13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27"/>
      <c r="E116" s="13"/>
      <c r="F116" s="27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27"/>
      <c r="E117" s="13"/>
      <c r="F117" s="27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27"/>
      <c r="E118" s="13"/>
      <c r="F118" s="27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27"/>
      <c r="E119" s="13"/>
      <c r="F119" s="27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27"/>
      <c r="E120" s="13"/>
      <c r="F120" s="27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27"/>
      <c r="E121" s="13"/>
      <c r="F121" s="27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27"/>
      <c r="E122" s="13"/>
      <c r="F122" s="27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27"/>
      <c r="E123" s="13"/>
      <c r="F123" s="27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27"/>
      <c r="E124" s="13"/>
      <c r="F124" s="27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27"/>
      <c r="E125" s="13"/>
      <c r="F125" s="27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27"/>
      <c r="E126" s="13"/>
      <c r="F126" s="27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27"/>
      <c r="E127" s="13"/>
      <c r="F127" s="27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27"/>
      <c r="E128" s="13"/>
      <c r="F128" s="27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27"/>
      <c r="E129" s="13"/>
      <c r="F129" s="27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27"/>
      <c r="E130" s="13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27"/>
      <c r="E131" s="13"/>
      <c r="F131" s="27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27"/>
      <c r="E132" s="13"/>
      <c r="F132" s="27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27"/>
      <c r="E133" s="13"/>
      <c r="F133" s="27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27"/>
      <c r="E134" s="13"/>
      <c r="F134" s="27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27"/>
      <c r="E135" s="13"/>
      <c r="F135" s="27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27"/>
      <c r="E136" s="13"/>
      <c r="F136" s="27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27"/>
      <c r="E137" s="13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27"/>
      <c r="E138" s="13"/>
      <c r="F138" s="27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27"/>
      <c r="E139" s="13"/>
      <c r="F139" s="27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27"/>
      <c r="E140" s="13"/>
      <c r="F140" s="27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27"/>
      <c r="E141" s="13"/>
      <c r="F141" s="27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27"/>
      <c r="E142" s="13"/>
      <c r="F142" s="27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27"/>
      <c r="E143" s="13"/>
      <c r="F143" s="27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27"/>
      <c r="E144" s="13"/>
      <c r="F144" s="27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27"/>
      <c r="E145" s="13"/>
      <c r="F145" s="27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27"/>
      <c r="E146" s="13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27"/>
      <c r="E147" s="13"/>
      <c r="F147" s="27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27"/>
      <c r="E148" s="13"/>
      <c r="F148" s="27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27"/>
      <c r="E149" s="13"/>
      <c r="F149" s="27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27"/>
      <c r="E150" s="13"/>
      <c r="F150" s="27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27"/>
      <c r="E151" s="13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27"/>
      <c r="E152" s="13"/>
      <c r="F152" s="27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27"/>
      <c r="E153" s="13"/>
      <c r="F153" s="27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27"/>
      <c r="E154" s="13"/>
      <c r="F154" s="27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27"/>
      <c r="E155" s="13"/>
      <c r="F155" s="27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27"/>
      <c r="E156" s="13"/>
      <c r="F156" s="27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27"/>
      <c r="E157" s="13"/>
      <c r="F157" s="27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27"/>
      <c r="E158" s="13"/>
      <c r="F158" s="27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27"/>
      <c r="E159" s="13"/>
      <c r="F159" s="27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27"/>
      <c r="E160" s="13"/>
      <c r="F160" s="27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27"/>
      <c r="E161" s="13"/>
      <c r="F161" s="27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27"/>
      <c r="E162" s="13"/>
      <c r="F162" s="27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27"/>
      <c r="E163" s="13"/>
      <c r="F163" s="27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27"/>
      <c r="E164" s="13"/>
      <c r="F164" s="27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27"/>
      <c r="E165" s="13"/>
      <c r="F165" s="27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27"/>
      <c r="E166" s="13"/>
      <c r="F166" s="27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27"/>
      <c r="E167" s="13"/>
      <c r="F167" s="27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27"/>
      <c r="E168" s="13"/>
      <c r="F168" s="27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27"/>
      <c r="E169" s="13"/>
      <c r="F169" s="27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27"/>
      <c r="E170" s="13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27"/>
      <c r="E171" s="13"/>
      <c r="F171" s="27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27"/>
      <c r="E172" s="13"/>
      <c r="F172" s="27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27"/>
      <c r="E173" s="13"/>
      <c r="F173" s="27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27"/>
      <c r="E174" s="13"/>
      <c r="F174" s="27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27"/>
      <c r="E175" s="13"/>
      <c r="F175" s="27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27"/>
      <c r="E176" s="13"/>
      <c r="F176" s="27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27"/>
      <c r="E177" s="13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27"/>
      <c r="E178" s="13"/>
      <c r="F178" s="27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27"/>
      <c r="E179" s="13"/>
      <c r="F179" s="27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27"/>
      <c r="E180" s="13"/>
      <c r="F180" s="27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27"/>
      <c r="E181" s="13"/>
      <c r="F181" s="27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27"/>
      <c r="E182" s="13"/>
      <c r="F182" s="27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27"/>
      <c r="E183" s="13"/>
      <c r="F183" s="27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27"/>
      <c r="E184" s="13"/>
      <c r="F184" s="27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27"/>
      <c r="E185" s="13"/>
      <c r="F185" s="27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27"/>
      <c r="E186" s="13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27"/>
      <c r="E187" s="13"/>
      <c r="F187" s="27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27"/>
      <c r="E188" s="13"/>
      <c r="F188" s="27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27"/>
      <c r="E189" s="13"/>
      <c r="F189" s="27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27"/>
      <c r="E190" s="13"/>
      <c r="F190" s="27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27"/>
      <c r="E191" s="13"/>
      <c r="F191" s="27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27"/>
      <c r="E192" s="13"/>
      <c r="F192" s="27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27"/>
      <c r="E193" s="13"/>
      <c r="F193" s="27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27"/>
      <c r="E194" s="13"/>
      <c r="F194" s="27"/>
      <c r="G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27"/>
      <c r="E195" s="13"/>
      <c r="F195" s="27"/>
      <c r="G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27"/>
      <c r="E196" s="13"/>
      <c r="F196" s="27"/>
      <c r="G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27"/>
      <c r="E197" s="13"/>
      <c r="F197" s="27"/>
      <c r="G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27"/>
      <c r="E198" s="13"/>
      <c r="F198" s="27"/>
      <c r="G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27"/>
      <c r="E199" s="13"/>
      <c r="F199" s="27"/>
      <c r="G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27"/>
      <c r="E200" s="13"/>
      <c r="F200" s="27"/>
      <c r="G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27"/>
      <c r="E201" s="13"/>
      <c r="F201" s="27"/>
      <c r="G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27"/>
      <c r="E202" s="13"/>
      <c r="F202" s="27"/>
      <c r="G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27"/>
      <c r="E203" s="13"/>
      <c r="F203" s="27"/>
      <c r="G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27"/>
      <c r="E204" s="13"/>
      <c r="F204" s="27"/>
      <c r="G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27"/>
      <c r="E205" s="13"/>
      <c r="F205" s="27"/>
      <c r="G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27"/>
      <c r="E206" s="13"/>
      <c r="F206" s="27"/>
      <c r="G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27"/>
      <c r="E207" s="13"/>
      <c r="F207" s="27"/>
      <c r="G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27"/>
      <c r="E208" s="13"/>
      <c r="F208" s="27"/>
      <c r="G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27"/>
      <c r="E209" s="13"/>
      <c r="F209" s="27"/>
      <c r="G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27"/>
      <c r="E210" s="13"/>
      <c r="F210" s="27"/>
      <c r="G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27"/>
      <c r="E211" s="13"/>
      <c r="F211" s="27"/>
      <c r="G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27"/>
      <c r="E212" s="13"/>
      <c r="F212" s="27"/>
      <c r="G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27"/>
      <c r="E213" s="13"/>
      <c r="F213" s="27"/>
      <c r="G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27"/>
      <c r="E214" s="13"/>
      <c r="F214" s="27"/>
      <c r="G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27"/>
      <c r="E215" s="13"/>
      <c r="F215" s="27"/>
      <c r="G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27"/>
      <c r="E216" s="13"/>
      <c r="F216" s="27"/>
      <c r="G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27"/>
      <c r="E217" s="13"/>
      <c r="F217" s="27"/>
      <c r="G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27"/>
      <c r="E218" s="13"/>
      <c r="F218" s="27"/>
      <c r="G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27"/>
      <c r="E219" s="13"/>
      <c r="F219" s="27"/>
      <c r="G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27"/>
      <c r="E220" s="13"/>
      <c r="F220" s="27"/>
      <c r="G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27"/>
      <c r="E221" s="13"/>
      <c r="F221" s="27"/>
      <c r="G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27"/>
      <c r="E222" s="13"/>
      <c r="F222" s="27"/>
      <c r="G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27"/>
      <c r="E223" s="13"/>
      <c r="F223" s="27"/>
      <c r="G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27"/>
      <c r="E224" s="13"/>
      <c r="F224" s="27"/>
      <c r="G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27"/>
      <c r="E225" s="13"/>
      <c r="F225" s="27"/>
      <c r="G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27"/>
      <c r="E226" s="13"/>
      <c r="F226" s="27"/>
      <c r="G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27"/>
      <c r="E227" s="13"/>
      <c r="F227" s="27"/>
      <c r="G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27"/>
      <c r="E228" s="13"/>
      <c r="F228" s="27"/>
      <c r="G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27"/>
      <c r="E229" s="13"/>
      <c r="F229" s="27"/>
      <c r="G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27"/>
      <c r="E230" s="13"/>
      <c r="F230" s="27"/>
      <c r="G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27"/>
      <c r="E231" s="13"/>
      <c r="F231" s="27"/>
      <c r="G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27"/>
      <c r="E232" s="13"/>
      <c r="F232" s="27"/>
      <c r="G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27"/>
      <c r="E233" s="13"/>
      <c r="F233" s="27"/>
      <c r="G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27"/>
      <c r="E234" s="13"/>
      <c r="F234" s="27"/>
      <c r="G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27"/>
      <c r="E235" s="13"/>
      <c r="F235" s="27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27"/>
      <c r="E236" s="13"/>
      <c r="F236" s="27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27"/>
      <c r="E237" s="13"/>
      <c r="F237" s="27"/>
      <c r="G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27"/>
      <c r="E238" s="13"/>
      <c r="F238" s="27"/>
      <c r="G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27"/>
      <c r="E239" s="13"/>
      <c r="F239" s="27"/>
      <c r="G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27"/>
      <c r="E240" s="13"/>
      <c r="F240" s="27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27"/>
      <c r="E241" s="13"/>
      <c r="F241" s="27"/>
      <c r="G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27"/>
      <c r="E242" s="13"/>
      <c r="F242" s="27"/>
      <c r="G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27"/>
      <c r="E243" s="13"/>
      <c r="F243" s="27"/>
      <c r="G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27"/>
      <c r="E244" s="13"/>
      <c r="F244" s="27"/>
      <c r="G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27"/>
      <c r="E245" s="13"/>
      <c r="F245" s="27"/>
      <c r="G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27"/>
      <c r="E246" s="13"/>
      <c r="F246" s="27"/>
      <c r="G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27"/>
      <c r="E247" s="13"/>
      <c r="F247" s="27"/>
      <c r="G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27"/>
      <c r="E248" s="13"/>
      <c r="F248" s="27"/>
      <c r="G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27"/>
      <c r="E249" s="13"/>
      <c r="F249" s="27"/>
      <c r="G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27"/>
      <c r="E250" s="13"/>
      <c r="F250" s="27"/>
      <c r="G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27"/>
      <c r="E251" s="13"/>
      <c r="F251" s="27"/>
      <c r="G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27"/>
      <c r="E252" s="13"/>
      <c r="F252" s="27"/>
      <c r="G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27"/>
      <c r="E253" s="13"/>
      <c r="F253" s="27"/>
      <c r="G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27"/>
      <c r="E254" s="13"/>
      <c r="F254" s="27"/>
      <c r="G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27"/>
      <c r="E255" s="13"/>
      <c r="F255" s="27"/>
      <c r="G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27"/>
      <c r="E256" s="13"/>
      <c r="F256" s="27"/>
      <c r="G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27"/>
      <c r="E257" s="13"/>
      <c r="F257" s="27"/>
      <c r="G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27"/>
      <c r="E258" s="13"/>
      <c r="F258" s="27"/>
      <c r="G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27"/>
      <c r="E259" s="13"/>
      <c r="F259" s="27"/>
      <c r="G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27"/>
      <c r="E260" s="13"/>
      <c r="F260" s="27"/>
      <c r="G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27"/>
      <c r="E261" s="13"/>
      <c r="F261" s="27"/>
      <c r="G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27"/>
      <c r="E262" s="13"/>
      <c r="F262" s="27"/>
      <c r="G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27"/>
      <c r="E263" s="13"/>
      <c r="F263" s="27"/>
      <c r="G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27"/>
      <c r="E264" s="13"/>
      <c r="F264" s="27"/>
      <c r="G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27"/>
      <c r="E265" s="13"/>
      <c r="F265" s="27"/>
      <c r="G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27"/>
      <c r="E266" s="13"/>
      <c r="F266" s="27"/>
      <c r="G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27"/>
      <c r="E267" s="13"/>
      <c r="F267" s="27"/>
      <c r="G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27"/>
      <c r="E268" s="13"/>
      <c r="F268" s="27"/>
      <c r="G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27"/>
      <c r="E269" s="13"/>
      <c r="F269" s="27"/>
      <c r="G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27"/>
      <c r="E270" s="13"/>
      <c r="F270" s="27"/>
      <c r="G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27"/>
      <c r="E271" s="13"/>
      <c r="F271" s="27"/>
      <c r="G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27"/>
      <c r="E272" s="13"/>
      <c r="F272" s="27"/>
      <c r="G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27"/>
      <c r="E273" s="13"/>
      <c r="F273" s="27"/>
      <c r="G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27"/>
      <c r="E274" s="13"/>
      <c r="F274" s="27"/>
      <c r="G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27"/>
      <c r="E275" s="13"/>
      <c r="F275" s="27"/>
      <c r="G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27"/>
      <c r="E276" s="13"/>
      <c r="F276" s="27"/>
      <c r="G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27"/>
      <c r="E277" s="13"/>
      <c r="F277" s="27"/>
      <c r="G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27"/>
      <c r="E278" s="13"/>
      <c r="F278" s="27"/>
      <c r="G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27"/>
      <c r="E279" s="13"/>
      <c r="F279" s="27"/>
      <c r="G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27"/>
      <c r="E280" s="13"/>
      <c r="F280" s="27"/>
      <c r="G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27"/>
      <c r="E281" s="13"/>
      <c r="F281" s="27"/>
      <c r="G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27"/>
      <c r="E282" s="13"/>
      <c r="F282" s="27"/>
      <c r="G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27"/>
      <c r="E283" s="13"/>
      <c r="F283" s="27"/>
      <c r="G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27"/>
      <c r="E284" s="13"/>
      <c r="F284" s="27"/>
      <c r="G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27"/>
      <c r="E285" s="13"/>
      <c r="F285" s="27"/>
      <c r="G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27"/>
      <c r="E286" s="13"/>
      <c r="F286" s="27"/>
      <c r="G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27"/>
      <c r="E287" s="13"/>
      <c r="F287" s="27"/>
      <c r="G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27"/>
      <c r="E288" s="13"/>
      <c r="F288" s="27"/>
      <c r="G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27"/>
      <c r="E289" s="13"/>
      <c r="F289" s="27"/>
      <c r="G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27"/>
      <c r="E290" s="13"/>
      <c r="F290" s="27"/>
      <c r="G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27"/>
      <c r="E291" s="13"/>
      <c r="F291" s="27"/>
      <c r="G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27"/>
      <c r="E292" s="13"/>
      <c r="F292" s="27"/>
      <c r="G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27"/>
      <c r="E293" s="13"/>
      <c r="F293" s="27"/>
      <c r="G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27"/>
      <c r="E294" s="13"/>
      <c r="F294" s="27"/>
      <c r="G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27"/>
      <c r="E295" s="13"/>
      <c r="F295" s="27"/>
      <c r="G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27"/>
      <c r="E296" s="13"/>
      <c r="F296" s="27"/>
      <c r="G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27"/>
      <c r="E297" s="13"/>
      <c r="F297" s="27"/>
      <c r="G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27"/>
      <c r="E298" s="13"/>
      <c r="F298" s="27"/>
      <c r="G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27"/>
      <c r="E299" s="13"/>
      <c r="F299" s="27"/>
      <c r="G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27"/>
      <c r="E300" s="13"/>
      <c r="F300" s="27"/>
      <c r="G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27"/>
      <c r="E301" s="13"/>
      <c r="F301" s="27"/>
      <c r="G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27"/>
      <c r="E302" s="13"/>
      <c r="F302" s="27"/>
      <c r="G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27"/>
      <c r="E303" s="13"/>
      <c r="F303" s="27"/>
      <c r="G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27"/>
      <c r="E304" s="13"/>
      <c r="F304" s="27"/>
      <c r="G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27"/>
      <c r="E305" s="13"/>
      <c r="F305" s="27"/>
      <c r="G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27"/>
      <c r="E306" s="13"/>
      <c r="F306" s="27"/>
      <c r="G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27"/>
      <c r="E307" s="13"/>
      <c r="F307" s="27"/>
      <c r="G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27"/>
      <c r="E308" s="13"/>
      <c r="F308" s="27"/>
      <c r="G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27"/>
      <c r="E309" s="13"/>
      <c r="F309" s="27"/>
      <c r="G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27"/>
      <c r="E310" s="13"/>
      <c r="F310" s="27"/>
      <c r="G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27"/>
      <c r="E311" s="13"/>
      <c r="F311" s="27"/>
      <c r="G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27"/>
      <c r="E312" s="13"/>
      <c r="F312" s="27"/>
      <c r="G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27"/>
      <c r="E313" s="13"/>
      <c r="F313" s="27"/>
      <c r="G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27"/>
      <c r="E314" s="13"/>
      <c r="F314" s="27"/>
      <c r="G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27"/>
      <c r="E315" s="13"/>
      <c r="F315" s="27"/>
      <c r="G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27"/>
      <c r="E316" s="13"/>
      <c r="F316" s="27"/>
      <c r="G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27"/>
      <c r="E317" s="13"/>
      <c r="F317" s="27"/>
      <c r="G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27"/>
      <c r="E318" s="13"/>
      <c r="F318" s="27"/>
      <c r="G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27"/>
      <c r="E319" s="13"/>
      <c r="F319" s="27"/>
      <c r="G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27"/>
      <c r="E320" s="13"/>
      <c r="F320" s="27"/>
      <c r="G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27"/>
      <c r="E321" s="13"/>
      <c r="F321" s="27"/>
      <c r="G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27"/>
      <c r="E322" s="13"/>
      <c r="F322" s="27"/>
      <c r="G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27"/>
      <c r="E323" s="13"/>
      <c r="F323" s="27"/>
      <c r="G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27"/>
      <c r="E324" s="13"/>
      <c r="F324" s="27"/>
      <c r="G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27"/>
      <c r="E325" s="13"/>
      <c r="F325" s="27"/>
      <c r="G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27"/>
      <c r="E326" s="13"/>
      <c r="F326" s="27"/>
      <c r="G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27"/>
      <c r="E327" s="13"/>
      <c r="F327" s="27"/>
      <c r="G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27"/>
      <c r="E328" s="13"/>
      <c r="F328" s="27"/>
      <c r="G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27"/>
      <c r="E329" s="13"/>
      <c r="F329" s="27"/>
      <c r="G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27"/>
      <c r="E330" s="13"/>
      <c r="F330" s="27"/>
      <c r="G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27"/>
      <c r="E331" s="13"/>
      <c r="F331" s="27"/>
      <c r="G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27"/>
      <c r="E332" s="13"/>
      <c r="F332" s="27"/>
      <c r="G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27"/>
      <c r="E333" s="13"/>
      <c r="F333" s="27"/>
      <c r="G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27"/>
      <c r="E334" s="13"/>
      <c r="F334" s="27"/>
      <c r="G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27"/>
      <c r="E335" s="13"/>
      <c r="F335" s="27"/>
      <c r="G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27"/>
      <c r="E336" s="13"/>
      <c r="F336" s="27"/>
      <c r="G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27"/>
      <c r="E337" s="13"/>
      <c r="F337" s="27"/>
      <c r="G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27"/>
      <c r="E338" s="13"/>
      <c r="F338" s="27"/>
      <c r="G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27"/>
      <c r="E339" s="13"/>
      <c r="F339" s="27"/>
      <c r="G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27"/>
      <c r="E340" s="13"/>
      <c r="F340" s="27"/>
      <c r="G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27"/>
      <c r="E341" s="13"/>
      <c r="F341" s="27"/>
      <c r="G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27"/>
      <c r="E342" s="13"/>
      <c r="F342" s="27"/>
      <c r="G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27"/>
      <c r="E343" s="13"/>
      <c r="F343" s="27"/>
      <c r="G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27"/>
      <c r="E344" s="13"/>
      <c r="F344" s="27"/>
      <c r="G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27"/>
      <c r="E345" s="13"/>
      <c r="F345" s="27"/>
      <c r="G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27"/>
      <c r="E346" s="13"/>
      <c r="F346" s="27"/>
      <c r="G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27"/>
      <c r="E347" s="13"/>
      <c r="F347" s="27"/>
      <c r="G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27"/>
      <c r="E348" s="13"/>
      <c r="F348" s="27"/>
      <c r="G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27"/>
      <c r="E349" s="13"/>
      <c r="F349" s="27"/>
      <c r="G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27"/>
      <c r="E350" s="13"/>
      <c r="F350" s="27"/>
      <c r="G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27"/>
      <c r="E351" s="13"/>
      <c r="F351" s="27"/>
      <c r="G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27"/>
      <c r="E352" s="13"/>
      <c r="F352" s="27"/>
      <c r="G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27"/>
      <c r="E353" s="13"/>
      <c r="F353" s="27"/>
      <c r="G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27"/>
      <c r="E354" s="13"/>
      <c r="F354" s="27"/>
      <c r="G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27"/>
      <c r="E355" s="13"/>
      <c r="F355" s="27"/>
      <c r="G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27"/>
      <c r="E356" s="13"/>
      <c r="F356" s="27"/>
      <c r="G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27"/>
      <c r="E357" s="13"/>
      <c r="F357" s="27"/>
      <c r="G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27"/>
      <c r="E358" s="13"/>
      <c r="F358" s="27"/>
      <c r="G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27"/>
      <c r="E359" s="13"/>
      <c r="F359" s="27"/>
      <c r="G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27"/>
      <c r="E360" s="13"/>
      <c r="F360" s="27"/>
      <c r="G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27"/>
      <c r="E361" s="13"/>
      <c r="F361" s="27"/>
      <c r="G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27"/>
      <c r="E362" s="13"/>
      <c r="F362" s="27"/>
      <c r="G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27"/>
      <c r="E363" s="13"/>
      <c r="F363" s="27"/>
      <c r="G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27"/>
      <c r="E364" s="13"/>
      <c r="F364" s="27"/>
      <c r="G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27"/>
      <c r="E365" s="13"/>
      <c r="F365" s="27"/>
      <c r="G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27"/>
      <c r="E366" s="13"/>
      <c r="F366" s="27"/>
      <c r="G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27"/>
      <c r="E367" s="13"/>
      <c r="F367" s="27"/>
      <c r="G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27"/>
      <c r="E368" s="13"/>
      <c r="F368" s="27"/>
      <c r="G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27"/>
      <c r="E369" s="13"/>
      <c r="F369" s="27"/>
      <c r="G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27"/>
      <c r="E370" s="13"/>
      <c r="F370" s="27"/>
      <c r="G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27"/>
      <c r="E371" s="13"/>
      <c r="F371" s="27"/>
      <c r="G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27"/>
      <c r="E372" s="13"/>
      <c r="F372" s="27"/>
      <c r="G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27"/>
      <c r="E373" s="13"/>
      <c r="F373" s="27"/>
      <c r="G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27"/>
      <c r="E374" s="13"/>
      <c r="F374" s="27"/>
      <c r="G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27"/>
      <c r="E375" s="13"/>
      <c r="F375" s="27"/>
      <c r="G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27"/>
      <c r="E376" s="13"/>
      <c r="F376" s="27"/>
      <c r="G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27"/>
      <c r="E377" s="13"/>
      <c r="F377" s="27"/>
      <c r="G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27"/>
      <c r="E378" s="13"/>
      <c r="F378" s="27"/>
      <c r="G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27"/>
      <c r="E379" s="13"/>
      <c r="F379" s="27"/>
      <c r="G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27"/>
      <c r="E380" s="13"/>
      <c r="F380" s="27"/>
      <c r="G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27"/>
      <c r="E381" s="13"/>
      <c r="F381" s="27"/>
      <c r="G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27"/>
      <c r="E382" s="13"/>
      <c r="F382" s="27"/>
      <c r="G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27"/>
      <c r="E383" s="13"/>
      <c r="F383" s="27"/>
      <c r="G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27"/>
      <c r="E384" s="13"/>
      <c r="F384" s="27"/>
      <c r="G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27"/>
      <c r="E385" s="13"/>
      <c r="F385" s="27"/>
      <c r="G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27"/>
      <c r="E386" s="13"/>
      <c r="F386" s="27"/>
      <c r="G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27"/>
      <c r="E387" s="13"/>
      <c r="F387" s="27"/>
      <c r="G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27"/>
      <c r="E388" s="13"/>
      <c r="F388" s="27"/>
      <c r="G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27"/>
      <c r="E389" s="13"/>
      <c r="F389" s="27"/>
      <c r="G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27"/>
      <c r="E390" s="13"/>
      <c r="F390" s="27"/>
      <c r="G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27"/>
      <c r="E391" s="13"/>
      <c r="F391" s="27"/>
      <c r="G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27"/>
      <c r="E392" s="13"/>
      <c r="F392" s="27"/>
      <c r="G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27"/>
      <c r="E393" s="13"/>
      <c r="F393" s="27"/>
      <c r="G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27"/>
      <c r="E394" s="13"/>
      <c r="F394" s="27"/>
      <c r="G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27"/>
      <c r="E395" s="13"/>
      <c r="F395" s="27"/>
      <c r="G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27"/>
      <c r="E396" s="13"/>
      <c r="F396" s="27"/>
      <c r="G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27"/>
      <c r="E397" s="13"/>
      <c r="F397" s="27"/>
      <c r="G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27"/>
      <c r="E398" s="13"/>
      <c r="F398" s="27"/>
      <c r="G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27"/>
      <c r="E399" s="13"/>
      <c r="F399" s="27"/>
      <c r="G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27"/>
      <c r="E400" s="13"/>
      <c r="F400" s="27"/>
      <c r="G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27"/>
      <c r="E401" s="13"/>
      <c r="F401" s="27"/>
      <c r="G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27"/>
      <c r="E402" s="13"/>
      <c r="F402" s="27"/>
      <c r="G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27"/>
      <c r="E403" s="13"/>
      <c r="F403" s="27"/>
      <c r="G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27"/>
      <c r="E404" s="13"/>
      <c r="F404" s="27"/>
      <c r="G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27"/>
      <c r="E405" s="13"/>
      <c r="F405" s="27"/>
      <c r="G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27"/>
      <c r="E406" s="13"/>
      <c r="F406" s="27"/>
      <c r="G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27"/>
      <c r="E407" s="13"/>
      <c r="F407" s="27"/>
      <c r="G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27"/>
      <c r="E408" s="13"/>
      <c r="F408" s="27"/>
      <c r="G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27"/>
      <c r="E409" s="13"/>
      <c r="F409" s="27"/>
      <c r="G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27"/>
      <c r="E410" s="13"/>
      <c r="F410" s="27"/>
      <c r="G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27"/>
      <c r="E411" s="13"/>
      <c r="F411" s="27"/>
      <c r="G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27"/>
      <c r="E412" s="13"/>
      <c r="F412" s="27"/>
      <c r="G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27"/>
      <c r="E413" s="13"/>
      <c r="F413" s="27"/>
      <c r="G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27"/>
      <c r="E414" s="13"/>
      <c r="F414" s="27"/>
      <c r="G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27"/>
      <c r="E415" s="13"/>
      <c r="F415" s="27"/>
      <c r="G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27"/>
      <c r="E416" s="13"/>
      <c r="F416" s="27"/>
      <c r="G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27"/>
      <c r="E417" s="13"/>
      <c r="F417" s="27"/>
      <c r="G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27"/>
      <c r="E418" s="13"/>
      <c r="F418" s="27"/>
      <c r="G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27"/>
      <c r="E419" s="13"/>
      <c r="F419" s="27"/>
      <c r="G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27"/>
      <c r="E420" s="13"/>
      <c r="F420" s="27"/>
      <c r="G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27"/>
      <c r="E421" s="13"/>
      <c r="F421" s="27"/>
      <c r="G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27"/>
      <c r="E422" s="13"/>
      <c r="F422" s="27"/>
      <c r="G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27"/>
      <c r="E423" s="13"/>
      <c r="F423" s="27"/>
      <c r="G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27"/>
      <c r="E424" s="13"/>
      <c r="F424" s="27"/>
      <c r="G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27"/>
      <c r="E425" s="13"/>
      <c r="F425" s="27"/>
      <c r="G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27"/>
      <c r="E426" s="13"/>
      <c r="F426" s="27"/>
      <c r="G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27"/>
      <c r="E427" s="13"/>
      <c r="F427" s="27"/>
      <c r="G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27"/>
      <c r="E428" s="13"/>
      <c r="F428" s="27"/>
      <c r="G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27"/>
      <c r="E429" s="13"/>
      <c r="F429" s="27"/>
      <c r="G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27"/>
      <c r="E430" s="13"/>
      <c r="F430" s="27"/>
      <c r="G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27"/>
      <c r="E431" s="13"/>
      <c r="F431" s="27"/>
      <c r="G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27"/>
      <c r="E432" s="13"/>
      <c r="F432" s="27"/>
      <c r="G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27"/>
      <c r="E433" s="13"/>
      <c r="F433" s="27"/>
      <c r="G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27"/>
      <c r="E434" s="13"/>
      <c r="F434" s="27"/>
      <c r="G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27"/>
      <c r="E435" s="13"/>
      <c r="F435" s="27"/>
      <c r="G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27"/>
      <c r="E436" s="13"/>
      <c r="F436" s="27"/>
      <c r="G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27"/>
      <c r="E437" s="13"/>
      <c r="F437" s="27"/>
      <c r="G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27"/>
      <c r="E438" s="13"/>
      <c r="F438" s="27"/>
      <c r="G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27"/>
      <c r="E439" s="13"/>
      <c r="F439" s="27"/>
      <c r="G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27"/>
      <c r="E440" s="13"/>
      <c r="F440" s="27"/>
      <c r="G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27"/>
      <c r="E441" s="13"/>
      <c r="F441" s="27"/>
      <c r="G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27"/>
      <c r="E442" s="13"/>
      <c r="F442" s="27"/>
      <c r="G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27"/>
      <c r="E443" s="13"/>
      <c r="F443" s="27"/>
      <c r="G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27"/>
      <c r="E444" s="13"/>
      <c r="F444" s="27"/>
      <c r="G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27"/>
      <c r="E445" s="13"/>
      <c r="F445" s="27"/>
      <c r="G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27"/>
      <c r="E446" s="13"/>
      <c r="F446" s="27"/>
      <c r="G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27"/>
      <c r="E447" s="13"/>
      <c r="F447" s="27"/>
      <c r="G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27"/>
      <c r="E448" s="13"/>
      <c r="F448" s="27"/>
      <c r="G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27"/>
      <c r="E449" s="13"/>
      <c r="F449" s="27"/>
      <c r="G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27"/>
      <c r="E450" s="13"/>
      <c r="F450" s="27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27"/>
      <c r="E451" s="13"/>
      <c r="F451" s="27"/>
      <c r="G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27"/>
      <c r="E452" s="13"/>
      <c r="F452" s="27"/>
      <c r="G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27"/>
      <c r="E453" s="13"/>
      <c r="F453" s="27"/>
      <c r="G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27"/>
      <c r="E454" s="13"/>
      <c r="F454" s="27"/>
      <c r="G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27"/>
      <c r="E455" s="13"/>
      <c r="F455" s="27"/>
      <c r="G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27"/>
      <c r="E456" s="13"/>
      <c r="F456" s="27"/>
      <c r="G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27"/>
      <c r="E457" s="13"/>
      <c r="F457" s="27"/>
      <c r="G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27"/>
      <c r="E458" s="13"/>
      <c r="F458" s="27"/>
      <c r="G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27"/>
      <c r="E459" s="13"/>
      <c r="F459" s="27"/>
      <c r="G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27"/>
      <c r="E460" s="13"/>
      <c r="F460" s="27"/>
      <c r="G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27"/>
      <c r="E461" s="13"/>
      <c r="F461" s="27"/>
      <c r="G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27"/>
      <c r="E462" s="13"/>
      <c r="F462" s="27"/>
      <c r="G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27"/>
      <c r="E463" s="13"/>
      <c r="F463" s="27"/>
      <c r="G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27"/>
      <c r="E464" s="13"/>
      <c r="F464" s="27"/>
      <c r="G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27"/>
      <c r="E465" s="13"/>
      <c r="F465" s="27"/>
      <c r="G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27"/>
      <c r="E466" s="13"/>
      <c r="F466" s="27"/>
      <c r="G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27"/>
      <c r="E467" s="13"/>
      <c r="F467" s="27"/>
      <c r="G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27"/>
      <c r="E468" s="13"/>
      <c r="F468" s="27"/>
      <c r="G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27"/>
      <c r="E469" s="13"/>
      <c r="F469" s="27"/>
      <c r="G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27"/>
      <c r="E470" s="13"/>
      <c r="F470" s="27"/>
      <c r="G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27"/>
      <c r="E471" s="13"/>
      <c r="F471" s="27"/>
      <c r="G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27"/>
      <c r="E472" s="13"/>
      <c r="F472" s="27"/>
      <c r="G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27"/>
      <c r="E473" s="13"/>
      <c r="F473" s="27"/>
      <c r="G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27"/>
      <c r="E474" s="13"/>
      <c r="F474" s="27"/>
      <c r="G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27"/>
      <c r="E475" s="13"/>
      <c r="F475" s="27"/>
      <c r="G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27"/>
      <c r="E476" s="13"/>
      <c r="F476" s="27"/>
      <c r="G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27"/>
      <c r="E477" s="13"/>
      <c r="F477" s="27"/>
      <c r="G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27"/>
      <c r="E478" s="13"/>
      <c r="F478" s="27"/>
      <c r="G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27"/>
      <c r="E479" s="13"/>
      <c r="F479" s="27"/>
      <c r="G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27"/>
      <c r="E480" s="13"/>
      <c r="F480" s="27"/>
      <c r="G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27"/>
      <c r="E481" s="13"/>
      <c r="F481" s="27"/>
      <c r="G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27"/>
      <c r="E482" s="13"/>
      <c r="F482" s="27"/>
      <c r="G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27"/>
      <c r="E483" s="13"/>
      <c r="F483" s="27"/>
      <c r="G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27"/>
      <c r="E484" s="13"/>
      <c r="F484" s="27"/>
      <c r="G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27"/>
      <c r="E485" s="13"/>
      <c r="F485" s="27"/>
      <c r="G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27"/>
      <c r="E486" s="13"/>
      <c r="F486" s="27"/>
      <c r="G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27"/>
      <c r="E487" s="13"/>
      <c r="F487" s="27"/>
      <c r="G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27"/>
      <c r="E488" s="13"/>
      <c r="F488" s="27"/>
      <c r="G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27"/>
      <c r="E489" s="13"/>
      <c r="F489" s="27"/>
      <c r="G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27"/>
      <c r="E490" s="13"/>
      <c r="F490" s="27"/>
      <c r="G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27"/>
      <c r="E491" s="13"/>
      <c r="F491" s="27"/>
      <c r="G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27"/>
      <c r="E492" s="13"/>
      <c r="F492" s="27"/>
      <c r="G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27"/>
      <c r="E493" s="13"/>
      <c r="F493" s="27"/>
      <c r="G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27"/>
      <c r="E494" s="13"/>
      <c r="F494" s="27"/>
      <c r="G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27"/>
      <c r="E495" s="13"/>
      <c r="F495" s="27"/>
      <c r="G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27"/>
      <c r="E496" s="13"/>
      <c r="F496" s="27"/>
      <c r="G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27"/>
      <c r="E497" s="13"/>
      <c r="F497" s="27"/>
      <c r="G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27"/>
      <c r="E498" s="13"/>
      <c r="F498" s="27"/>
      <c r="G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27"/>
      <c r="E499" s="13"/>
      <c r="F499" s="27"/>
      <c r="G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27"/>
      <c r="E500" s="13"/>
      <c r="F500" s="27"/>
      <c r="G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27"/>
      <c r="E501" s="13"/>
      <c r="F501" s="27"/>
      <c r="G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27"/>
      <c r="E502" s="13"/>
      <c r="F502" s="27"/>
      <c r="G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27"/>
      <c r="E503" s="13"/>
      <c r="F503" s="27"/>
      <c r="G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27"/>
      <c r="E504" s="13"/>
      <c r="F504" s="27"/>
      <c r="G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27"/>
      <c r="E505" s="13"/>
      <c r="F505" s="27"/>
      <c r="G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27"/>
      <c r="E506" s="13"/>
      <c r="F506" s="27"/>
      <c r="G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27"/>
      <c r="E507" s="13"/>
      <c r="F507" s="27"/>
      <c r="G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27"/>
      <c r="E508" s="13"/>
      <c r="F508" s="27"/>
      <c r="G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27"/>
      <c r="E509" s="13"/>
      <c r="F509" s="27"/>
      <c r="G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27"/>
      <c r="E510" s="13"/>
      <c r="F510" s="27"/>
      <c r="G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27"/>
      <c r="E511" s="13"/>
      <c r="F511" s="27"/>
      <c r="G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27"/>
      <c r="E512" s="13"/>
      <c r="F512" s="27"/>
      <c r="G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27"/>
      <c r="E513" s="13"/>
      <c r="F513" s="27"/>
      <c r="G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27"/>
      <c r="E514" s="13"/>
      <c r="F514" s="27"/>
      <c r="G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27"/>
      <c r="E515" s="13"/>
      <c r="F515" s="27"/>
      <c r="G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27"/>
      <c r="E516" s="13"/>
      <c r="F516" s="27"/>
      <c r="G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27"/>
      <c r="E517" s="13"/>
      <c r="F517" s="27"/>
      <c r="G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27"/>
      <c r="E518" s="13"/>
      <c r="F518" s="27"/>
      <c r="G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27"/>
      <c r="E519" s="13"/>
      <c r="F519" s="27"/>
      <c r="G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27"/>
      <c r="E520" s="13"/>
      <c r="F520" s="27"/>
      <c r="G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27"/>
      <c r="E521" s="13"/>
      <c r="F521" s="27"/>
      <c r="G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27"/>
      <c r="E522" s="13"/>
      <c r="F522" s="27"/>
      <c r="G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27"/>
      <c r="E523" s="13"/>
      <c r="F523" s="27"/>
      <c r="G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27"/>
      <c r="E524" s="13"/>
      <c r="F524" s="27"/>
      <c r="G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27"/>
      <c r="E525" s="13"/>
      <c r="F525" s="27"/>
      <c r="G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27"/>
      <c r="E526" s="13"/>
      <c r="F526" s="27"/>
      <c r="G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27"/>
      <c r="E527" s="13"/>
      <c r="F527" s="27"/>
      <c r="G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27"/>
      <c r="E528" s="13"/>
      <c r="F528" s="27"/>
      <c r="G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27"/>
      <c r="E529" s="13"/>
      <c r="F529" s="27"/>
      <c r="G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27"/>
      <c r="E530" s="13"/>
      <c r="F530" s="27"/>
      <c r="G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27"/>
      <c r="E531" s="13"/>
      <c r="F531" s="27"/>
      <c r="G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27"/>
      <c r="E532" s="13"/>
      <c r="F532" s="27"/>
      <c r="G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27"/>
      <c r="E533" s="13"/>
      <c r="F533" s="27"/>
      <c r="G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27"/>
      <c r="E534" s="13"/>
      <c r="F534" s="27"/>
      <c r="G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27"/>
      <c r="E535" s="13"/>
      <c r="F535" s="27"/>
      <c r="G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27"/>
      <c r="E536" s="13"/>
      <c r="F536" s="27"/>
      <c r="G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27"/>
      <c r="E537" s="13"/>
      <c r="F537" s="27"/>
      <c r="G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27"/>
      <c r="E538" s="13"/>
      <c r="F538" s="27"/>
      <c r="G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27"/>
      <c r="E539" s="13"/>
      <c r="F539" s="27"/>
      <c r="G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27"/>
      <c r="E540" s="13"/>
      <c r="F540" s="27"/>
      <c r="G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27"/>
      <c r="E541" s="13"/>
      <c r="F541" s="27"/>
      <c r="G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27"/>
      <c r="E542" s="13"/>
      <c r="F542" s="27"/>
      <c r="G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27"/>
      <c r="E543" s="13"/>
      <c r="F543" s="27"/>
      <c r="G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27"/>
      <c r="E544" s="13"/>
      <c r="F544" s="27"/>
      <c r="G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27"/>
      <c r="E545" s="13"/>
      <c r="F545" s="27"/>
      <c r="G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27"/>
      <c r="E546" s="13"/>
      <c r="F546" s="27"/>
      <c r="G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27"/>
      <c r="E547" s="13"/>
      <c r="F547" s="27"/>
      <c r="G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27"/>
      <c r="E548" s="13"/>
      <c r="F548" s="27"/>
      <c r="G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27"/>
      <c r="E549" s="13"/>
      <c r="F549" s="27"/>
      <c r="G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27"/>
      <c r="E550" s="13"/>
      <c r="F550" s="27"/>
      <c r="G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27"/>
      <c r="E551" s="13"/>
      <c r="F551" s="27"/>
      <c r="G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27"/>
      <c r="E552" s="13"/>
      <c r="F552" s="27"/>
      <c r="G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27"/>
      <c r="E553" s="13"/>
      <c r="F553" s="27"/>
      <c r="G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27"/>
      <c r="E554" s="13"/>
      <c r="F554" s="27"/>
      <c r="G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27"/>
      <c r="E555" s="13"/>
      <c r="F555" s="27"/>
      <c r="G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27"/>
      <c r="E556" s="13"/>
      <c r="F556" s="27"/>
      <c r="G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27"/>
      <c r="E557" s="13"/>
      <c r="F557" s="27"/>
      <c r="G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27"/>
      <c r="E558" s="13"/>
      <c r="F558" s="27"/>
      <c r="G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27"/>
      <c r="E559" s="13"/>
      <c r="F559" s="27"/>
      <c r="G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27"/>
      <c r="E560" s="13"/>
      <c r="F560" s="27"/>
      <c r="G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27"/>
      <c r="E561" s="13"/>
      <c r="F561" s="27"/>
      <c r="G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27"/>
      <c r="E562" s="13"/>
      <c r="F562" s="27"/>
      <c r="G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27"/>
      <c r="E563" s="13"/>
      <c r="F563" s="27"/>
      <c r="G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27"/>
      <c r="E564" s="13"/>
      <c r="F564" s="27"/>
      <c r="G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27"/>
      <c r="E565" s="13"/>
      <c r="F565" s="27"/>
      <c r="G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27"/>
      <c r="E566" s="13"/>
      <c r="F566" s="27"/>
      <c r="G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27"/>
      <c r="E567" s="13"/>
      <c r="F567" s="27"/>
      <c r="G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27"/>
      <c r="E568" s="13"/>
      <c r="F568" s="27"/>
      <c r="G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27"/>
      <c r="E569" s="13"/>
      <c r="F569" s="27"/>
      <c r="G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27"/>
      <c r="E570" s="13"/>
      <c r="F570" s="27"/>
      <c r="G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27"/>
      <c r="E571" s="13"/>
      <c r="F571" s="27"/>
      <c r="G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27"/>
      <c r="E572" s="13"/>
      <c r="F572" s="27"/>
      <c r="G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27"/>
      <c r="E573" s="13"/>
      <c r="F573" s="27"/>
      <c r="G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27"/>
      <c r="E574" s="13"/>
      <c r="F574" s="27"/>
      <c r="G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27"/>
      <c r="E575" s="13"/>
      <c r="F575" s="27"/>
      <c r="G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27"/>
      <c r="E576" s="13"/>
      <c r="F576" s="27"/>
      <c r="G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27"/>
      <c r="E577" s="13"/>
      <c r="F577" s="27"/>
      <c r="G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27"/>
      <c r="E578" s="13"/>
      <c r="F578" s="27"/>
      <c r="G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27"/>
      <c r="E579" s="13"/>
      <c r="F579" s="27"/>
      <c r="G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27"/>
      <c r="E580" s="13"/>
      <c r="F580" s="27"/>
      <c r="G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27"/>
      <c r="E581" s="13"/>
      <c r="F581" s="27"/>
      <c r="G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27"/>
      <c r="E582" s="13"/>
      <c r="F582" s="27"/>
      <c r="G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27"/>
      <c r="E583" s="13"/>
      <c r="F583" s="27"/>
      <c r="G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27"/>
      <c r="E584" s="13"/>
      <c r="F584" s="27"/>
      <c r="G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27"/>
      <c r="E585" s="13"/>
      <c r="F585" s="27"/>
      <c r="G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27"/>
      <c r="E586" s="13"/>
      <c r="F586" s="27"/>
      <c r="G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27"/>
      <c r="E587" s="13"/>
      <c r="F587" s="27"/>
      <c r="G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27"/>
      <c r="E588" s="13"/>
      <c r="F588" s="27"/>
      <c r="G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27"/>
      <c r="E589" s="13"/>
      <c r="F589" s="27"/>
      <c r="G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27"/>
      <c r="E590" s="13"/>
      <c r="F590" s="27"/>
      <c r="G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27"/>
      <c r="E591" s="13"/>
      <c r="F591" s="27"/>
      <c r="G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27"/>
      <c r="E592" s="13"/>
      <c r="F592" s="27"/>
      <c r="G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27"/>
      <c r="E593" s="13"/>
      <c r="F593" s="27"/>
      <c r="G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27"/>
      <c r="E594" s="13"/>
      <c r="F594" s="27"/>
      <c r="G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27"/>
      <c r="E595" s="13"/>
      <c r="F595" s="27"/>
      <c r="G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27"/>
      <c r="E596" s="13"/>
      <c r="F596" s="27"/>
      <c r="G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27"/>
      <c r="E597" s="13"/>
      <c r="F597" s="27"/>
      <c r="G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27"/>
      <c r="E598" s="13"/>
      <c r="F598" s="27"/>
      <c r="G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27"/>
      <c r="E599" s="13"/>
      <c r="F599" s="27"/>
      <c r="G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27"/>
      <c r="E600" s="13"/>
      <c r="F600" s="27"/>
      <c r="G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27"/>
      <c r="E601" s="13"/>
      <c r="F601" s="27"/>
      <c r="G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27"/>
      <c r="E602" s="13"/>
      <c r="F602" s="27"/>
      <c r="G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27"/>
      <c r="E603" s="13"/>
      <c r="F603" s="27"/>
      <c r="G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27"/>
      <c r="E604" s="13"/>
      <c r="F604" s="27"/>
      <c r="G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27"/>
      <c r="E605" s="13"/>
      <c r="F605" s="27"/>
      <c r="G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27"/>
      <c r="E606" s="13"/>
      <c r="F606" s="27"/>
      <c r="G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27"/>
      <c r="E607" s="13"/>
      <c r="F607" s="27"/>
      <c r="G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27"/>
      <c r="E608" s="13"/>
      <c r="F608" s="27"/>
      <c r="G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27"/>
      <c r="E609" s="13"/>
      <c r="F609" s="27"/>
      <c r="G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27"/>
      <c r="E610" s="13"/>
      <c r="F610" s="27"/>
      <c r="G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27"/>
      <c r="E611" s="13"/>
      <c r="F611" s="27"/>
      <c r="G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27"/>
      <c r="E612" s="13"/>
      <c r="F612" s="27"/>
      <c r="G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27"/>
      <c r="E613" s="13"/>
      <c r="F613" s="27"/>
      <c r="G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27"/>
      <c r="E614" s="13"/>
      <c r="F614" s="27"/>
      <c r="G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27"/>
      <c r="E615" s="13"/>
      <c r="F615" s="27"/>
      <c r="G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27"/>
      <c r="E616" s="13"/>
      <c r="F616" s="27"/>
      <c r="G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27"/>
      <c r="E617" s="13"/>
      <c r="F617" s="27"/>
      <c r="G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27"/>
      <c r="E618" s="13"/>
      <c r="F618" s="27"/>
      <c r="G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27"/>
      <c r="E619" s="13"/>
      <c r="F619" s="27"/>
      <c r="G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27"/>
      <c r="E620" s="13"/>
      <c r="F620" s="27"/>
      <c r="G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27"/>
      <c r="E621" s="13"/>
      <c r="F621" s="27"/>
      <c r="G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27"/>
      <c r="E622" s="13"/>
      <c r="F622" s="27"/>
      <c r="G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27"/>
      <c r="E623" s="13"/>
      <c r="F623" s="27"/>
      <c r="G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27"/>
      <c r="E624" s="13"/>
      <c r="F624" s="27"/>
      <c r="G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27"/>
      <c r="E625" s="13"/>
      <c r="F625" s="27"/>
      <c r="G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27"/>
      <c r="E626" s="13"/>
      <c r="F626" s="27"/>
      <c r="G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27"/>
      <c r="E627" s="13"/>
      <c r="F627" s="27"/>
      <c r="G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27"/>
      <c r="E628" s="13"/>
      <c r="F628" s="27"/>
      <c r="G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27"/>
      <c r="E629" s="13"/>
      <c r="F629" s="27"/>
      <c r="G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27"/>
      <c r="E630" s="13"/>
      <c r="F630" s="27"/>
      <c r="G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27"/>
      <c r="E631" s="13"/>
      <c r="F631" s="27"/>
      <c r="G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27"/>
      <c r="E632" s="13"/>
      <c r="F632" s="27"/>
      <c r="G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27"/>
      <c r="E633" s="13"/>
      <c r="F633" s="27"/>
      <c r="G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27"/>
      <c r="E634" s="13"/>
      <c r="F634" s="27"/>
      <c r="G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27"/>
      <c r="E635" s="13"/>
      <c r="F635" s="27"/>
      <c r="G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27"/>
      <c r="E636" s="13"/>
      <c r="F636" s="27"/>
      <c r="G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27"/>
      <c r="E637" s="13"/>
      <c r="F637" s="27"/>
      <c r="G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27"/>
      <c r="E638" s="13"/>
      <c r="F638" s="27"/>
      <c r="G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27"/>
      <c r="E639" s="13"/>
      <c r="F639" s="27"/>
      <c r="G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27"/>
      <c r="E640" s="13"/>
      <c r="F640" s="27"/>
      <c r="G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27"/>
      <c r="E641" s="13"/>
      <c r="F641" s="27"/>
      <c r="G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27"/>
      <c r="E642" s="13"/>
      <c r="F642" s="27"/>
      <c r="G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27"/>
      <c r="E643" s="13"/>
      <c r="F643" s="27"/>
      <c r="G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27"/>
      <c r="E644" s="13"/>
      <c r="F644" s="27"/>
      <c r="G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27"/>
      <c r="E645" s="13"/>
      <c r="F645" s="27"/>
      <c r="G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27"/>
      <c r="E646" s="13"/>
      <c r="F646" s="27"/>
      <c r="G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27"/>
      <c r="E647" s="13"/>
      <c r="F647" s="27"/>
      <c r="G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27"/>
      <c r="E648" s="13"/>
      <c r="F648" s="27"/>
      <c r="G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27"/>
      <c r="E649" s="13"/>
      <c r="F649" s="27"/>
      <c r="G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27"/>
      <c r="E650" s="13"/>
      <c r="F650" s="27"/>
      <c r="G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27"/>
      <c r="E651" s="13"/>
      <c r="F651" s="27"/>
      <c r="G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27"/>
      <c r="E652" s="13"/>
      <c r="F652" s="27"/>
      <c r="G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27"/>
      <c r="E653" s="13"/>
      <c r="F653" s="27"/>
      <c r="G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27"/>
      <c r="E654" s="13"/>
      <c r="F654" s="27"/>
      <c r="G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27"/>
      <c r="E655" s="13"/>
      <c r="F655" s="27"/>
      <c r="G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27"/>
      <c r="E656" s="13"/>
      <c r="F656" s="27"/>
      <c r="G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27"/>
      <c r="E657" s="13"/>
      <c r="F657" s="27"/>
      <c r="G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27"/>
      <c r="E658" s="13"/>
      <c r="F658" s="27"/>
      <c r="G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27"/>
      <c r="E659" s="13"/>
      <c r="F659" s="27"/>
      <c r="G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27"/>
      <c r="E660" s="13"/>
      <c r="F660" s="27"/>
      <c r="G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27"/>
      <c r="E661" s="13"/>
      <c r="F661" s="27"/>
      <c r="G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27"/>
      <c r="E662" s="13"/>
      <c r="F662" s="27"/>
      <c r="G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27"/>
      <c r="E663" s="13"/>
      <c r="F663" s="27"/>
      <c r="G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27"/>
      <c r="E664" s="13"/>
      <c r="F664" s="27"/>
      <c r="G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27"/>
      <c r="E665" s="13"/>
      <c r="F665" s="27"/>
      <c r="G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27"/>
      <c r="E666" s="13"/>
      <c r="F666" s="27"/>
      <c r="G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27"/>
      <c r="E667" s="13"/>
      <c r="F667" s="27"/>
      <c r="G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27"/>
      <c r="E668" s="13"/>
      <c r="F668" s="27"/>
      <c r="G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27"/>
      <c r="E669" s="13"/>
      <c r="F669" s="27"/>
      <c r="G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27"/>
      <c r="E670" s="13"/>
      <c r="F670" s="27"/>
      <c r="G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27"/>
      <c r="E671" s="13"/>
      <c r="F671" s="27"/>
      <c r="G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27"/>
      <c r="E672" s="13"/>
      <c r="F672" s="27"/>
      <c r="G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27"/>
      <c r="E673" s="13"/>
      <c r="F673" s="27"/>
      <c r="G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27"/>
      <c r="E674" s="13"/>
      <c r="F674" s="27"/>
      <c r="G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27"/>
      <c r="E675" s="13"/>
      <c r="F675" s="27"/>
      <c r="G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27"/>
      <c r="E676" s="13"/>
      <c r="F676" s="27"/>
      <c r="G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27"/>
      <c r="E677" s="13"/>
      <c r="F677" s="27"/>
      <c r="G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27"/>
      <c r="E678" s="13"/>
      <c r="F678" s="27"/>
      <c r="G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27"/>
      <c r="E679" s="13"/>
      <c r="F679" s="27"/>
      <c r="G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27"/>
      <c r="E680" s="13"/>
      <c r="F680" s="27"/>
      <c r="G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27"/>
      <c r="E681" s="13"/>
      <c r="F681" s="27"/>
      <c r="G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27"/>
      <c r="E682" s="13"/>
      <c r="F682" s="27"/>
      <c r="G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27"/>
      <c r="E683" s="13"/>
      <c r="F683" s="27"/>
      <c r="G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27"/>
      <c r="E684" s="13"/>
      <c r="F684" s="27"/>
      <c r="G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27"/>
      <c r="E685" s="13"/>
      <c r="F685" s="27"/>
      <c r="G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27"/>
      <c r="E686" s="13"/>
      <c r="F686" s="27"/>
      <c r="G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27"/>
      <c r="E687" s="13"/>
      <c r="F687" s="27"/>
      <c r="G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27"/>
      <c r="E688" s="13"/>
      <c r="F688" s="27"/>
      <c r="G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27"/>
      <c r="E689" s="13"/>
      <c r="F689" s="27"/>
      <c r="G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27"/>
      <c r="E690" s="13"/>
      <c r="F690" s="27"/>
      <c r="G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27"/>
      <c r="E691" s="13"/>
      <c r="F691" s="27"/>
      <c r="G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27"/>
      <c r="E692" s="13"/>
      <c r="F692" s="27"/>
      <c r="G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27"/>
      <c r="E693" s="13"/>
      <c r="F693" s="27"/>
      <c r="G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27"/>
      <c r="E694" s="13"/>
      <c r="F694" s="27"/>
      <c r="G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27"/>
      <c r="E695" s="13"/>
      <c r="F695" s="27"/>
      <c r="G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27"/>
      <c r="E696" s="13"/>
      <c r="F696" s="27"/>
      <c r="G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27"/>
      <c r="E697" s="13"/>
      <c r="F697" s="27"/>
      <c r="G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27"/>
      <c r="E698" s="13"/>
      <c r="F698" s="27"/>
      <c r="G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27"/>
      <c r="E699" s="13"/>
      <c r="F699" s="27"/>
      <c r="G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27"/>
      <c r="E700" s="13"/>
      <c r="F700" s="27"/>
      <c r="G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27"/>
      <c r="E701" s="13"/>
      <c r="F701" s="27"/>
      <c r="G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27"/>
      <c r="E702" s="13"/>
      <c r="F702" s="27"/>
      <c r="G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27"/>
      <c r="E703" s="13"/>
      <c r="F703" s="27"/>
      <c r="G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27"/>
      <c r="E704" s="13"/>
      <c r="F704" s="27"/>
      <c r="G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27"/>
      <c r="E705" s="13"/>
      <c r="F705" s="27"/>
      <c r="G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27"/>
      <c r="E706" s="13"/>
      <c r="F706" s="27"/>
      <c r="G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27"/>
      <c r="E707" s="13"/>
      <c r="F707" s="27"/>
      <c r="G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27"/>
      <c r="E708" s="13"/>
      <c r="F708" s="27"/>
      <c r="G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27"/>
      <c r="E709" s="13"/>
      <c r="F709" s="27"/>
      <c r="G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27"/>
      <c r="E710" s="13"/>
      <c r="F710" s="27"/>
      <c r="G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27"/>
      <c r="E711" s="13"/>
      <c r="F711" s="27"/>
      <c r="G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27"/>
      <c r="E712" s="13"/>
      <c r="F712" s="27"/>
      <c r="G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27"/>
      <c r="E713" s="13"/>
      <c r="F713" s="27"/>
      <c r="G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27"/>
      <c r="E714" s="13"/>
      <c r="F714" s="27"/>
      <c r="G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27"/>
      <c r="E715" s="13"/>
      <c r="F715" s="27"/>
      <c r="G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27"/>
      <c r="E716" s="13"/>
      <c r="F716" s="27"/>
      <c r="G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27"/>
      <c r="E717" s="13"/>
      <c r="F717" s="27"/>
      <c r="G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27"/>
      <c r="E718" s="13"/>
      <c r="F718" s="27"/>
      <c r="G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27"/>
      <c r="E719" s="13"/>
      <c r="F719" s="27"/>
      <c r="G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27"/>
      <c r="E720" s="13"/>
      <c r="F720" s="27"/>
      <c r="G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27"/>
      <c r="E721" s="13"/>
      <c r="F721" s="27"/>
      <c r="G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27"/>
      <c r="E722" s="13"/>
      <c r="F722" s="27"/>
      <c r="G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27"/>
      <c r="E723" s="13"/>
      <c r="F723" s="27"/>
      <c r="G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27"/>
      <c r="E724" s="13"/>
      <c r="F724" s="27"/>
      <c r="G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27"/>
      <c r="E725" s="13"/>
      <c r="F725" s="27"/>
      <c r="G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27"/>
      <c r="E726" s="13"/>
      <c r="F726" s="27"/>
      <c r="G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27"/>
      <c r="E727" s="13"/>
      <c r="F727" s="27"/>
      <c r="G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27"/>
      <c r="E728" s="13"/>
      <c r="F728" s="27"/>
      <c r="G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27"/>
      <c r="E729" s="13"/>
      <c r="F729" s="27"/>
      <c r="G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27"/>
      <c r="E730" s="13"/>
      <c r="F730" s="27"/>
      <c r="G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27"/>
      <c r="E731" s="13"/>
      <c r="F731" s="27"/>
      <c r="G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27"/>
      <c r="E732" s="13"/>
      <c r="F732" s="27"/>
      <c r="G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27"/>
      <c r="E733" s="13"/>
      <c r="F733" s="27"/>
      <c r="G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27"/>
      <c r="E734" s="13"/>
      <c r="F734" s="27"/>
      <c r="G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27"/>
      <c r="E735" s="13"/>
      <c r="F735" s="27"/>
      <c r="G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27"/>
      <c r="E736" s="13"/>
      <c r="F736" s="27"/>
      <c r="G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27"/>
      <c r="E737" s="13"/>
      <c r="F737" s="27"/>
      <c r="G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27"/>
      <c r="E738" s="13"/>
      <c r="F738" s="27"/>
      <c r="G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27"/>
      <c r="E739" s="13"/>
      <c r="F739" s="27"/>
      <c r="G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27"/>
      <c r="E740" s="13"/>
      <c r="F740" s="27"/>
      <c r="G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27"/>
      <c r="E741" s="13"/>
      <c r="F741" s="27"/>
      <c r="G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27"/>
      <c r="E742" s="13"/>
      <c r="F742" s="27"/>
      <c r="G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27"/>
      <c r="E743" s="13"/>
      <c r="F743" s="27"/>
      <c r="G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27"/>
      <c r="E744" s="13"/>
      <c r="F744" s="27"/>
      <c r="G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27"/>
      <c r="E745" s="13"/>
      <c r="F745" s="27"/>
      <c r="G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27"/>
      <c r="E746" s="13"/>
      <c r="F746" s="27"/>
      <c r="G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27"/>
      <c r="E747" s="13"/>
      <c r="F747" s="27"/>
      <c r="G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27"/>
      <c r="E748" s="13"/>
      <c r="F748" s="27"/>
      <c r="G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27"/>
      <c r="E749" s="13"/>
      <c r="F749" s="27"/>
      <c r="G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27"/>
      <c r="E750" s="13"/>
      <c r="F750" s="27"/>
      <c r="G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27"/>
      <c r="E751" s="13"/>
      <c r="F751" s="27"/>
      <c r="G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27"/>
      <c r="E752" s="13"/>
      <c r="F752" s="27"/>
      <c r="G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27"/>
      <c r="E753" s="13"/>
      <c r="F753" s="27"/>
      <c r="G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27"/>
      <c r="E754" s="13"/>
      <c r="F754" s="27"/>
      <c r="G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27"/>
      <c r="E755" s="13"/>
      <c r="F755" s="27"/>
      <c r="G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27"/>
      <c r="E756" s="13"/>
      <c r="F756" s="27"/>
      <c r="G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27"/>
      <c r="E757" s="13"/>
      <c r="F757" s="27"/>
      <c r="G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27"/>
      <c r="E758" s="13"/>
      <c r="F758" s="27"/>
      <c r="G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27"/>
      <c r="E759" s="13"/>
      <c r="F759" s="27"/>
      <c r="G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27"/>
      <c r="E760" s="13"/>
      <c r="F760" s="27"/>
      <c r="G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27"/>
      <c r="E761" s="13"/>
      <c r="F761" s="27"/>
      <c r="G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27"/>
      <c r="E762" s="13"/>
      <c r="F762" s="27"/>
      <c r="G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27"/>
      <c r="E763" s="13"/>
      <c r="F763" s="27"/>
      <c r="G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27"/>
      <c r="E764" s="13"/>
      <c r="F764" s="27"/>
      <c r="G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27"/>
      <c r="E765" s="13"/>
      <c r="F765" s="27"/>
      <c r="G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27"/>
      <c r="E766" s="13"/>
      <c r="F766" s="27"/>
      <c r="G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27"/>
      <c r="E767" s="13"/>
      <c r="F767" s="27"/>
      <c r="G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27"/>
      <c r="E768" s="13"/>
      <c r="F768" s="27"/>
      <c r="G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27"/>
      <c r="E769" s="13"/>
      <c r="F769" s="27"/>
      <c r="G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27"/>
      <c r="E770" s="13"/>
      <c r="F770" s="27"/>
      <c r="G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27"/>
      <c r="E771" s="13"/>
      <c r="F771" s="27"/>
      <c r="G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27"/>
      <c r="E772" s="13"/>
      <c r="F772" s="27"/>
      <c r="G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27"/>
      <c r="E773" s="13"/>
      <c r="F773" s="27"/>
      <c r="G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27"/>
      <c r="E774" s="13"/>
      <c r="F774" s="27"/>
      <c r="G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27"/>
      <c r="E775" s="13"/>
      <c r="F775" s="27"/>
      <c r="G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27"/>
      <c r="E776" s="13"/>
      <c r="F776" s="27"/>
      <c r="G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27"/>
      <c r="E777" s="13"/>
      <c r="F777" s="27"/>
      <c r="G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27"/>
      <c r="E778" s="13"/>
      <c r="F778" s="27"/>
      <c r="G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27"/>
      <c r="E779" s="13"/>
      <c r="F779" s="27"/>
      <c r="G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27"/>
      <c r="E780" s="13"/>
      <c r="F780" s="27"/>
      <c r="G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27"/>
      <c r="E781" s="13"/>
      <c r="F781" s="27"/>
      <c r="G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27"/>
      <c r="E782" s="13"/>
      <c r="F782" s="27"/>
      <c r="G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27"/>
      <c r="E783" s="13"/>
      <c r="F783" s="27"/>
      <c r="G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27"/>
      <c r="E784" s="13"/>
      <c r="F784" s="27"/>
      <c r="G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27"/>
      <c r="E785" s="13"/>
      <c r="F785" s="27"/>
      <c r="G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27"/>
      <c r="E786" s="13"/>
      <c r="F786" s="27"/>
      <c r="G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27"/>
      <c r="E787" s="13"/>
      <c r="F787" s="27"/>
      <c r="G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27"/>
      <c r="E788" s="13"/>
      <c r="F788" s="27"/>
      <c r="G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27"/>
      <c r="E789" s="13"/>
      <c r="F789" s="27"/>
      <c r="G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27"/>
      <c r="E790" s="13"/>
      <c r="F790" s="27"/>
      <c r="G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27"/>
      <c r="E791" s="13"/>
      <c r="F791" s="27"/>
      <c r="G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27"/>
      <c r="E792" s="13"/>
      <c r="F792" s="27"/>
      <c r="G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27"/>
      <c r="E793" s="13"/>
      <c r="F793" s="27"/>
      <c r="G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27"/>
      <c r="E794" s="13"/>
      <c r="F794" s="27"/>
      <c r="G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27"/>
      <c r="E795" s="13"/>
      <c r="F795" s="27"/>
      <c r="G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27"/>
      <c r="E796" s="13"/>
      <c r="F796" s="27"/>
      <c r="G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27"/>
      <c r="E797" s="13"/>
      <c r="F797" s="27"/>
      <c r="G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27"/>
      <c r="E798" s="13"/>
      <c r="F798" s="27"/>
      <c r="G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27"/>
      <c r="E799" s="13"/>
      <c r="F799" s="27"/>
      <c r="G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27"/>
      <c r="E800" s="13"/>
      <c r="F800" s="27"/>
      <c r="G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27"/>
      <c r="E801" s="13"/>
      <c r="F801" s="27"/>
      <c r="G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27"/>
      <c r="E802" s="13"/>
      <c r="F802" s="27"/>
      <c r="G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27"/>
      <c r="E803" s="13"/>
      <c r="F803" s="27"/>
      <c r="G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27"/>
      <c r="E804" s="13"/>
      <c r="F804" s="27"/>
      <c r="G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27"/>
      <c r="E805" s="13"/>
      <c r="F805" s="27"/>
      <c r="G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27"/>
      <c r="E806" s="13"/>
      <c r="F806" s="27"/>
      <c r="G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27"/>
      <c r="E807" s="13"/>
      <c r="F807" s="27"/>
      <c r="G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27"/>
      <c r="E808" s="13"/>
      <c r="F808" s="27"/>
      <c r="G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27"/>
      <c r="E809" s="13"/>
      <c r="F809" s="27"/>
      <c r="G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27"/>
      <c r="E810" s="13"/>
      <c r="F810" s="27"/>
      <c r="G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27"/>
      <c r="E811" s="13"/>
      <c r="F811" s="27"/>
      <c r="G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27"/>
      <c r="E812" s="13"/>
      <c r="F812" s="27"/>
      <c r="G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27"/>
      <c r="E813" s="13"/>
      <c r="F813" s="27"/>
      <c r="G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27"/>
      <c r="E814" s="13"/>
      <c r="F814" s="27"/>
      <c r="G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27"/>
      <c r="E815" s="13"/>
      <c r="F815" s="27"/>
      <c r="G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27"/>
      <c r="E816" s="13"/>
      <c r="F816" s="27"/>
      <c r="G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27"/>
      <c r="E817" s="13"/>
      <c r="F817" s="27"/>
      <c r="G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27"/>
      <c r="E818" s="13"/>
      <c r="F818" s="27"/>
      <c r="G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27"/>
      <c r="E819" s="13"/>
      <c r="F819" s="27"/>
      <c r="G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27"/>
      <c r="E820" s="13"/>
      <c r="F820" s="27"/>
      <c r="G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27"/>
      <c r="E821" s="13"/>
      <c r="F821" s="27"/>
      <c r="G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27"/>
      <c r="E822" s="13"/>
      <c r="F822" s="27"/>
      <c r="G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27"/>
      <c r="E823" s="13"/>
      <c r="F823" s="27"/>
      <c r="G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27"/>
      <c r="E824" s="13"/>
      <c r="F824" s="27"/>
      <c r="G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27"/>
      <c r="E825" s="13"/>
      <c r="F825" s="27"/>
      <c r="G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27"/>
      <c r="E826" s="13"/>
      <c r="F826" s="27"/>
      <c r="G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27"/>
      <c r="E827" s="13"/>
      <c r="F827" s="27"/>
      <c r="G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27"/>
      <c r="E828" s="13"/>
      <c r="F828" s="27"/>
      <c r="G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27"/>
      <c r="E829" s="13"/>
      <c r="F829" s="27"/>
      <c r="G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27"/>
      <c r="E830" s="13"/>
      <c r="F830" s="27"/>
      <c r="G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27"/>
      <c r="E831" s="13"/>
      <c r="F831" s="27"/>
      <c r="G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27"/>
      <c r="E832" s="13"/>
      <c r="F832" s="27"/>
      <c r="G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27"/>
      <c r="E833" s="13"/>
      <c r="F833" s="27"/>
      <c r="G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27"/>
      <c r="E834" s="13"/>
      <c r="F834" s="27"/>
      <c r="G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27"/>
      <c r="E835" s="13"/>
      <c r="F835" s="27"/>
      <c r="G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27"/>
      <c r="E836" s="13"/>
      <c r="F836" s="27"/>
      <c r="G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27"/>
      <c r="E837" s="13"/>
      <c r="F837" s="27"/>
      <c r="G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27"/>
      <c r="E838" s="13"/>
      <c r="F838" s="27"/>
      <c r="G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27"/>
      <c r="E839" s="13"/>
      <c r="F839" s="27"/>
      <c r="G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27"/>
      <c r="E840" s="13"/>
      <c r="F840" s="27"/>
      <c r="G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27"/>
      <c r="E841" s="13"/>
      <c r="F841" s="27"/>
      <c r="G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27"/>
      <c r="E842" s="13"/>
      <c r="F842" s="27"/>
      <c r="G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27"/>
      <c r="E843" s="13"/>
      <c r="F843" s="27"/>
      <c r="G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27"/>
      <c r="E844" s="13"/>
      <c r="F844" s="27"/>
      <c r="G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27"/>
      <c r="E845" s="13"/>
      <c r="F845" s="27"/>
      <c r="G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27"/>
      <c r="E846" s="13"/>
      <c r="F846" s="27"/>
      <c r="G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27"/>
      <c r="E847" s="13"/>
      <c r="F847" s="27"/>
      <c r="G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27"/>
      <c r="E848" s="13"/>
      <c r="F848" s="27"/>
      <c r="G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27"/>
      <c r="E849" s="13"/>
      <c r="F849" s="27"/>
      <c r="G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27"/>
      <c r="E850" s="13"/>
      <c r="F850" s="27"/>
      <c r="G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27"/>
      <c r="E851" s="13"/>
      <c r="F851" s="27"/>
      <c r="G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27"/>
      <c r="E852" s="13"/>
      <c r="F852" s="27"/>
      <c r="G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27"/>
      <c r="E853" s="13"/>
      <c r="F853" s="27"/>
      <c r="G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27"/>
      <c r="E854" s="13"/>
      <c r="F854" s="27"/>
      <c r="G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27"/>
      <c r="E855" s="13"/>
      <c r="F855" s="27"/>
      <c r="G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27"/>
      <c r="E856" s="13"/>
      <c r="F856" s="27"/>
      <c r="G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27"/>
      <c r="E857" s="13"/>
      <c r="F857" s="27"/>
      <c r="G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27"/>
      <c r="E858" s="13"/>
      <c r="F858" s="27"/>
      <c r="G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27"/>
      <c r="E859" s="13"/>
      <c r="F859" s="27"/>
      <c r="G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27"/>
      <c r="E860" s="13"/>
      <c r="F860" s="27"/>
      <c r="G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27"/>
      <c r="E861" s="13"/>
      <c r="F861" s="27"/>
      <c r="G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27"/>
      <c r="E862" s="13"/>
      <c r="F862" s="27"/>
      <c r="G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27"/>
      <c r="E863" s="13"/>
      <c r="F863" s="27"/>
      <c r="G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27"/>
      <c r="E864" s="13"/>
      <c r="F864" s="27"/>
      <c r="G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27"/>
      <c r="E865" s="13"/>
      <c r="F865" s="27"/>
      <c r="G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27"/>
      <c r="E866" s="13"/>
      <c r="F866" s="27"/>
      <c r="G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27"/>
      <c r="E867" s="13"/>
      <c r="F867" s="27"/>
      <c r="G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27"/>
      <c r="E868" s="13"/>
      <c r="F868" s="27"/>
      <c r="G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27"/>
      <c r="E869" s="13"/>
      <c r="F869" s="27"/>
      <c r="G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27"/>
      <c r="E870" s="13"/>
      <c r="F870" s="27"/>
      <c r="G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27"/>
      <c r="E871" s="13"/>
      <c r="F871" s="27"/>
      <c r="G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27"/>
      <c r="E872" s="13"/>
      <c r="F872" s="27"/>
      <c r="G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27"/>
      <c r="E873" s="13"/>
      <c r="F873" s="27"/>
      <c r="G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27"/>
      <c r="E874" s="13"/>
      <c r="F874" s="27"/>
      <c r="G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27"/>
      <c r="E875" s="13"/>
      <c r="F875" s="27"/>
      <c r="G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27"/>
      <c r="E876" s="13"/>
      <c r="F876" s="27"/>
      <c r="G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27"/>
      <c r="E877" s="13"/>
      <c r="F877" s="27"/>
      <c r="G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27"/>
      <c r="E878" s="13"/>
      <c r="F878" s="27"/>
      <c r="G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27"/>
      <c r="E879" s="13"/>
      <c r="F879" s="27"/>
      <c r="G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27"/>
      <c r="E880" s="13"/>
      <c r="F880" s="27"/>
      <c r="G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27"/>
      <c r="E881" s="13"/>
      <c r="F881" s="27"/>
      <c r="G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27"/>
      <c r="E882" s="13"/>
      <c r="F882" s="27"/>
      <c r="G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27"/>
      <c r="E883" s="13"/>
      <c r="F883" s="27"/>
      <c r="G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27"/>
      <c r="E884" s="13"/>
      <c r="F884" s="27"/>
      <c r="G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27"/>
      <c r="E885" s="13"/>
      <c r="F885" s="27"/>
      <c r="G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27"/>
      <c r="E886" s="13"/>
      <c r="F886" s="27"/>
      <c r="G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27"/>
      <c r="E887" s="13"/>
      <c r="F887" s="27"/>
      <c r="G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27"/>
      <c r="E888" s="13"/>
      <c r="F888" s="27"/>
      <c r="G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27"/>
      <c r="E889" s="13"/>
      <c r="F889" s="27"/>
      <c r="G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27"/>
      <c r="E890" s="13"/>
      <c r="F890" s="27"/>
      <c r="G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27"/>
      <c r="E891" s="13"/>
      <c r="F891" s="27"/>
      <c r="G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27"/>
      <c r="E892" s="13"/>
      <c r="F892" s="27"/>
      <c r="G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27"/>
      <c r="E893" s="13"/>
      <c r="F893" s="27"/>
      <c r="G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27"/>
      <c r="E894" s="13"/>
      <c r="F894" s="27"/>
      <c r="G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27"/>
      <c r="E895" s="13"/>
      <c r="F895" s="27"/>
      <c r="G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27"/>
      <c r="E896" s="13"/>
      <c r="F896" s="27"/>
      <c r="G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27"/>
      <c r="E897" s="13"/>
      <c r="F897" s="27"/>
      <c r="G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27"/>
      <c r="E898" s="13"/>
      <c r="F898" s="27"/>
      <c r="G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27"/>
      <c r="E899" s="13"/>
      <c r="F899" s="27"/>
      <c r="G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27"/>
      <c r="E900" s="13"/>
      <c r="F900" s="27"/>
      <c r="G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27"/>
      <c r="E901" s="13"/>
      <c r="F901" s="27"/>
      <c r="G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27"/>
      <c r="E902" s="13"/>
      <c r="F902" s="27"/>
      <c r="G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27"/>
      <c r="E903" s="13"/>
      <c r="F903" s="27"/>
      <c r="G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27"/>
      <c r="E904" s="13"/>
      <c r="F904" s="27"/>
      <c r="G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27"/>
      <c r="E905" s="13"/>
      <c r="F905" s="27"/>
      <c r="G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27"/>
      <c r="E906" s="13"/>
      <c r="F906" s="27"/>
      <c r="G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27"/>
      <c r="E907" s="13"/>
      <c r="F907" s="27"/>
      <c r="G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27"/>
      <c r="E908" s="13"/>
      <c r="F908" s="27"/>
      <c r="G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27"/>
      <c r="E909" s="13"/>
      <c r="F909" s="27"/>
      <c r="G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27"/>
      <c r="E910" s="13"/>
      <c r="F910" s="27"/>
      <c r="G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27"/>
      <c r="E911" s="13"/>
      <c r="F911" s="27"/>
      <c r="G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27"/>
      <c r="E912" s="13"/>
      <c r="F912" s="27"/>
      <c r="G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27"/>
      <c r="E913" s="13"/>
      <c r="F913" s="27"/>
      <c r="G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27"/>
      <c r="E914" s="13"/>
      <c r="F914" s="27"/>
      <c r="G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27"/>
      <c r="E915" s="13"/>
      <c r="F915" s="27"/>
      <c r="G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27"/>
      <c r="E916" s="13"/>
      <c r="F916" s="27"/>
      <c r="G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27"/>
      <c r="E917" s="13"/>
      <c r="F917" s="27"/>
      <c r="G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27"/>
      <c r="E918" s="13"/>
      <c r="F918" s="27"/>
      <c r="G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27"/>
      <c r="E919" s="13"/>
      <c r="F919" s="27"/>
      <c r="G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27"/>
      <c r="E920" s="13"/>
      <c r="F920" s="27"/>
      <c r="G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27"/>
      <c r="E921" s="13"/>
      <c r="F921" s="27"/>
      <c r="G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27"/>
      <c r="E922" s="13"/>
      <c r="F922" s="27"/>
      <c r="G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27"/>
      <c r="E923" s="13"/>
      <c r="F923" s="27"/>
      <c r="G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27"/>
      <c r="E924" s="13"/>
      <c r="F924" s="27"/>
      <c r="G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27"/>
      <c r="E925" s="13"/>
      <c r="F925" s="27"/>
      <c r="G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27"/>
      <c r="E926" s="13"/>
      <c r="F926" s="27"/>
      <c r="G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27"/>
      <c r="E927" s="13"/>
      <c r="F927" s="27"/>
      <c r="G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27"/>
      <c r="E928" s="13"/>
      <c r="F928" s="27"/>
      <c r="G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27"/>
      <c r="E929" s="13"/>
      <c r="F929" s="27"/>
      <c r="G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27"/>
      <c r="E930" s="13"/>
      <c r="F930" s="27"/>
      <c r="G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27"/>
      <c r="E931" s="13"/>
      <c r="F931" s="27"/>
      <c r="G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27"/>
      <c r="E932" s="13"/>
      <c r="F932" s="27"/>
      <c r="G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27"/>
      <c r="E933" s="13"/>
      <c r="F933" s="27"/>
      <c r="G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27"/>
      <c r="E934" s="13"/>
      <c r="F934" s="27"/>
      <c r="G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27"/>
      <c r="E935" s="13"/>
      <c r="F935" s="27"/>
      <c r="G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27"/>
      <c r="E936" s="13"/>
      <c r="F936" s="27"/>
      <c r="G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27"/>
      <c r="E937" s="13"/>
      <c r="F937" s="27"/>
      <c r="G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27"/>
      <c r="E938" s="13"/>
      <c r="F938" s="27"/>
      <c r="G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27"/>
      <c r="E939" s="13"/>
      <c r="F939" s="27"/>
      <c r="G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27"/>
      <c r="E940" s="13"/>
      <c r="F940" s="27"/>
      <c r="G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27"/>
      <c r="E941" s="13"/>
      <c r="F941" s="27"/>
      <c r="G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27"/>
      <c r="E942" s="13"/>
      <c r="F942" s="27"/>
      <c r="G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27"/>
      <c r="E943" s="13"/>
      <c r="F943" s="27"/>
      <c r="G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27"/>
      <c r="E944" s="13"/>
      <c r="F944" s="27"/>
      <c r="G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27"/>
      <c r="E945" s="13"/>
      <c r="F945" s="27"/>
      <c r="G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27"/>
      <c r="E946" s="13"/>
      <c r="F946" s="27"/>
      <c r="G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27"/>
      <c r="E947" s="13"/>
      <c r="F947" s="27"/>
      <c r="G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27"/>
      <c r="E948" s="13"/>
      <c r="F948" s="27"/>
      <c r="G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27"/>
      <c r="E949" s="13"/>
      <c r="F949" s="27"/>
      <c r="G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27"/>
      <c r="E950" s="13"/>
      <c r="F950" s="27"/>
      <c r="G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27"/>
      <c r="E951" s="13"/>
      <c r="F951" s="27"/>
      <c r="G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27"/>
      <c r="E952" s="13"/>
      <c r="F952" s="27"/>
      <c r="G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27"/>
      <c r="E953" s="13"/>
      <c r="F953" s="27"/>
      <c r="G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27"/>
      <c r="E954" s="13"/>
      <c r="F954" s="27"/>
      <c r="G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27"/>
      <c r="E955" s="13"/>
      <c r="F955" s="27"/>
      <c r="G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27"/>
      <c r="E956" s="13"/>
      <c r="F956" s="27"/>
      <c r="G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27"/>
      <c r="E957" s="13"/>
      <c r="F957" s="27"/>
      <c r="G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27"/>
      <c r="E958" s="13"/>
      <c r="F958" s="27"/>
      <c r="G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27"/>
      <c r="E959" s="13"/>
      <c r="F959" s="27"/>
      <c r="G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27"/>
      <c r="E960" s="13"/>
      <c r="F960" s="27"/>
      <c r="G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27"/>
      <c r="E961" s="13"/>
      <c r="F961" s="27"/>
      <c r="G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27"/>
      <c r="E962" s="13"/>
      <c r="F962" s="27"/>
      <c r="G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27"/>
      <c r="E963" s="13"/>
      <c r="F963" s="27"/>
      <c r="G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27"/>
      <c r="E964" s="13"/>
      <c r="F964" s="27"/>
      <c r="G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27"/>
      <c r="E965" s="13"/>
      <c r="F965" s="27"/>
      <c r="G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27"/>
      <c r="E966" s="13"/>
      <c r="F966" s="27"/>
      <c r="G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27"/>
      <c r="E967" s="13"/>
      <c r="F967" s="27"/>
      <c r="G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27"/>
      <c r="E968" s="13"/>
      <c r="F968" s="27"/>
      <c r="G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27"/>
      <c r="E969" s="13"/>
      <c r="F969" s="27"/>
      <c r="G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27"/>
      <c r="E970" s="13"/>
      <c r="F970" s="27"/>
      <c r="G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27"/>
      <c r="E971" s="13"/>
      <c r="F971" s="27"/>
      <c r="G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27"/>
      <c r="E972" s="13"/>
      <c r="F972" s="27"/>
      <c r="G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27"/>
      <c r="E973" s="13"/>
      <c r="F973" s="27"/>
      <c r="G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27"/>
      <c r="E974" s="13"/>
      <c r="F974" s="27"/>
      <c r="G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27"/>
      <c r="E975" s="13"/>
      <c r="F975" s="27"/>
      <c r="G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27"/>
      <c r="E976" s="13"/>
      <c r="F976" s="27"/>
      <c r="G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27"/>
      <c r="E977" s="13"/>
      <c r="F977" s="27"/>
      <c r="G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27"/>
      <c r="E978" s="13"/>
      <c r="F978" s="27"/>
      <c r="G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27"/>
      <c r="E979" s="13"/>
      <c r="F979" s="27"/>
      <c r="G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27"/>
      <c r="E980" s="13"/>
      <c r="F980" s="27"/>
      <c r="G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27"/>
      <c r="E981" s="13"/>
      <c r="F981" s="27"/>
      <c r="G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27"/>
      <c r="E982" s="13"/>
      <c r="F982" s="27"/>
      <c r="G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27"/>
      <c r="E983" s="13"/>
      <c r="F983" s="27"/>
      <c r="G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27"/>
      <c r="E984" s="13"/>
      <c r="F984" s="27"/>
      <c r="G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27"/>
      <c r="E985" s="13"/>
      <c r="F985" s="27"/>
      <c r="G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27"/>
      <c r="E986" s="13"/>
      <c r="F986" s="27"/>
      <c r="G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27"/>
      <c r="E987" s="13"/>
      <c r="F987" s="27"/>
      <c r="G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27"/>
      <c r="E988" s="13"/>
      <c r="F988" s="27"/>
      <c r="G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27"/>
      <c r="E989" s="13"/>
      <c r="F989" s="27"/>
      <c r="G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27"/>
      <c r="E990" s="13"/>
      <c r="F990" s="27"/>
      <c r="G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27"/>
      <c r="E991" s="13"/>
      <c r="F991" s="27"/>
      <c r="G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27"/>
      <c r="E992" s="13"/>
      <c r="F992" s="27"/>
      <c r="G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27"/>
      <c r="E993" s="13"/>
      <c r="F993" s="27"/>
      <c r="G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27"/>
      <c r="E994" s="13"/>
      <c r="F994" s="27"/>
      <c r="G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27"/>
      <c r="E995" s="13"/>
      <c r="F995" s="27"/>
      <c r="G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27"/>
      <c r="E996" s="13"/>
      <c r="F996" s="27"/>
      <c r="G996" s="2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27"/>
      <c r="E997" s="13"/>
      <c r="F997" s="27"/>
      <c r="G997" s="2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27"/>
      <c r="E998" s="13"/>
      <c r="F998" s="27"/>
      <c r="G998" s="2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27"/>
      <c r="E999" s="13"/>
      <c r="F999" s="27"/>
      <c r="G999" s="2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1"/>
      <c r="D1000" s="27"/>
      <c r="E1000" s="13"/>
      <c r="F1000" s="27"/>
      <c r="G1000" s="2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Z1000"/>
  <sheetViews>
    <sheetView workbookViewId="0">
      <selection activeCell="E76" sqref="E76"/>
    </sheetView>
  </sheetViews>
  <sheetFormatPr defaultColWidth="14.42578125" defaultRowHeight="15" customHeight="1" x14ac:dyDescent="0.25"/>
  <cols>
    <col min="1" max="1" width="1.140625" customWidth="1"/>
    <col min="2" max="2" width="13.5703125" customWidth="1"/>
    <col min="3" max="3" width="9" customWidth="1"/>
    <col min="4" max="4" width="14" customWidth="1"/>
    <col min="5" max="7" width="22.5703125" customWidth="1"/>
    <col min="8" max="8" width="1.140625" customWidth="1"/>
    <col min="9" max="26" width="9.140625" customWidth="1"/>
  </cols>
  <sheetData>
    <row r="1" spans="1:26" ht="15" customHeight="1" x14ac:dyDescent="0.25">
      <c r="A1" s="1"/>
      <c r="B1" s="2" t="s">
        <v>105</v>
      </c>
      <c r="C1" s="3" t="s">
        <v>162</v>
      </c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2"/>
      <c r="C2" s="3" t="s">
        <v>143</v>
      </c>
      <c r="D2" s="1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4" t="s">
        <v>106</v>
      </c>
      <c r="C3" s="5" t="s">
        <v>163</v>
      </c>
      <c r="D3" s="1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6"/>
      <c r="B4" s="7"/>
      <c r="C4" s="7"/>
      <c r="D4" s="7"/>
      <c r="E4" s="7"/>
      <c r="F4" s="7"/>
      <c r="G4" s="7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3" t="s">
        <v>2</v>
      </c>
      <c r="C6" s="3"/>
      <c r="D6" s="8" t="s">
        <v>3</v>
      </c>
      <c r="E6" s="2" t="s">
        <v>4</v>
      </c>
      <c r="F6" s="2" t="s">
        <v>67</v>
      </c>
      <c r="G6" s="2" t="s">
        <v>68</v>
      </c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5" t="s">
        <v>7</v>
      </c>
      <c r="C7" s="5"/>
      <c r="D7" s="9" t="s">
        <v>8</v>
      </c>
      <c r="E7" s="4" t="s">
        <v>9</v>
      </c>
      <c r="F7" s="4" t="s">
        <v>69</v>
      </c>
      <c r="G7" s="4" t="s">
        <v>70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0"/>
      <c r="B8" s="10"/>
      <c r="C8" s="10"/>
      <c r="D8" s="10"/>
      <c r="E8" s="10"/>
      <c r="F8" s="10"/>
      <c r="G8" s="10"/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"/>
      <c r="B10" s="3" t="s">
        <v>16</v>
      </c>
      <c r="C10" s="3"/>
      <c r="D10" s="8">
        <v>2021</v>
      </c>
      <c r="E10" s="11">
        <f>SUM(E14,E18,E22,E26,E30,E34,E38,E42,E46,E50,E54,E58,E62,E66,E70,E74)</f>
        <v>79</v>
      </c>
      <c r="F10" s="11">
        <f>SUM(F14,F18,F22,F26,F30,F34,F38,F42,F46,F50,F54,F58,F62,F66,F70,F74)</f>
        <v>1</v>
      </c>
      <c r="G10" s="11">
        <f>SUM(G14,G18,G22,G26,G30,G34,G38,G42,G46,G50,G54,G58,G62,G66,G70,G74)</f>
        <v>78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3"/>
      <c r="C11" s="3"/>
      <c r="D11" s="8">
        <v>2022</v>
      </c>
      <c r="E11" s="11">
        <f t="shared" ref="E11" si="0">SUM(E15,E19,E23,E27,E31,E35,E39,E43,E47,E51,E55,E59,E63,E67,E71,E75)</f>
        <v>305</v>
      </c>
      <c r="F11" s="11">
        <f t="shared" ref="F11:G12" si="1">SUM(F15,F19,F23,F27,F31,F35,F39,F43,F47,F51,F55,F59,F63,F67,F71,F75)</f>
        <v>11</v>
      </c>
      <c r="G11" s="11">
        <f t="shared" si="1"/>
        <v>294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3"/>
      <c r="C12" s="3"/>
      <c r="D12" s="8">
        <v>2023</v>
      </c>
      <c r="E12" s="11">
        <f t="shared" ref="E12" si="2">SUM(E16,E20,E24,E28,E32,E36,E40,E44,E48,E52,E56,E60,E64,E68,E72,E76)</f>
        <v>414</v>
      </c>
      <c r="F12" s="11">
        <f t="shared" si="1"/>
        <v>5</v>
      </c>
      <c r="G12" s="11">
        <f t="shared" si="1"/>
        <v>409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" customHeight="1" x14ac:dyDescent="0.25">
      <c r="A13" s="1"/>
      <c r="B13" s="3"/>
      <c r="C13" s="3"/>
      <c r="D13" s="13"/>
      <c r="E13" s="16"/>
      <c r="F13" s="16"/>
      <c r="G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" t="s">
        <v>17</v>
      </c>
      <c r="C14" s="1"/>
      <c r="D14" s="13">
        <v>2021</v>
      </c>
      <c r="E14" s="66">
        <f>SUM(F14,G14)</f>
        <v>3</v>
      </c>
      <c r="F14" s="66">
        <v>1</v>
      </c>
      <c r="G14" s="66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"/>
      <c r="C15" s="1"/>
      <c r="D15" s="13">
        <v>2022</v>
      </c>
      <c r="E15" s="66">
        <f>SUM(F15:G15)</f>
        <v>3</v>
      </c>
      <c r="F15" s="70" t="s">
        <v>27</v>
      </c>
      <c r="G15" s="66">
        <v>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1"/>
      <c r="C16" s="1"/>
      <c r="D16" s="13">
        <v>2023</v>
      </c>
      <c r="E16" s="72">
        <f>SUM(F16:G16)</f>
        <v>24</v>
      </c>
      <c r="F16" s="71" t="s">
        <v>27</v>
      </c>
      <c r="G16" s="72">
        <v>24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" customHeight="1" x14ac:dyDescent="0.25">
      <c r="A17" s="1"/>
      <c r="B17" s="1"/>
      <c r="C17" s="1"/>
      <c r="D17" s="13"/>
      <c r="E17" s="66"/>
      <c r="F17" s="66"/>
      <c r="G17" s="6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" t="s">
        <v>18</v>
      </c>
      <c r="C18" s="1"/>
      <c r="D18" s="13">
        <v>2021</v>
      </c>
      <c r="E18" s="66">
        <f>SUM(F18,G18)</f>
        <v>13</v>
      </c>
      <c r="F18" s="70" t="s">
        <v>27</v>
      </c>
      <c r="G18" s="66">
        <v>13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/>
      <c r="C19" s="1"/>
      <c r="D19" s="13">
        <v>2022</v>
      </c>
      <c r="E19" s="66">
        <f>SUM(F19:G19)</f>
        <v>20</v>
      </c>
      <c r="F19" s="66">
        <v>3</v>
      </c>
      <c r="G19" s="66">
        <v>17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"/>
      <c r="C20" s="1"/>
      <c r="D20" s="13">
        <v>2023</v>
      </c>
      <c r="E20" s="72">
        <f>SUM(F20:G20)</f>
        <v>15</v>
      </c>
      <c r="F20" s="71" t="s">
        <v>27</v>
      </c>
      <c r="G20" s="72">
        <v>15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" customHeight="1" x14ac:dyDescent="0.25">
      <c r="A21" s="1"/>
      <c r="B21" s="1"/>
      <c r="C21" s="1"/>
      <c r="D21" s="13"/>
      <c r="E21" s="66"/>
      <c r="F21" s="66"/>
      <c r="G21" s="6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 t="s">
        <v>19</v>
      </c>
      <c r="C22" s="1"/>
      <c r="D22" s="13">
        <v>2021</v>
      </c>
      <c r="E22" s="66">
        <f>SUM(F22,G22)</f>
        <v>2</v>
      </c>
      <c r="F22" s="70" t="s">
        <v>27</v>
      </c>
      <c r="G22" s="66">
        <v>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"/>
      <c r="C23" s="1"/>
      <c r="D23" s="13">
        <v>2022</v>
      </c>
      <c r="E23" s="66">
        <f>SUM(F23:G23)</f>
        <v>13</v>
      </c>
      <c r="F23" s="66">
        <v>1</v>
      </c>
      <c r="G23" s="66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"/>
      <c r="C24" s="1"/>
      <c r="D24" s="13">
        <v>2023</v>
      </c>
      <c r="E24" s="72">
        <f>SUM(F24:G24)</f>
        <v>17</v>
      </c>
      <c r="F24" s="71" t="s">
        <v>27</v>
      </c>
      <c r="G24" s="72">
        <v>17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" customHeight="1" x14ac:dyDescent="0.25">
      <c r="A25" s="1"/>
      <c r="B25" s="1"/>
      <c r="C25" s="1"/>
      <c r="D25" s="13"/>
      <c r="E25" s="66"/>
      <c r="F25" s="66"/>
      <c r="G25" s="6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 t="s">
        <v>20</v>
      </c>
      <c r="C26" s="1"/>
      <c r="D26" s="13">
        <v>2021</v>
      </c>
      <c r="E26" s="70" t="s">
        <v>27</v>
      </c>
      <c r="F26" s="70" t="s">
        <v>27</v>
      </c>
      <c r="G26" s="70" t="s">
        <v>27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"/>
      <c r="C27" s="1"/>
      <c r="D27" s="13">
        <v>2022</v>
      </c>
      <c r="E27" s="66">
        <f>SUM(F27:G27)</f>
        <v>1</v>
      </c>
      <c r="F27" s="70" t="s">
        <v>27</v>
      </c>
      <c r="G27" s="66">
        <v>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1"/>
      <c r="C28" s="1"/>
      <c r="D28" s="13">
        <v>2023</v>
      </c>
      <c r="E28" s="72">
        <f>SUM(F28:G28)</f>
        <v>4</v>
      </c>
      <c r="F28" s="71" t="s">
        <v>27</v>
      </c>
      <c r="G28" s="72">
        <v>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" customHeight="1" x14ac:dyDescent="0.25">
      <c r="A29" s="1"/>
      <c r="B29" s="1"/>
      <c r="C29" s="1"/>
      <c r="D29" s="13"/>
      <c r="E29" s="66"/>
      <c r="F29" s="66"/>
      <c r="G29" s="6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" t="s">
        <v>21</v>
      </c>
      <c r="C30" s="1"/>
      <c r="D30" s="13">
        <v>2021</v>
      </c>
      <c r="E30" s="66">
        <f>SUM(F30:G30)</f>
        <v>4</v>
      </c>
      <c r="F30" s="70" t="s">
        <v>27</v>
      </c>
      <c r="G30" s="66">
        <v>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"/>
      <c r="C31" s="1"/>
      <c r="D31" s="13">
        <v>2022</v>
      </c>
      <c r="E31" s="70" t="s">
        <v>27</v>
      </c>
      <c r="F31" s="70" t="s">
        <v>27</v>
      </c>
      <c r="G31" s="70" t="s">
        <v>27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"/>
      <c r="C32" s="1"/>
      <c r="D32" s="13">
        <v>2023</v>
      </c>
      <c r="E32" s="72">
        <f>SUM(F32:G32)</f>
        <v>3</v>
      </c>
      <c r="F32" s="71" t="s">
        <v>27</v>
      </c>
      <c r="G32" s="72">
        <v>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" customHeight="1" x14ac:dyDescent="0.25">
      <c r="A33" s="1"/>
      <c r="B33" s="1"/>
      <c r="C33" s="1"/>
      <c r="D33" s="13"/>
      <c r="E33" s="66"/>
      <c r="F33" s="66"/>
      <c r="G33" s="6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 t="s">
        <v>22</v>
      </c>
      <c r="C34" s="1"/>
      <c r="D34" s="13">
        <v>2021</v>
      </c>
      <c r="E34" s="66">
        <f>SUM(F34,G34)</f>
        <v>4</v>
      </c>
      <c r="F34" s="70" t="s">
        <v>27</v>
      </c>
      <c r="G34" s="66">
        <v>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3">
        <v>2022</v>
      </c>
      <c r="E35" s="66">
        <f>SUM(F35:G35)</f>
        <v>42</v>
      </c>
      <c r="F35" s="66">
        <v>5</v>
      </c>
      <c r="G35" s="66">
        <v>37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1"/>
      <c r="C36" s="1"/>
      <c r="D36" s="13">
        <v>2023</v>
      </c>
      <c r="E36" s="72">
        <f>SUM(F36:G36)</f>
        <v>41</v>
      </c>
      <c r="F36" s="72">
        <v>1</v>
      </c>
      <c r="G36" s="72">
        <v>40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" customHeight="1" x14ac:dyDescent="0.25">
      <c r="A37" s="1"/>
      <c r="B37" s="1"/>
      <c r="C37" s="1"/>
      <c r="D37" s="13"/>
      <c r="E37" s="66"/>
      <c r="F37" s="66"/>
      <c r="G37" s="6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 t="s">
        <v>23</v>
      </c>
      <c r="C38" s="1"/>
      <c r="D38" s="13">
        <v>2021</v>
      </c>
      <c r="E38" s="66">
        <f>SUM(F38,G38)</f>
        <v>6</v>
      </c>
      <c r="F38" s="70" t="s">
        <v>27</v>
      </c>
      <c r="G38" s="66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1"/>
      <c r="C39" s="1"/>
      <c r="D39" s="13">
        <v>2022</v>
      </c>
      <c r="E39" s="66">
        <f>SUM(F39:G39)</f>
        <v>13</v>
      </c>
      <c r="F39" s="66">
        <v>1</v>
      </c>
      <c r="G39" s="66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1"/>
      <c r="C40" s="1"/>
      <c r="D40" s="13">
        <v>2023</v>
      </c>
      <c r="E40" s="72">
        <f>SUM(F40:G40)</f>
        <v>30</v>
      </c>
      <c r="F40" s="72">
        <v>1</v>
      </c>
      <c r="G40" s="72">
        <v>29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" customHeight="1" x14ac:dyDescent="0.25">
      <c r="A41" s="1"/>
      <c r="B41" s="1"/>
      <c r="C41" s="1"/>
      <c r="D41" s="13"/>
      <c r="E41" s="66"/>
      <c r="F41" s="66"/>
      <c r="G41" s="6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1" t="s">
        <v>24</v>
      </c>
      <c r="C42" s="1"/>
      <c r="D42" s="13">
        <v>2021</v>
      </c>
      <c r="E42" s="66">
        <f>SUM(F42:G42)</f>
        <v>2</v>
      </c>
      <c r="F42" s="70" t="s">
        <v>27</v>
      </c>
      <c r="G42" s="66">
        <v>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/>
      <c r="C43" s="1"/>
      <c r="D43" s="13">
        <v>2022</v>
      </c>
      <c r="E43" s="66">
        <f>SUM(F43:G43)</f>
        <v>1</v>
      </c>
      <c r="F43" s="70" t="s">
        <v>27</v>
      </c>
      <c r="G43" s="66">
        <v>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"/>
      <c r="B44" s="1"/>
      <c r="C44" s="1"/>
      <c r="D44" s="13">
        <v>2023</v>
      </c>
      <c r="E44" s="71" t="s">
        <v>27</v>
      </c>
      <c r="F44" s="71" t="s">
        <v>27</v>
      </c>
      <c r="G44" s="71" t="s">
        <v>27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" customHeight="1" x14ac:dyDescent="0.25">
      <c r="A45" s="1"/>
      <c r="B45" s="1"/>
      <c r="C45" s="1"/>
      <c r="D45" s="13"/>
      <c r="E45" s="66"/>
      <c r="F45" s="66"/>
      <c r="G45" s="6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"/>
      <c r="B46" s="1" t="s">
        <v>25</v>
      </c>
      <c r="C46" s="1"/>
      <c r="D46" s="13">
        <v>2021</v>
      </c>
      <c r="E46" s="70" t="s">
        <v>27</v>
      </c>
      <c r="F46" s="70" t="s">
        <v>27</v>
      </c>
      <c r="G46" s="70" t="s">
        <v>27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1"/>
      <c r="C47" s="1"/>
      <c r="D47" s="13">
        <v>2022</v>
      </c>
      <c r="E47" s="66">
        <f>SUM(F47:G47)</f>
        <v>3</v>
      </c>
      <c r="F47" s="70" t="s">
        <v>27</v>
      </c>
      <c r="G47" s="66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"/>
      <c r="B48" s="1"/>
      <c r="C48" s="1"/>
      <c r="D48" s="13">
        <v>2023</v>
      </c>
      <c r="E48" s="72">
        <f>SUM(F48:G48)</f>
        <v>5</v>
      </c>
      <c r="F48" s="72">
        <v>2</v>
      </c>
      <c r="G48" s="72">
        <v>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" customHeight="1" x14ac:dyDescent="0.25">
      <c r="A49" s="1"/>
      <c r="B49" s="1"/>
      <c r="C49" s="1"/>
      <c r="D49" s="13"/>
      <c r="E49" s="66"/>
      <c r="F49" s="66"/>
      <c r="G49" s="6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"/>
      <c r="B50" s="1" t="s">
        <v>26</v>
      </c>
      <c r="C50" s="1"/>
      <c r="D50" s="13">
        <v>2021</v>
      </c>
      <c r="E50" s="66">
        <f>SUM(F50:G50)</f>
        <v>26</v>
      </c>
      <c r="F50" s="70" t="s">
        <v>27</v>
      </c>
      <c r="G50" s="66">
        <v>26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1"/>
      <c r="C51" s="1"/>
      <c r="D51" s="13">
        <v>2022</v>
      </c>
      <c r="E51" s="66">
        <f>SUM(F51:G51)</f>
        <v>48</v>
      </c>
      <c r="F51" s="66">
        <v>1</v>
      </c>
      <c r="G51" s="66">
        <v>47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1"/>
      <c r="B52" s="1"/>
      <c r="C52" s="1"/>
      <c r="D52" s="13">
        <v>2023</v>
      </c>
      <c r="E52" s="72">
        <f>SUM(F52:G52)</f>
        <v>15</v>
      </c>
      <c r="F52" s="72">
        <v>1</v>
      </c>
      <c r="G52" s="72">
        <v>14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" customHeight="1" x14ac:dyDescent="0.25">
      <c r="A53" s="1"/>
      <c r="B53" s="1"/>
      <c r="C53" s="1"/>
      <c r="D53" s="13"/>
      <c r="E53" s="66"/>
      <c r="F53" s="66"/>
      <c r="G53" s="6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"/>
      <c r="B54" s="1" t="s">
        <v>28</v>
      </c>
      <c r="C54" s="1"/>
      <c r="D54" s="13">
        <v>2021</v>
      </c>
      <c r="E54" s="66">
        <f>SUM(F54:G54)</f>
        <v>3</v>
      </c>
      <c r="F54" s="70" t="s">
        <v>27</v>
      </c>
      <c r="G54" s="66">
        <v>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"/>
      <c r="C55" s="1"/>
      <c r="D55" s="13">
        <v>2022</v>
      </c>
      <c r="E55" s="66">
        <f>SUM(F55:G55)</f>
        <v>151</v>
      </c>
      <c r="F55" s="70" t="s">
        <v>27</v>
      </c>
      <c r="G55" s="66">
        <v>151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1"/>
      <c r="B56" s="1"/>
      <c r="C56" s="1"/>
      <c r="D56" s="13">
        <v>2023</v>
      </c>
      <c r="E56" s="72">
        <f>SUM(F56:G56)</f>
        <v>242</v>
      </c>
      <c r="F56" s="71" t="s">
        <v>27</v>
      </c>
      <c r="G56" s="72">
        <v>242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" customHeight="1" x14ac:dyDescent="0.25">
      <c r="A57" s="1"/>
      <c r="B57" s="1"/>
      <c r="C57" s="1"/>
      <c r="D57" s="13"/>
      <c r="E57" s="66"/>
      <c r="F57" s="66"/>
      <c r="G57" s="6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"/>
      <c r="B58" s="1" t="s">
        <v>29</v>
      </c>
      <c r="C58" s="1"/>
      <c r="D58" s="13">
        <v>2021</v>
      </c>
      <c r="E58" s="66">
        <f>SUM(F58:G58)</f>
        <v>13</v>
      </c>
      <c r="F58" s="70" t="s">
        <v>27</v>
      </c>
      <c r="G58" s="66">
        <v>13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1"/>
      <c r="C59" s="1"/>
      <c r="D59" s="13">
        <v>2022</v>
      </c>
      <c r="E59" s="66">
        <f>SUM(F59:G59)</f>
        <v>7</v>
      </c>
      <c r="F59" s="70" t="s">
        <v>27</v>
      </c>
      <c r="G59" s="66">
        <v>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1"/>
      <c r="B60" s="1"/>
      <c r="C60" s="1"/>
      <c r="D60" s="13">
        <v>2023</v>
      </c>
      <c r="E60" s="72">
        <f>SUM(F60:G60)</f>
        <v>10</v>
      </c>
      <c r="F60" s="71" t="s">
        <v>27</v>
      </c>
      <c r="G60" s="72">
        <v>10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" customHeight="1" x14ac:dyDescent="0.25">
      <c r="A61" s="1"/>
      <c r="B61" s="1"/>
      <c r="C61" s="1"/>
      <c r="D61" s="13"/>
      <c r="E61" s="66"/>
      <c r="F61" s="66"/>
      <c r="G61" s="6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1"/>
      <c r="B62" s="1" t="s">
        <v>30</v>
      </c>
      <c r="C62" s="1"/>
      <c r="D62" s="13">
        <v>2021</v>
      </c>
      <c r="E62" s="70" t="s">
        <v>27</v>
      </c>
      <c r="F62" s="70" t="s">
        <v>27</v>
      </c>
      <c r="G62" s="70" t="s">
        <v>27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1"/>
      <c r="C63" s="1"/>
      <c r="D63" s="13">
        <v>2022</v>
      </c>
      <c r="E63" s="66">
        <f>SUM(F63:G63)</f>
        <v>3</v>
      </c>
      <c r="F63" s="70" t="s">
        <v>27</v>
      </c>
      <c r="G63" s="66">
        <v>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1"/>
      <c r="B64" s="1"/>
      <c r="C64" s="1"/>
      <c r="D64" s="13">
        <v>2023</v>
      </c>
      <c r="E64" s="72">
        <f>SUM(F64:G64)</f>
        <v>3</v>
      </c>
      <c r="F64" s="71" t="s">
        <v>27</v>
      </c>
      <c r="G64" s="72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" customHeight="1" x14ac:dyDescent="0.25">
      <c r="A65" s="1"/>
      <c r="B65" s="1"/>
      <c r="C65" s="1"/>
      <c r="D65" s="13"/>
      <c r="E65" s="66"/>
      <c r="F65" s="66"/>
      <c r="G65" s="6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1"/>
      <c r="B66" s="1" t="s">
        <v>31</v>
      </c>
      <c r="C66" s="1"/>
      <c r="D66" s="13">
        <v>2021</v>
      </c>
      <c r="E66" s="66">
        <f>SUM(F66:G66)</f>
        <v>3</v>
      </c>
      <c r="F66" s="70" t="s">
        <v>27</v>
      </c>
      <c r="G66" s="66">
        <v>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/>
      <c r="C67" s="1"/>
      <c r="D67" s="13">
        <v>2022</v>
      </c>
      <c r="E67" s="70" t="s">
        <v>27</v>
      </c>
      <c r="F67" s="70" t="s">
        <v>27</v>
      </c>
      <c r="G67" s="70" t="s">
        <v>27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5">
      <c r="A68" s="1"/>
      <c r="B68" s="1"/>
      <c r="C68" s="1"/>
      <c r="D68" s="13">
        <v>2023</v>
      </c>
      <c r="E68" s="72">
        <f>SUM(F68:G68)</f>
        <v>3</v>
      </c>
      <c r="F68" s="71" t="s">
        <v>27</v>
      </c>
      <c r="G68" s="72">
        <v>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6" customHeight="1" x14ac:dyDescent="0.25">
      <c r="A69" s="1"/>
      <c r="B69" s="1"/>
      <c r="C69" s="1"/>
      <c r="D69" s="13"/>
      <c r="E69" s="66"/>
      <c r="F69" s="66"/>
      <c r="G69" s="6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1"/>
      <c r="B70" s="1" t="s">
        <v>32</v>
      </c>
      <c r="C70" s="1"/>
      <c r="D70" s="13">
        <v>2021</v>
      </c>
      <c r="E70" s="70" t="s">
        <v>27</v>
      </c>
      <c r="F70" s="70" t="s">
        <v>27</v>
      </c>
      <c r="G70" s="70" t="s">
        <v>27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/>
      <c r="C71" s="1"/>
      <c r="D71" s="13">
        <v>2022</v>
      </c>
      <c r="E71" s="70" t="s">
        <v>27</v>
      </c>
      <c r="F71" s="70" t="s">
        <v>27</v>
      </c>
      <c r="G71" s="70" t="s">
        <v>27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5">
      <c r="A72" s="1"/>
      <c r="B72" s="1"/>
      <c r="C72" s="1"/>
      <c r="D72" s="13">
        <v>2023</v>
      </c>
      <c r="E72" s="72">
        <f>SUM(F72:G72)</f>
        <v>2</v>
      </c>
      <c r="F72" s="71" t="s">
        <v>27</v>
      </c>
      <c r="G72" s="72">
        <v>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" customHeight="1" x14ac:dyDescent="0.25">
      <c r="A73" s="1"/>
      <c r="B73" s="1"/>
      <c r="C73" s="1"/>
      <c r="D73" s="13"/>
      <c r="E73" s="66"/>
      <c r="F73" s="66"/>
      <c r="G73" s="6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1"/>
      <c r="B74" s="1" t="s">
        <v>33</v>
      </c>
      <c r="C74" s="1"/>
      <c r="D74" s="13">
        <v>2021</v>
      </c>
      <c r="E74" s="70" t="s">
        <v>27</v>
      </c>
      <c r="F74" s="70" t="s">
        <v>27</v>
      </c>
      <c r="G74" s="70" t="s">
        <v>27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/>
      <c r="C75" s="1"/>
      <c r="D75" s="13">
        <v>2022</v>
      </c>
      <c r="E75" s="70" t="s">
        <v>27</v>
      </c>
      <c r="F75" s="70" t="s">
        <v>27</v>
      </c>
      <c r="G75" s="70" t="s">
        <v>27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"/>
      <c r="B76" s="1"/>
      <c r="C76" s="1"/>
      <c r="D76" s="13">
        <v>2023</v>
      </c>
      <c r="E76" s="71" t="s">
        <v>27</v>
      </c>
      <c r="F76" s="71" t="s">
        <v>27</v>
      </c>
      <c r="G76" s="71" t="s">
        <v>27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6" customHeight="1" x14ac:dyDescent="0.25">
      <c r="A77" s="17"/>
      <c r="B77" s="17"/>
      <c r="C77" s="17"/>
      <c r="D77" s="17"/>
      <c r="E77" s="17"/>
      <c r="F77" s="17"/>
      <c r="G77" s="17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1"/>
      <c r="B78" s="1"/>
      <c r="C78" s="1"/>
      <c r="D78" s="1"/>
      <c r="E78" s="1"/>
      <c r="F78" s="1"/>
      <c r="G78" s="1"/>
      <c r="H78" s="21" t="s">
        <v>34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"/>
      <c r="B79" s="46"/>
      <c r="C79" s="46"/>
      <c r="D79" s="1"/>
      <c r="E79" s="1"/>
      <c r="F79" s="1"/>
      <c r="G79" s="1"/>
      <c r="H79" s="22" t="s">
        <v>35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24"/>
      <c r="C80" s="2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23"/>
      <c r="C82" s="2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24"/>
      <c r="C83" s="2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1"/>
      <c r="B84" s="24"/>
      <c r="C84" s="2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1"/>
      <c r="B85" s="23"/>
      <c r="C85" s="2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5">
      <c r="A86" s="1"/>
      <c r="B86" s="24"/>
      <c r="C86" s="2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B1000"/>
  <sheetViews>
    <sheetView tabSelected="1" view="pageBreakPreview" zoomScale="80" zoomScaleNormal="100" zoomScaleSheetLayoutView="80" workbookViewId="0">
      <selection activeCell="F22" sqref="F22"/>
    </sheetView>
  </sheetViews>
  <sheetFormatPr defaultColWidth="14.42578125" defaultRowHeight="15" customHeight="1" x14ac:dyDescent="0.25"/>
  <cols>
    <col min="1" max="1" width="1.140625" customWidth="1"/>
    <col min="2" max="2" width="13.28515625" customWidth="1"/>
    <col min="3" max="3" width="8.5703125" customWidth="1"/>
    <col min="4" max="4" width="15" customWidth="1"/>
    <col min="5" max="7" width="23" customWidth="1"/>
    <col min="8" max="8" width="1.140625" customWidth="1"/>
    <col min="9" max="28" width="9.140625" customWidth="1"/>
  </cols>
  <sheetData>
    <row r="1" spans="1:28" ht="15" customHeight="1" x14ac:dyDescent="0.25">
      <c r="A1" s="1"/>
      <c r="B1" s="2" t="s">
        <v>107</v>
      </c>
      <c r="C1" s="3" t="s">
        <v>164</v>
      </c>
      <c r="D1" s="27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1"/>
      <c r="B2" s="2" t="s">
        <v>108</v>
      </c>
      <c r="C2" s="3" t="s">
        <v>143</v>
      </c>
      <c r="D2" s="27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5">
      <c r="A3" s="1"/>
      <c r="B3" s="4" t="s">
        <v>109</v>
      </c>
      <c r="C3" s="5" t="s">
        <v>147</v>
      </c>
      <c r="D3" s="27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x14ac:dyDescent="0.25">
      <c r="A4" s="1"/>
      <c r="B4" s="5" t="s">
        <v>110</v>
      </c>
      <c r="C4" s="5"/>
      <c r="D4" s="5" t="s">
        <v>74</v>
      </c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5">
      <c r="A5" s="6"/>
      <c r="B5" s="34" t="s">
        <v>110</v>
      </c>
      <c r="C5" s="34"/>
      <c r="D5" s="35"/>
      <c r="E5" s="36"/>
      <c r="F5" s="36"/>
      <c r="G5" s="36"/>
      <c r="H5" s="25"/>
      <c r="I5" s="1"/>
      <c r="J5" s="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5">
      <c r="A6" s="1"/>
      <c r="B6" s="3"/>
      <c r="C6" s="3"/>
      <c r="D6" s="8"/>
      <c r="E6" s="13"/>
      <c r="F6" s="13"/>
      <c r="G6" s="13"/>
      <c r="H6" s="1"/>
      <c r="I6" s="1"/>
      <c r="J6" s="5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5">
      <c r="A7" s="3"/>
      <c r="B7" s="3" t="s">
        <v>54</v>
      </c>
      <c r="C7" s="3"/>
      <c r="D7" s="8" t="s">
        <v>3</v>
      </c>
      <c r="E7" s="2" t="s">
        <v>4</v>
      </c>
      <c r="F7" s="2" t="s">
        <v>67</v>
      </c>
      <c r="G7" s="2" t="s">
        <v>68</v>
      </c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5">
      <c r="A8" s="3"/>
      <c r="B8" s="5" t="s">
        <v>55</v>
      </c>
      <c r="C8" s="5"/>
      <c r="D8" s="9" t="s">
        <v>8</v>
      </c>
      <c r="E8" s="4" t="s">
        <v>9</v>
      </c>
      <c r="F8" s="4" t="s">
        <v>69</v>
      </c>
      <c r="G8" s="4" t="s">
        <v>70</v>
      </c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5">
      <c r="A9" s="10"/>
      <c r="B9" s="10"/>
      <c r="C9" s="10"/>
      <c r="D9" s="44"/>
      <c r="E9" s="45"/>
      <c r="F9" s="45"/>
      <c r="G9" s="45"/>
      <c r="H9" s="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" customHeight="1" x14ac:dyDescent="0.25">
      <c r="A10" s="3"/>
      <c r="B10" s="3"/>
      <c r="C10" s="3"/>
      <c r="D10" s="9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5">
      <c r="A11" s="3"/>
      <c r="B11" s="3" t="s">
        <v>4</v>
      </c>
      <c r="C11" s="3"/>
      <c r="D11" s="8">
        <v>2021</v>
      </c>
      <c r="E11" s="11">
        <f t="shared" ref="E11:G11" si="0">SUM(E15,E19,E23,E27)</f>
        <v>79</v>
      </c>
      <c r="F11" s="11">
        <f t="shared" si="0"/>
        <v>1</v>
      </c>
      <c r="G11" s="11">
        <f t="shared" si="0"/>
        <v>78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25">
      <c r="A12" s="3"/>
      <c r="B12" s="5" t="s">
        <v>9</v>
      </c>
      <c r="C12" s="5"/>
      <c r="D12" s="8">
        <v>2022</v>
      </c>
      <c r="E12" s="11">
        <f t="shared" ref="E12:G12" si="1">E16+E20+E24+E28</f>
        <v>305</v>
      </c>
      <c r="F12" s="11">
        <f t="shared" si="1"/>
        <v>11</v>
      </c>
      <c r="G12" s="11">
        <f t="shared" si="1"/>
        <v>294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5">
      <c r="A13" s="3"/>
      <c r="B13" s="3"/>
      <c r="C13" s="3"/>
      <c r="D13" s="8">
        <v>2023</v>
      </c>
      <c r="E13" s="11">
        <f t="shared" ref="E13:G13" si="2">E17+E21+E25+E29</f>
        <v>414</v>
      </c>
      <c r="F13" s="11">
        <f t="shared" si="2"/>
        <v>5</v>
      </c>
      <c r="G13" s="11">
        <f t="shared" si="2"/>
        <v>409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" customHeight="1" x14ac:dyDescent="0.25">
      <c r="A14" s="3"/>
      <c r="B14" s="3"/>
      <c r="C14" s="3"/>
      <c r="D14" s="13"/>
      <c r="E14" s="16"/>
      <c r="F14" s="16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5">
      <c r="A15" s="3"/>
      <c r="B15" s="41" t="s">
        <v>56</v>
      </c>
      <c r="C15" s="41"/>
      <c r="D15" s="13">
        <v>2021</v>
      </c>
      <c r="E15" s="66">
        <f>SUM(F15:G15)</f>
        <v>79</v>
      </c>
      <c r="F15" s="66">
        <v>1</v>
      </c>
      <c r="G15" s="66">
        <v>78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9.5" customHeight="1" x14ac:dyDescent="0.25">
      <c r="A16" s="3"/>
      <c r="B16" s="42"/>
      <c r="C16" s="42"/>
      <c r="D16" s="13">
        <v>2022</v>
      </c>
      <c r="E16" s="66">
        <f>SUM(F16:G16)</f>
        <v>273</v>
      </c>
      <c r="F16" s="66">
        <v>9</v>
      </c>
      <c r="G16" s="66">
        <v>264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9.5" customHeight="1" x14ac:dyDescent="0.25">
      <c r="A17" s="3"/>
      <c r="B17" s="42"/>
      <c r="C17" s="42"/>
      <c r="D17" s="13">
        <v>2023</v>
      </c>
      <c r="E17" s="66">
        <f>SUM(F17:G17)</f>
        <v>384</v>
      </c>
      <c r="F17" s="68">
        <v>3</v>
      </c>
      <c r="G17" s="68">
        <v>381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" customHeight="1" x14ac:dyDescent="0.25">
      <c r="A18" s="3"/>
      <c r="B18" s="42"/>
      <c r="C18" s="42"/>
      <c r="D18" s="13"/>
      <c r="E18" s="66"/>
      <c r="F18" s="66"/>
      <c r="G18" s="6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9.5" customHeight="1" x14ac:dyDescent="0.25">
      <c r="A19" s="3"/>
      <c r="B19" s="41" t="s">
        <v>57</v>
      </c>
      <c r="C19" s="41"/>
      <c r="D19" s="13">
        <v>2021</v>
      </c>
      <c r="E19" s="69">
        <v>0</v>
      </c>
      <c r="F19" s="69">
        <v>0</v>
      </c>
      <c r="G19" s="69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9.5" customHeight="1" x14ac:dyDescent="0.25">
      <c r="A20" s="3"/>
      <c r="B20" s="43" t="s">
        <v>58</v>
      </c>
      <c r="C20" s="43"/>
      <c r="D20" s="13">
        <v>2022</v>
      </c>
      <c r="E20" s="66">
        <f>SUM(F20:G20)</f>
        <v>6</v>
      </c>
      <c r="F20" s="66">
        <v>1</v>
      </c>
      <c r="G20" s="66">
        <v>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9.5" customHeight="1" x14ac:dyDescent="0.25">
      <c r="A21" s="3"/>
      <c r="B21" s="42"/>
      <c r="C21" s="42"/>
      <c r="D21" s="13">
        <v>2023</v>
      </c>
      <c r="E21" s="66">
        <f>SUM(F21:G21)</f>
        <v>16</v>
      </c>
      <c r="F21" s="68">
        <v>0</v>
      </c>
      <c r="G21" s="68">
        <v>16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" customHeight="1" x14ac:dyDescent="0.25">
      <c r="A22" s="3"/>
      <c r="B22" s="42"/>
      <c r="C22" s="42"/>
      <c r="D22" s="13"/>
      <c r="E22" s="66"/>
      <c r="F22" s="66"/>
      <c r="G22" s="6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9.5" customHeight="1" x14ac:dyDescent="0.25">
      <c r="A23" s="3"/>
      <c r="B23" s="41" t="s">
        <v>59</v>
      </c>
      <c r="C23" s="41"/>
      <c r="D23" s="13">
        <v>2021</v>
      </c>
      <c r="E23" s="69">
        <v>0</v>
      </c>
      <c r="F23" s="69">
        <v>0</v>
      </c>
      <c r="G23" s="69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9.5" customHeight="1" x14ac:dyDescent="0.25">
      <c r="A24" s="3"/>
      <c r="B24" s="43" t="s">
        <v>60</v>
      </c>
      <c r="C24" s="43"/>
      <c r="D24" s="13">
        <v>2022</v>
      </c>
      <c r="E24" s="66">
        <f>SUM(F24:G24)</f>
        <v>2</v>
      </c>
      <c r="F24" s="69">
        <v>0</v>
      </c>
      <c r="G24" s="66">
        <v>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9.5" customHeight="1" x14ac:dyDescent="0.25">
      <c r="A25" s="3"/>
      <c r="B25" s="42"/>
      <c r="C25" s="42"/>
      <c r="D25" s="13">
        <v>2023</v>
      </c>
      <c r="E25" s="66">
        <f>SUM(F25:G25)</f>
        <v>7</v>
      </c>
      <c r="F25" s="68">
        <v>1</v>
      </c>
      <c r="G25" s="68">
        <v>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" customHeight="1" x14ac:dyDescent="0.25">
      <c r="A26" s="3"/>
      <c r="B26" s="42"/>
      <c r="C26" s="42"/>
      <c r="D26" s="13"/>
      <c r="E26" s="66"/>
      <c r="F26" s="66"/>
      <c r="G26" s="6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9.5" customHeight="1" x14ac:dyDescent="0.25">
      <c r="A27" s="3"/>
      <c r="B27" s="41" t="s">
        <v>111</v>
      </c>
      <c r="C27" s="41"/>
      <c r="D27" s="13">
        <v>2021</v>
      </c>
      <c r="E27" s="69">
        <v>0</v>
      </c>
      <c r="F27" s="69">
        <v>0</v>
      </c>
      <c r="G27" s="69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9.5" customHeight="1" x14ac:dyDescent="0.25">
      <c r="A28" s="3"/>
      <c r="B28" s="43" t="s">
        <v>62</v>
      </c>
      <c r="C28" s="43"/>
      <c r="D28" s="13">
        <v>2022</v>
      </c>
      <c r="E28" s="66">
        <f>SUM(F28:G28)</f>
        <v>24</v>
      </c>
      <c r="F28" s="68">
        <v>1</v>
      </c>
      <c r="G28" s="68">
        <v>23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9.5" customHeight="1" x14ac:dyDescent="0.25">
      <c r="A29" s="3"/>
      <c r="B29" s="43"/>
      <c r="C29" s="43"/>
      <c r="D29" s="13">
        <v>2023</v>
      </c>
      <c r="E29" s="66">
        <f>SUM(F29:G29)</f>
        <v>7</v>
      </c>
      <c r="F29" s="68">
        <v>1</v>
      </c>
      <c r="G29" s="68">
        <v>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" customHeight="1" x14ac:dyDescent="0.25">
      <c r="A30" s="10"/>
      <c r="B30" s="10"/>
      <c r="C30" s="10"/>
      <c r="D30" s="44"/>
      <c r="E30" s="45"/>
      <c r="F30" s="45"/>
      <c r="G30" s="45"/>
      <c r="H30" s="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" customHeight="1" x14ac:dyDescent="0.25">
      <c r="A31" s="1"/>
      <c r="B31" s="43"/>
      <c r="C31" s="43"/>
      <c r="D31" s="43"/>
      <c r="E31" s="43"/>
      <c r="F31" s="43"/>
      <c r="G31" s="43"/>
      <c r="H31" s="21" t="s">
        <v>34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" customHeight="1" x14ac:dyDescent="0.25">
      <c r="A32" s="1"/>
      <c r="B32" s="46"/>
      <c r="C32" s="46"/>
      <c r="D32" s="13"/>
      <c r="E32" s="13"/>
      <c r="F32" s="13"/>
      <c r="G32" s="13"/>
      <c r="H32" s="22" t="s">
        <v>35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" customHeight="1" x14ac:dyDescent="0.25">
      <c r="A33" s="1"/>
      <c r="B33" s="46"/>
      <c r="C33" s="46"/>
      <c r="D33" s="13"/>
      <c r="E33" s="13"/>
      <c r="F33" s="13"/>
      <c r="G33" s="13"/>
      <c r="H33" s="2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" customHeight="1" x14ac:dyDescent="0.25">
      <c r="A34" s="1"/>
      <c r="B34" s="28" t="s">
        <v>112</v>
      </c>
      <c r="C34" s="28"/>
      <c r="D34" s="13"/>
      <c r="E34" s="13"/>
      <c r="F34" s="13"/>
      <c r="G34" s="13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" customHeight="1" x14ac:dyDescent="0.25">
      <c r="A35" s="1"/>
      <c r="B35" s="62" t="s">
        <v>169</v>
      </c>
      <c r="C35" s="23"/>
      <c r="D35" s="13"/>
      <c r="E35" s="13"/>
      <c r="F35" s="13"/>
      <c r="G35" s="13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" customHeight="1" x14ac:dyDescent="0.25">
      <c r="A36" s="1"/>
      <c r="B36" s="47" t="s">
        <v>170</v>
      </c>
      <c r="C36" s="24"/>
      <c r="D36" s="48"/>
      <c r="E36" s="48"/>
      <c r="F36" s="48"/>
      <c r="G36" s="4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customHeight="1" x14ac:dyDescent="0.25">
      <c r="A37" s="1"/>
      <c r="B37" s="24"/>
      <c r="C37" s="24"/>
      <c r="D37" s="13"/>
      <c r="E37" s="13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customHeight="1" x14ac:dyDescent="0.25">
      <c r="A38" s="24"/>
      <c r="B38" s="5"/>
      <c r="C38" s="5"/>
      <c r="D38" s="27"/>
      <c r="E38" s="13"/>
      <c r="F38" s="27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25">
      <c r="A39" s="1"/>
      <c r="B39" s="1"/>
      <c r="C39" s="1"/>
      <c r="D39" s="49"/>
      <c r="E39" s="49"/>
      <c r="F39" s="49"/>
      <c r="G39" s="49"/>
      <c r="H39" s="49"/>
      <c r="I39" s="4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25">
      <c r="A40" s="1"/>
      <c r="B40" s="1"/>
      <c r="C40" s="1"/>
      <c r="D40" s="50"/>
      <c r="E40" s="50"/>
      <c r="F40" s="50"/>
      <c r="G40" s="50"/>
      <c r="H40" s="50"/>
      <c r="I40" s="5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/>
      <c r="C41" s="1"/>
      <c r="D41" s="27"/>
      <c r="E41" s="13"/>
      <c r="F41" s="27"/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27"/>
      <c r="E42" s="13"/>
      <c r="F42" s="27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27"/>
      <c r="E43" s="13"/>
      <c r="F43" s="27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27"/>
      <c r="E44" s="13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27"/>
      <c r="E45" s="13"/>
      <c r="F45" s="27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27"/>
      <c r="E46" s="13"/>
      <c r="F46" s="27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27"/>
      <c r="E47" s="13"/>
      <c r="F47" s="27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27"/>
      <c r="E48" s="13"/>
      <c r="F48" s="27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customHeight="1" x14ac:dyDescent="0.25">
      <c r="A49" s="1"/>
      <c r="B49" s="42"/>
      <c r="C49" s="42"/>
      <c r="D49" s="27"/>
      <c r="E49" s="13"/>
      <c r="F49" s="27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27"/>
      <c r="E50" s="13"/>
      <c r="F50" s="27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27"/>
      <c r="E51" s="13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27"/>
      <c r="E52" s="13"/>
      <c r="F52" s="27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customHeight="1" x14ac:dyDescent="0.25">
      <c r="A53" s="1"/>
      <c r="B53" s="1"/>
      <c r="C53" s="1"/>
      <c r="D53" s="27"/>
      <c r="E53" s="13"/>
      <c r="F53" s="27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27"/>
      <c r="E54" s="13"/>
      <c r="F54" s="27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27"/>
      <c r="E55" s="13"/>
      <c r="F55" s="27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27"/>
      <c r="E56" s="13"/>
      <c r="F56" s="27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27"/>
      <c r="E57" s="13"/>
      <c r="F57" s="27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27"/>
      <c r="E58" s="13"/>
      <c r="F58" s="27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27"/>
      <c r="E59" s="13"/>
      <c r="F59" s="27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27"/>
      <c r="E60" s="13"/>
      <c r="F60" s="27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27"/>
      <c r="E61" s="13"/>
      <c r="F61" s="27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27"/>
      <c r="E62" s="13"/>
      <c r="F62" s="27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27"/>
      <c r="E63" s="13"/>
      <c r="F63" s="27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27"/>
      <c r="E64" s="13"/>
      <c r="F64" s="27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27"/>
      <c r="E65" s="13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27"/>
      <c r="E66" s="13"/>
      <c r="F66" s="27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27"/>
      <c r="E67" s="13"/>
      <c r="F67" s="27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27"/>
      <c r="E68" s="13"/>
      <c r="F68" s="27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27"/>
      <c r="E69" s="13"/>
      <c r="F69" s="27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27"/>
      <c r="E70" s="13"/>
      <c r="F70" s="27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27"/>
      <c r="E71" s="13"/>
      <c r="F71" s="27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27"/>
      <c r="E72" s="13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27"/>
      <c r="E73" s="13"/>
      <c r="F73" s="27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27"/>
      <c r="E74" s="13"/>
      <c r="F74" s="27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27"/>
      <c r="E75" s="13"/>
      <c r="F75" s="27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27"/>
      <c r="E76" s="13"/>
      <c r="F76" s="27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27"/>
      <c r="E77" s="13"/>
      <c r="F77" s="27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27"/>
      <c r="E78" s="13"/>
      <c r="F78" s="27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27"/>
      <c r="E79" s="13"/>
      <c r="F79" s="27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27"/>
      <c r="E80" s="13"/>
      <c r="F80" s="27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27"/>
      <c r="E81" s="13"/>
      <c r="F81" s="27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27"/>
      <c r="E82" s="13"/>
      <c r="F82" s="27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27"/>
      <c r="E83" s="13"/>
      <c r="F83" s="27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27"/>
      <c r="E84" s="13"/>
      <c r="F84" s="27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27"/>
      <c r="E85" s="13"/>
      <c r="F85" s="27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27"/>
      <c r="E86" s="13"/>
      <c r="F86" s="27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27"/>
      <c r="E87" s="13"/>
      <c r="F87" s="27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27"/>
      <c r="E88" s="13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27"/>
      <c r="E89" s="13"/>
      <c r="F89" s="27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27"/>
      <c r="E90" s="13"/>
      <c r="F90" s="27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27"/>
      <c r="E91" s="13"/>
      <c r="F91" s="27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27"/>
      <c r="E92" s="13"/>
      <c r="F92" s="27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27"/>
      <c r="E93" s="13"/>
      <c r="F93" s="27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27"/>
      <c r="E94" s="13"/>
      <c r="F94" s="27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27"/>
      <c r="E95" s="13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27"/>
      <c r="E96" s="13"/>
      <c r="F96" s="27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27"/>
      <c r="E97" s="13"/>
      <c r="F97" s="27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27"/>
      <c r="E98" s="13"/>
      <c r="F98" s="27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27"/>
      <c r="E99" s="13"/>
      <c r="F99" s="27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27"/>
      <c r="E100" s="13"/>
      <c r="F100" s="27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27"/>
      <c r="E101" s="13"/>
      <c r="F101" s="27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27"/>
      <c r="E102" s="13"/>
      <c r="F102" s="27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27"/>
      <c r="E103" s="13"/>
      <c r="F103" s="27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27"/>
      <c r="E104" s="13"/>
      <c r="F104" s="27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27"/>
      <c r="E105" s="13"/>
      <c r="F105" s="27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27"/>
      <c r="E106" s="13"/>
      <c r="F106" s="27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27"/>
      <c r="E107" s="13"/>
      <c r="F107" s="27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27"/>
      <c r="E108" s="13"/>
      <c r="F108" s="27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27"/>
      <c r="E109" s="13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27"/>
      <c r="E110" s="13"/>
      <c r="F110" s="27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27"/>
      <c r="E111" s="13"/>
      <c r="F111" s="27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27"/>
      <c r="E112" s="13"/>
      <c r="F112" s="27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27"/>
      <c r="E113" s="13"/>
      <c r="F113" s="27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27"/>
      <c r="E114" s="13"/>
      <c r="F114" s="27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27"/>
      <c r="E115" s="13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27"/>
      <c r="E116" s="13"/>
      <c r="F116" s="27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27"/>
      <c r="E117" s="13"/>
      <c r="F117" s="27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27"/>
      <c r="E118" s="13"/>
      <c r="F118" s="27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27"/>
      <c r="E119" s="13"/>
      <c r="F119" s="27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27"/>
      <c r="E120" s="13"/>
      <c r="F120" s="27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27"/>
      <c r="E121" s="13"/>
      <c r="F121" s="27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27"/>
      <c r="E122" s="13"/>
      <c r="F122" s="27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27"/>
      <c r="E123" s="13"/>
      <c r="F123" s="27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27"/>
      <c r="E124" s="13"/>
      <c r="F124" s="27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27"/>
      <c r="E125" s="13"/>
      <c r="F125" s="27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27"/>
      <c r="E126" s="13"/>
      <c r="F126" s="27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27"/>
      <c r="E127" s="13"/>
      <c r="F127" s="27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27"/>
      <c r="E128" s="13"/>
      <c r="F128" s="27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27"/>
      <c r="E129" s="13"/>
      <c r="F129" s="27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27"/>
      <c r="E130" s="13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27"/>
      <c r="E131" s="13"/>
      <c r="F131" s="27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27"/>
      <c r="E132" s="13"/>
      <c r="F132" s="27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27"/>
      <c r="E133" s="13"/>
      <c r="F133" s="27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27"/>
      <c r="E134" s="13"/>
      <c r="F134" s="27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27"/>
      <c r="E135" s="13"/>
      <c r="F135" s="27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27"/>
      <c r="E136" s="13"/>
      <c r="F136" s="27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27"/>
      <c r="E137" s="13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27"/>
      <c r="E138" s="13"/>
      <c r="F138" s="27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27"/>
      <c r="E139" s="13"/>
      <c r="F139" s="27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27"/>
      <c r="E140" s="13"/>
      <c r="F140" s="27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27"/>
      <c r="E141" s="13"/>
      <c r="F141" s="27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27"/>
      <c r="E142" s="13"/>
      <c r="F142" s="27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27"/>
      <c r="E143" s="13"/>
      <c r="F143" s="27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27"/>
      <c r="E144" s="13"/>
      <c r="F144" s="27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27"/>
      <c r="E145" s="13"/>
      <c r="F145" s="27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27"/>
      <c r="E146" s="13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27"/>
      <c r="E147" s="13"/>
      <c r="F147" s="27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27"/>
      <c r="E148" s="13"/>
      <c r="F148" s="27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27"/>
      <c r="E149" s="13"/>
      <c r="F149" s="27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27"/>
      <c r="E150" s="13"/>
      <c r="F150" s="27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27"/>
      <c r="E151" s="13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27"/>
      <c r="E152" s="13"/>
      <c r="F152" s="27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27"/>
      <c r="E153" s="13"/>
      <c r="F153" s="27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27"/>
      <c r="E154" s="13"/>
      <c r="F154" s="27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27"/>
      <c r="E155" s="13"/>
      <c r="F155" s="27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27"/>
      <c r="E156" s="13"/>
      <c r="F156" s="27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27"/>
      <c r="E157" s="13"/>
      <c r="F157" s="27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27"/>
      <c r="E158" s="13"/>
      <c r="F158" s="27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27"/>
      <c r="E159" s="13"/>
      <c r="F159" s="27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27"/>
      <c r="E160" s="13"/>
      <c r="F160" s="27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27"/>
      <c r="E161" s="13"/>
      <c r="F161" s="27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27"/>
      <c r="E162" s="13"/>
      <c r="F162" s="27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27"/>
      <c r="E163" s="13"/>
      <c r="F163" s="27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27"/>
      <c r="E164" s="13"/>
      <c r="F164" s="27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27"/>
      <c r="E165" s="13"/>
      <c r="F165" s="27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27"/>
      <c r="E166" s="13"/>
      <c r="F166" s="27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27"/>
      <c r="E167" s="13"/>
      <c r="F167" s="27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27"/>
      <c r="E168" s="13"/>
      <c r="F168" s="27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27"/>
      <c r="E169" s="13"/>
      <c r="F169" s="27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27"/>
      <c r="E170" s="13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27"/>
      <c r="E171" s="13"/>
      <c r="F171" s="27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27"/>
      <c r="E172" s="13"/>
      <c r="F172" s="27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27"/>
      <c r="E173" s="13"/>
      <c r="F173" s="27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27"/>
      <c r="E174" s="13"/>
      <c r="F174" s="27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27"/>
      <c r="E175" s="13"/>
      <c r="F175" s="27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27"/>
      <c r="E176" s="13"/>
      <c r="F176" s="27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27"/>
      <c r="E177" s="13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27"/>
      <c r="E178" s="13"/>
      <c r="F178" s="27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27"/>
      <c r="E179" s="13"/>
      <c r="F179" s="27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27"/>
      <c r="E180" s="13"/>
      <c r="F180" s="27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27"/>
      <c r="E181" s="13"/>
      <c r="F181" s="27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27"/>
      <c r="E182" s="13"/>
      <c r="F182" s="27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27"/>
      <c r="E183" s="13"/>
      <c r="F183" s="27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27"/>
      <c r="E184" s="13"/>
      <c r="F184" s="27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27"/>
      <c r="E185" s="13"/>
      <c r="F185" s="27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27"/>
      <c r="E186" s="13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27"/>
      <c r="E187" s="13"/>
      <c r="F187" s="27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27"/>
      <c r="E188" s="13"/>
      <c r="F188" s="27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27"/>
      <c r="E189" s="13"/>
      <c r="F189" s="27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27"/>
      <c r="E190" s="13"/>
      <c r="F190" s="27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27"/>
      <c r="E191" s="13"/>
      <c r="F191" s="27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27"/>
      <c r="E192" s="13"/>
      <c r="F192" s="27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27"/>
      <c r="E193" s="13"/>
      <c r="F193" s="27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27"/>
      <c r="E194" s="13"/>
      <c r="F194" s="27"/>
      <c r="G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27"/>
      <c r="E195" s="13"/>
      <c r="F195" s="27"/>
      <c r="G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27"/>
      <c r="E196" s="13"/>
      <c r="F196" s="27"/>
      <c r="G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27"/>
      <c r="E197" s="13"/>
      <c r="F197" s="27"/>
      <c r="G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27"/>
      <c r="E198" s="13"/>
      <c r="F198" s="27"/>
      <c r="G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27"/>
      <c r="E199" s="13"/>
      <c r="F199" s="27"/>
      <c r="G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27"/>
      <c r="E200" s="13"/>
      <c r="F200" s="27"/>
      <c r="G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27"/>
      <c r="E201" s="13"/>
      <c r="F201" s="27"/>
      <c r="G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27"/>
      <c r="E202" s="13"/>
      <c r="F202" s="27"/>
      <c r="G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27"/>
      <c r="E203" s="13"/>
      <c r="F203" s="27"/>
      <c r="G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27"/>
      <c r="E204" s="13"/>
      <c r="F204" s="27"/>
      <c r="G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27"/>
      <c r="E205" s="13"/>
      <c r="F205" s="27"/>
      <c r="G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27"/>
      <c r="E206" s="13"/>
      <c r="F206" s="27"/>
      <c r="G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27"/>
      <c r="E207" s="13"/>
      <c r="F207" s="27"/>
      <c r="G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27"/>
      <c r="E208" s="13"/>
      <c r="F208" s="27"/>
      <c r="G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27"/>
      <c r="E209" s="13"/>
      <c r="F209" s="27"/>
      <c r="G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27"/>
      <c r="E210" s="13"/>
      <c r="F210" s="27"/>
      <c r="G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27"/>
      <c r="E211" s="13"/>
      <c r="F211" s="27"/>
      <c r="G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27"/>
      <c r="E212" s="13"/>
      <c r="F212" s="27"/>
      <c r="G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27"/>
      <c r="E213" s="13"/>
      <c r="F213" s="27"/>
      <c r="G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27"/>
      <c r="E214" s="13"/>
      <c r="F214" s="27"/>
      <c r="G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27"/>
      <c r="E215" s="13"/>
      <c r="F215" s="27"/>
      <c r="G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27"/>
      <c r="E216" s="13"/>
      <c r="F216" s="27"/>
      <c r="G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27"/>
      <c r="E217" s="13"/>
      <c r="F217" s="27"/>
      <c r="G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27"/>
      <c r="E218" s="13"/>
      <c r="F218" s="27"/>
      <c r="G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27"/>
      <c r="E219" s="13"/>
      <c r="F219" s="27"/>
      <c r="G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27"/>
      <c r="E220" s="13"/>
      <c r="F220" s="27"/>
      <c r="G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27"/>
      <c r="E221" s="13"/>
      <c r="F221" s="27"/>
      <c r="G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27"/>
      <c r="E222" s="13"/>
      <c r="F222" s="27"/>
      <c r="G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27"/>
      <c r="E223" s="13"/>
      <c r="F223" s="27"/>
      <c r="G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27"/>
      <c r="E224" s="13"/>
      <c r="F224" s="27"/>
      <c r="G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27"/>
      <c r="E225" s="13"/>
      <c r="F225" s="27"/>
      <c r="G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27"/>
      <c r="E226" s="13"/>
      <c r="F226" s="27"/>
      <c r="G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27"/>
      <c r="E227" s="13"/>
      <c r="F227" s="27"/>
      <c r="G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27"/>
      <c r="E228" s="13"/>
      <c r="F228" s="27"/>
      <c r="G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27"/>
      <c r="E229" s="13"/>
      <c r="F229" s="27"/>
      <c r="G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27"/>
      <c r="E230" s="13"/>
      <c r="F230" s="27"/>
      <c r="G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27"/>
      <c r="E231" s="13"/>
      <c r="F231" s="27"/>
      <c r="G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27"/>
      <c r="E232" s="13"/>
      <c r="F232" s="27"/>
      <c r="G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27"/>
      <c r="E233" s="13"/>
      <c r="F233" s="27"/>
      <c r="G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27"/>
      <c r="E234" s="13"/>
      <c r="F234" s="27"/>
      <c r="G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27"/>
      <c r="E235" s="13"/>
      <c r="F235" s="27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27"/>
      <c r="E236" s="13"/>
      <c r="F236" s="27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27"/>
      <c r="E237" s="13"/>
      <c r="F237" s="27"/>
      <c r="G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27"/>
      <c r="E238" s="13"/>
      <c r="F238" s="27"/>
      <c r="G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27"/>
      <c r="E239" s="13"/>
      <c r="F239" s="27"/>
      <c r="G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27"/>
      <c r="E240" s="13"/>
      <c r="F240" s="27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27"/>
      <c r="E241" s="13"/>
      <c r="F241" s="27"/>
      <c r="G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27"/>
      <c r="E242" s="13"/>
      <c r="F242" s="27"/>
      <c r="G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27"/>
      <c r="E243" s="13"/>
      <c r="F243" s="27"/>
      <c r="G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27"/>
      <c r="E244" s="13"/>
      <c r="F244" s="27"/>
      <c r="G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27"/>
      <c r="E245" s="13"/>
      <c r="F245" s="27"/>
      <c r="G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27"/>
      <c r="E246" s="13"/>
      <c r="F246" s="27"/>
      <c r="G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27"/>
      <c r="E247" s="13"/>
      <c r="F247" s="27"/>
      <c r="G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27"/>
      <c r="E248" s="13"/>
      <c r="F248" s="27"/>
      <c r="G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27"/>
      <c r="E249" s="13"/>
      <c r="F249" s="27"/>
      <c r="G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27"/>
      <c r="E250" s="13"/>
      <c r="F250" s="27"/>
      <c r="G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27"/>
      <c r="E251" s="13"/>
      <c r="F251" s="27"/>
      <c r="G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27"/>
      <c r="E252" s="13"/>
      <c r="F252" s="27"/>
      <c r="G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27"/>
      <c r="E253" s="13"/>
      <c r="F253" s="27"/>
      <c r="G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27"/>
      <c r="E254" s="13"/>
      <c r="F254" s="27"/>
      <c r="G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27"/>
      <c r="E255" s="13"/>
      <c r="F255" s="27"/>
      <c r="G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27"/>
      <c r="E256" s="13"/>
      <c r="F256" s="27"/>
      <c r="G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27"/>
      <c r="E257" s="13"/>
      <c r="F257" s="27"/>
      <c r="G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27"/>
      <c r="E258" s="13"/>
      <c r="F258" s="27"/>
      <c r="G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27"/>
      <c r="E259" s="13"/>
      <c r="F259" s="27"/>
      <c r="G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27"/>
      <c r="E260" s="13"/>
      <c r="F260" s="27"/>
      <c r="G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27"/>
      <c r="E261" s="13"/>
      <c r="F261" s="27"/>
      <c r="G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27"/>
      <c r="E262" s="13"/>
      <c r="F262" s="27"/>
      <c r="G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27"/>
      <c r="E263" s="13"/>
      <c r="F263" s="27"/>
      <c r="G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27"/>
      <c r="E264" s="13"/>
      <c r="F264" s="27"/>
      <c r="G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27"/>
      <c r="E265" s="13"/>
      <c r="F265" s="27"/>
      <c r="G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27"/>
      <c r="E266" s="13"/>
      <c r="F266" s="27"/>
      <c r="G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27"/>
      <c r="E267" s="13"/>
      <c r="F267" s="27"/>
      <c r="G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27"/>
      <c r="E268" s="13"/>
      <c r="F268" s="27"/>
      <c r="G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27"/>
      <c r="E269" s="13"/>
      <c r="F269" s="27"/>
      <c r="G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27"/>
      <c r="E270" s="13"/>
      <c r="F270" s="27"/>
      <c r="G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27"/>
      <c r="E271" s="13"/>
      <c r="F271" s="27"/>
      <c r="G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27"/>
      <c r="E272" s="13"/>
      <c r="F272" s="27"/>
      <c r="G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27"/>
      <c r="E273" s="13"/>
      <c r="F273" s="27"/>
      <c r="G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27"/>
      <c r="E274" s="13"/>
      <c r="F274" s="27"/>
      <c r="G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27"/>
      <c r="E275" s="13"/>
      <c r="F275" s="27"/>
      <c r="G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27"/>
      <c r="E276" s="13"/>
      <c r="F276" s="27"/>
      <c r="G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27"/>
      <c r="E277" s="13"/>
      <c r="F277" s="27"/>
      <c r="G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27"/>
      <c r="E278" s="13"/>
      <c r="F278" s="27"/>
      <c r="G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27"/>
      <c r="E279" s="13"/>
      <c r="F279" s="27"/>
      <c r="G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27"/>
      <c r="E280" s="13"/>
      <c r="F280" s="27"/>
      <c r="G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27"/>
      <c r="E281" s="13"/>
      <c r="F281" s="27"/>
      <c r="G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27"/>
      <c r="E282" s="13"/>
      <c r="F282" s="27"/>
      <c r="G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27"/>
      <c r="E283" s="13"/>
      <c r="F283" s="27"/>
      <c r="G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27"/>
      <c r="E284" s="13"/>
      <c r="F284" s="27"/>
      <c r="G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27"/>
      <c r="E285" s="13"/>
      <c r="F285" s="27"/>
      <c r="G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27"/>
      <c r="E286" s="13"/>
      <c r="F286" s="27"/>
      <c r="G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27"/>
      <c r="E287" s="13"/>
      <c r="F287" s="27"/>
      <c r="G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27"/>
      <c r="E288" s="13"/>
      <c r="F288" s="27"/>
      <c r="G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27"/>
      <c r="E289" s="13"/>
      <c r="F289" s="27"/>
      <c r="G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27"/>
      <c r="E290" s="13"/>
      <c r="F290" s="27"/>
      <c r="G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27"/>
      <c r="E291" s="13"/>
      <c r="F291" s="27"/>
      <c r="G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27"/>
      <c r="E292" s="13"/>
      <c r="F292" s="27"/>
      <c r="G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27"/>
      <c r="E293" s="13"/>
      <c r="F293" s="27"/>
      <c r="G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27"/>
      <c r="E294" s="13"/>
      <c r="F294" s="27"/>
      <c r="G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27"/>
      <c r="E295" s="13"/>
      <c r="F295" s="27"/>
      <c r="G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27"/>
      <c r="E296" s="13"/>
      <c r="F296" s="27"/>
      <c r="G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27"/>
      <c r="E297" s="13"/>
      <c r="F297" s="27"/>
      <c r="G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27"/>
      <c r="E298" s="13"/>
      <c r="F298" s="27"/>
      <c r="G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27"/>
      <c r="E299" s="13"/>
      <c r="F299" s="27"/>
      <c r="G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27"/>
      <c r="E300" s="13"/>
      <c r="F300" s="27"/>
      <c r="G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27"/>
      <c r="E301" s="13"/>
      <c r="F301" s="27"/>
      <c r="G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27"/>
      <c r="E302" s="13"/>
      <c r="F302" s="27"/>
      <c r="G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27"/>
      <c r="E303" s="13"/>
      <c r="F303" s="27"/>
      <c r="G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27"/>
      <c r="E304" s="13"/>
      <c r="F304" s="27"/>
      <c r="G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27"/>
      <c r="E305" s="13"/>
      <c r="F305" s="27"/>
      <c r="G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27"/>
      <c r="E306" s="13"/>
      <c r="F306" s="27"/>
      <c r="G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27"/>
      <c r="E307" s="13"/>
      <c r="F307" s="27"/>
      <c r="G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27"/>
      <c r="E308" s="13"/>
      <c r="F308" s="27"/>
      <c r="G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27"/>
      <c r="E309" s="13"/>
      <c r="F309" s="27"/>
      <c r="G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27"/>
      <c r="E310" s="13"/>
      <c r="F310" s="27"/>
      <c r="G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27"/>
      <c r="E311" s="13"/>
      <c r="F311" s="27"/>
      <c r="G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27"/>
      <c r="E312" s="13"/>
      <c r="F312" s="27"/>
      <c r="G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27"/>
      <c r="E313" s="13"/>
      <c r="F313" s="27"/>
      <c r="G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27"/>
      <c r="E314" s="13"/>
      <c r="F314" s="27"/>
      <c r="G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27"/>
      <c r="E315" s="13"/>
      <c r="F315" s="27"/>
      <c r="G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27"/>
      <c r="E316" s="13"/>
      <c r="F316" s="27"/>
      <c r="G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27"/>
      <c r="E317" s="13"/>
      <c r="F317" s="27"/>
      <c r="G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27"/>
      <c r="E318" s="13"/>
      <c r="F318" s="27"/>
      <c r="G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27"/>
      <c r="E319" s="13"/>
      <c r="F319" s="27"/>
      <c r="G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27"/>
      <c r="E320" s="13"/>
      <c r="F320" s="27"/>
      <c r="G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27"/>
      <c r="E321" s="13"/>
      <c r="F321" s="27"/>
      <c r="G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27"/>
      <c r="E322" s="13"/>
      <c r="F322" s="27"/>
      <c r="G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27"/>
      <c r="E323" s="13"/>
      <c r="F323" s="27"/>
      <c r="G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27"/>
      <c r="E324" s="13"/>
      <c r="F324" s="27"/>
      <c r="G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27"/>
      <c r="E325" s="13"/>
      <c r="F325" s="27"/>
      <c r="G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27"/>
      <c r="E326" s="13"/>
      <c r="F326" s="27"/>
      <c r="G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27"/>
      <c r="E327" s="13"/>
      <c r="F327" s="27"/>
      <c r="G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27"/>
      <c r="E328" s="13"/>
      <c r="F328" s="27"/>
      <c r="G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27"/>
      <c r="E329" s="13"/>
      <c r="F329" s="27"/>
      <c r="G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27"/>
      <c r="E330" s="13"/>
      <c r="F330" s="27"/>
      <c r="G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27"/>
      <c r="E331" s="13"/>
      <c r="F331" s="27"/>
      <c r="G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27"/>
      <c r="E332" s="13"/>
      <c r="F332" s="27"/>
      <c r="G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27"/>
      <c r="E333" s="13"/>
      <c r="F333" s="27"/>
      <c r="G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27"/>
      <c r="E334" s="13"/>
      <c r="F334" s="27"/>
      <c r="G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27"/>
      <c r="E335" s="13"/>
      <c r="F335" s="27"/>
      <c r="G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27"/>
      <c r="E336" s="13"/>
      <c r="F336" s="27"/>
      <c r="G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27"/>
      <c r="E337" s="13"/>
      <c r="F337" s="27"/>
      <c r="G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27"/>
      <c r="E338" s="13"/>
      <c r="F338" s="27"/>
      <c r="G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27"/>
      <c r="E339" s="13"/>
      <c r="F339" s="27"/>
      <c r="G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27"/>
      <c r="E340" s="13"/>
      <c r="F340" s="27"/>
      <c r="G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27"/>
      <c r="E341" s="13"/>
      <c r="F341" s="27"/>
      <c r="G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27"/>
      <c r="E342" s="13"/>
      <c r="F342" s="27"/>
      <c r="G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27"/>
      <c r="E343" s="13"/>
      <c r="F343" s="27"/>
      <c r="G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27"/>
      <c r="E344" s="13"/>
      <c r="F344" s="27"/>
      <c r="G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27"/>
      <c r="E345" s="13"/>
      <c r="F345" s="27"/>
      <c r="G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27"/>
      <c r="E346" s="13"/>
      <c r="F346" s="27"/>
      <c r="G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27"/>
      <c r="E347" s="13"/>
      <c r="F347" s="27"/>
      <c r="G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27"/>
      <c r="E348" s="13"/>
      <c r="F348" s="27"/>
      <c r="G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27"/>
      <c r="E349" s="13"/>
      <c r="F349" s="27"/>
      <c r="G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27"/>
      <c r="E350" s="13"/>
      <c r="F350" s="27"/>
      <c r="G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27"/>
      <c r="E351" s="13"/>
      <c r="F351" s="27"/>
      <c r="G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27"/>
      <c r="E352" s="13"/>
      <c r="F352" s="27"/>
      <c r="G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27"/>
      <c r="E353" s="13"/>
      <c r="F353" s="27"/>
      <c r="G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27"/>
      <c r="E354" s="13"/>
      <c r="F354" s="27"/>
      <c r="G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27"/>
      <c r="E355" s="13"/>
      <c r="F355" s="27"/>
      <c r="G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27"/>
      <c r="E356" s="13"/>
      <c r="F356" s="27"/>
      <c r="G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27"/>
      <c r="E357" s="13"/>
      <c r="F357" s="27"/>
      <c r="G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27"/>
      <c r="E358" s="13"/>
      <c r="F358" s="27"/>
      <c r="G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27"/>
      <c r="E359" s="13"/>
      <c r="F359" s="27"/>
      <c r="G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27"/>
      <c r="E360" s="13"/>
      <c r="F360" s="27"/>
      <c r="G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27"/>
      <c r="E361" s="13"/>
      <c r="F361" s="27"/>
      <c r="G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27"/>
      <c r="E362" s="13"/>
      <c r="F362" s="27"/>
      <c r="G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27"/>
      <c r="E363" s="13"/>
      <c r="F363" s="27"/>
      <c r="G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27"/>
      <c r="E364" s="13"/>
      <c r="F364" s="27"/>
      <c r="G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27"/>
      <c r="E365" s="13"/>
      <c r="F365" s="27"/>
      <c r="G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27"/>
      <c r="E366" s="13"/>
      <c r="F366" s="27"/>
      <c r="G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27"/>
      <c r="E367" s="13"/>
      <c r="F367" s="27"/>
      <c r="G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27"/>
      <c r="E368" s="13"/>
      <c r="F368" s="27"/>
      <c r="G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27"/>
      <c r="E369" s="13"/>
      <c r="F369" s="27"/>
      <c r="G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27"/>
      <c r="E370" s="13"/>
      <c r="F370" s="27"/>
      <c r="G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27"/>
      <c r="E371" s="13"/>
      <c r="F371" s="27"/>
      <c r="G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27"/>
      <c r="E372" s="13"/>
      <c r="F372" s="27"/>
      <c r="G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27"/>
      <c r="E373" s="13"/>
      <c r="F373" s="27"/>
      <c r="G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27"/>
      <c r="E374" s="13"/>
      <c r="F374" s="27"/>
      <c r="G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27"/>
      <c r="E375" s="13"/>
      <c r="F375" s="27"/>
      <c r="G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27"/>
      <c r="E376" s="13"/>
      <c r="F376" s="27"/>
      <c r="G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27"/>
      <c r="E377" s="13"/>
      <c r="F377" s="27"/>
      <c r="G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27"/>
      <c r="E378" s="13"/>
      <c r="F378" s="27"/>
      <c r="G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27"/>
      <c r="E379" s="13"/>
      <c r="F379" s="27"/>
      <c r="G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27"/>
      <c r="E380" s="13"/>
      <c r="F380" s="27"/>
      <c r="G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27"/>
      <c r="E381" s="13"/>
      <c r="F381" s="27"/>
      <c r="G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27"/>
      <c r="E382" s="13"/>
      <c r="F382" s="27"/>
      <c r="G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27"/>
      <c r="E383" s="13"/>
      <c r="F383" s="27"/>
      <c r="G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27"/>
      <c r="E384" s="13"/>
      <c r="F384" s="27"/>
      <c r="G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27"/>
      <c r="E385" s="13"/>
      <c r="F385" s="27"/>
      <c r="G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27"/>
      <c r="E386" s="13"/>
      <c r="F386" s="27"/>
      <c r="G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27"/>
      <c r="E387" s="13"/>
      <c r="F387" s="27"/>
      <c r="G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27"/>
      <c r="E388" s="13"/>
      <c r="F388" s="27"/>
      <c r="G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27"/>
      <c r="E389" s="13"/>
      <c r="F389" s="27"/>
      <c r="G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27"/>
      <c r="E390" s="13"/>
      <c r="F390" s="27"/>
      <c r="G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27"/>
      <c r="E391" s="13"/>
      <c r="F391" s="27"/>
      <c r="G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27"/>
      <c r="E392" s="13"/>
      <c r="F392" s="27"/>
      <c r="G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27"/>
      <c r="E393" s="13"/>
      <c r="F393" s="27"/>
      <c r="G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27"/>
      <c r="E394" s="13"/>
      <c r="F394" s="27"/>
      <c r="G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27"/>
      <c r="E395" s="13"/>
      <c r="F395" s="27"/>
      <c r="G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27"/>
      <c r="E396" s="13"/>
      <c r="F396" s="27"/>
      <c r="G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27"/>
      <c r="E397" s="13"/>
      <c r="F397" s="27"/>
      <c r="G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27"/>
      <c r="E398" s="13"/>
      <c r="F398" s="27"/>
      <c r="G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27"/>
      <c r="E399" s="13"/>
      <c r="F399" s="27"/>
      <c r="G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27"/>
      <c r="E400" s="13"/>
      <c r="F400" s="27"/>
      <c r="G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27"/>
      <c r="E401" s="13"/>
      <c r="F401" s="27"/>
      <c r="G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27"/>
      <c r="E402" s="13"/>
      <c r="F402" s="27"/>
      <c r="G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27"/>
      <c r="E403" s="13"/>
      <c r="F403" s="27"/>
      <c r="G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27"/>
      <c r="E404" s="13"/>
      <c r="F404" s="27"/>
      <c r="G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27"/>
      <c r="E405" s="13"/>
      <c r="F405" s="27"/>
      <c r="G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27"/>
      <c r="E406" s="13"/>
      <c r="F406" s="27"/>
      <c r="G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27"/>
      <c r="E407" s="13"/>
      <c r="F407" s="27"/>
      <c r="G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27"/>
      <c r="E408" s="13"/>
      <c r="F408" s="27"/>
      <c r="G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27"/>
      <c r="E409" s="13"/>
      <c r="F409" s="27"/>
      <c r="G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27"/>
      <c r="E410" s="13"/>
      <c r="F410" s="27"/>
      <c r="G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27"/>
      <c r="E411" s="13"/>
      <c r="F411" s="27"/>
      <c r="G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27"/>
      <c r="E412" s="13"/>
      <c r="F412" s="27"/>
      <c r="G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27"/>
      <c r="E413" s="13"/>
      <c r="F413" s="27"/>
      <c r="G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27"/>
      <c r="E414" s="13"/>
      <c r="F414" s="27"/>
      <c r="G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27"/>
      <c r="E415" s="13"/>
      <c r="F415" s="27"/>
      <c r="G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27"/>
      <c r="E416" s="13"/>
      <c r="F416" s="27"/>
      <c r="G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27"/>
      <c r="E417" s="13"/>
      <c r="F417" s="27"/>
      <c r="G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27"/>
      <c r="E418" s="13"/>
      <c r="F418" s="27"/>
      <c r="G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27"/>
      <c r="E419" s="13"/>
      <c r="F419" s="27"/>
      <c r="G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27"/>
      <c r="E420" s="13"/>
      <c r="F420" s="27"/>
      <c r="G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27"/>
      <c r="E421" s="13"/>
      <c r="F421" s="27"/>
      <c r="G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27"/>
      <c r="E422" s="13"/>
      <c r="F422" s="27"/>
      <c r="G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27"/>
      <c r="E423" s="13"/>
      <c r="F423" s="27"/>
      <c r="G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27"/>
      <c r="E424" s="13"/>
      <c r="F424" s="27"/>
      <c r="G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27"/>
      <c r="E425" s="13"/>
      <c r="F425" s="27"/>
      <c r="G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27"/>
      <c r="E426" s="13"/>
      <c r="F426" s="27"/>
      <c r="G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27"/>
      <c r="E427" s="13"/>
      <c r="F427" s="27"/>
      <c r="G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27"/>
      <c r="E428" s="13"/>
      <c r="F428" s="27"/>
      <c r="G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27"/>
      <c r="E429" s="13"/>
      <c r="F429" s="27"/>
      <c r="G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27"/>
      <c r="E430" s="13"/>
      <c r="F430" s="27"/>
      <c r="G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27"/>
      <c r="E431" s="13"/>
      <c r="F431" s="27"/>
      <c r="G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27"/>
      <c r="E432" s="13"/>
      <c r="F432" s="27"/>
      <c r="G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27"/>
      <c r="E433" s="13"/>
      <c r="F433" s="27"/>
      <c r="G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27"/>
      <c r="E434" s="13"/>
      <c r="F434" s="27"/>
      <c r="G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27"/>
      <c r="E435" s="13"/>
      <c r="F435" s="27"/>
      <c r="G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27"/>
      <c r="E436" s="13"/>
      <c r="F436" s="27"/>
      <c r="G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27"/>
      <c r="E437" s="13"/>
      <c r="F437" s="27"/>
      <c r="G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27"/>
      <c r="E438" s="13"/>
      <c r="F438" s="27"/>
      <c r="G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27"/>
      <c r="E439" s="13"/>
      <c r="F439" s="27"/>
      <c r="G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27"/>
      <c r="E440" s="13"/>
      <c r="F440" s="27"/>
      <c r="G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27"/>
      <c r="E441" s="13"/>
      <c r="F441" s="27"/>
      <c r="G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27"/>
      <c r="E442" s="13"/>
      <c r="F442" s="27"/>
      <c r="G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27"/>
      <c r="E443" s="13"/>
      <c r="F443" s="27"/>
      <c r="G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27"/>
      <c r="E444" s="13"/>
      <c r="F444" s="27"/>
      <c r="G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27"/>
      <c r="E445" s="13"/>
      <c r="F445" s="27"/>
      <c r="G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27"/>
      <c r="E446" s="13"/>
      <c r="F446" s="27"/>
      <c r="G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27"/>
      <c r="E447" s="13"/>
      <c r="F447" s="27"/>
      <c r="G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27"/>
      <c r="E448" s="13"/>
      <c r="F448" s="27"/>
      <c r="G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27"/>
      <c r="E449" s="13"/>
      <c r="F449" s="27"/>
      <c r="G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27"/>
      <c r="E450" s="13"/>
      <c r="F450" s="27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27"/>
      <c r="E451" s="13"/>
      <c r="F451" s="27"/>
      <c r="G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27"/>
      <c r="E452" s="13"/>
      <c r="F452" s="27"/>
      <c r="G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27"/>
      <c r="E453" s="13"/>
      <c r="F453" s="27"/>
      <c r="G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27"/>
      <c r="E454" s="13"/>
      <c r="F454" s="27"/>
      <c r="G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27"/>
      <c r="E455" s="13"/>
      <c r="F455" s="27"/>
      <c r="G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27"/>
      <c r="E456" s="13"/>
      <c r="F456" s="27"/>
      <c r="G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27"/>
      <c r="E457" s="13"/>
      <c r="F457" s="27"/>
      <c r="G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27"/>
      <c r="E458" s="13"/>
      <c r="F458" s="27"/>
      <c r="G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27"/>
      <c r="E459" s="13"/>
      <c r="F459" s="27"/>
      <c r="G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27"/>
      <c r="E460" s="13"/>
      <c r="F460" s="27"/>
      <c r="G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27"/>
      <c r="E461" s="13"/>
      <c r="F461" s="27"/>
      <c r="G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27"/>
      <c r="E462" s="13"/>
      <c r="F462" s="27"/>
      <c r="G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27"/>
      <c r="E463" s="13"/>
      <c r="F463" s="27"/>
      <c r="G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27"/>
      <c r="E464" s="13"/>
      <c r="F464" s="27"/>
      <c r="G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27"/>
      <c r="E465" s="13"/>
      <c r="F465" s="27"/>
      <c r="G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27"/>
      <c r="E466" s="13"/>
      <c r="F466" s="27"/>
      <c r="G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27"/>
      <c r="E467" s="13"/>
      <c r="F467" s="27"/>
      <c r="G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27"/>
      <c r="E468" s="13"/>
      <c r="F468" s="27"/>
      <c r="G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27"/>
      <c r="E469" s="13"/>
      <c r="F469" s="27"/>
      <c r="G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27"/>
      <c r="E470" s="13"/>
      <c r="F470" s="27"/>
      <c r="G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27"/>
      <c r="E471" s="13"/>
      <c r="F471" s="27"/>
      <c r="G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27"/>
      <c r="E472" s="13"/>
      <c r="F472" s="27"/>
      <c r="G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27"/>
      <c r="E473" s="13"/>
      <c r="F473" s="27"/>
      <c r="G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27"/>
      <c r="E474" s="13"/>
      <c r="F474" s="27"/>
      <c r="G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27"/>
      <c r="E475" s="13"/>
      <c r="F475" s="27"/>
      <c r="G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27"/>
      <c r="E476" s="13"/>
      <c r="F476" s="27"/>
      <c r="G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27"/>
      <c r="E477" s="13"/>
      <c r="F477" s="27"/>
      <c r="G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27"/>
      <c r="E478" s="13"/>
      <c r="F478" s="27"/>
      <c r="G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27"/>
      <c r="E479" s="13"/>
      <c r="F479" s="27"/>
      <c r="G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27"/>
      <c r="E480" s="13"/>
      <c r="F480" s="27"/>
      <c r="G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27"/>
      <c r="E481" s="13"/>
      <c r="F481" s="27"/>
      <c r="G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27"/>
      <c r="E482" s="13"/>
      <c r="F482" s="27"/>
      <c r="G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27"/>
      <c r="E483" s="13"/>
      <c r="F483" s="27"/>
      <c r="G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27"/>
      <c r="E484" s="13"/>
      <c r="F484" s="27"/>
      <c r="G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27"/>
      <c r="E485" s="13"/>
      <c r="F485" s="27"/>
      <c r="G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27"/>
      <c r="E486" s="13"/>
      <c r="F486" s="27"/>
      <c r="G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27"/>
      <c r="E487" s="13"/>
      <c r="F487" s="27"/>
      <c r="G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27"/>
      <c r="E488" s="13"/>
      <c r="F488" s="27"/>
      <c r="G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27"/>
      <c r="E489" s="13"/>
      <c r="F489" s="27"/>
      <c r="G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27"/>
      <c r="E490" s="13"/>
      <c r="F490" s="27"/>
      <c r="G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27"/>
      <c r="E491" s="13"/>
      <c r="F491" s="27"/>
      <c r="G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27"/>
      <c r="E492" s="13"/>
      <c r="F492" s="27"/>
      <c r="G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27"/>
      <c r="E493" s="13"/>
      <c r="F493" s="27"/>
      <c r="G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27"/>
      <c r="E494" s="13"/>
      <c r="F494" s="27"/>
      <c r="G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27"/>
      <c r="E495" s="13"/>
      <c r="F495" s="27"/>
      <c r="G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27"/>
      <c r="E496" s="13"/>
      <c r="F496" s="27"/>
      <c r="G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27"/>
      <c r="E497" s="13"/>
      <c r="F497" s="27"/>
      <c r="G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27"/>
      <c r="E498" s="13"/>
      <c r="F498" s="27"/>
      <c r="G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27"/>
      <c r="E499" s="13"/>
      <c r="F499" s="27"/>
      <c r="G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27"/>
      <c r="E500" s="13"/>
      <c r="F500" s="27"/>
      <c r="G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27"/>
      <c r="E501" s="13"/>
      <c r="F501" s="27"/>
      <c r="G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27"/>
      <c r="E502" s="13"/>
      <c r="F502" s="27"/>
      <c r="G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27"/>
      <c r="E503" s="13"/>
      <c r="F503" s="27"/>
      <c r="G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27"/>
      <c r="E504" s="13"/>
      <c r="F504" s="27"/>
      <c r="G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27"/>
      <c r="E505" s="13"/>
      <c r="F505" s="27"/>
      <c r="G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27"/>
      <c r="E506" s="13"/>
      <c r="F506" s="27"/>
      <c r="G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27"/>
      <c r="E507" s="13"/>
      <c r="F507" s="27"/>
      <c r="G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27"/>
      <c r="E508" s="13"/>
      <c r="F508" s="27"/>
      <c r="G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27"/>
      <c r="E509" s="13"/>
      <c r="F509" s="27"/>
      <c r="G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27"/>
      <c r="E510" s="13"/>
      <c r="F510" s="27"/>
      <c r="G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27"/>
      <c r="E511" s="13"/>
      <c r="F511" s="27"/>
      <c r="G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27"/>
      <c r="E512" s="13"/>
      <c r="F512" s="27"/>
      <c r="G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27"/>
      <c r="E513" s="13"/>
      <c r="F513" s="27"/>
      <c r="G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27"/>
      <c r="E514" s="13"/>
      <c r="F514" s="27"/>
      <c r="G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27"/>
      <c r="E515" s="13"/>
      <c r="F515" s="27"/>
      <c r="G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27"/>
      <c r="E516" s="13"/>
      <c r="F516" s="27"/>
      <c r="G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27"/>
      <c r="E517" s="13"/>
      <c r="F517" s="27"/>
      <c r="G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27"/>
      <c r="E518" s="13"/>
      <c r="F518" s="27"/>
      <c r="G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27"/>
      <c r="E519" s="13"/>
      <c r="F519" s="27"/>
      <c r="G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27"/>
      <c r="E520" s="13"/>
      <c r="F520" s="27"/>
      <c r="G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27"/>
      <c r="E521" s="13"/>
      <c r="F521" s="27"/>
      <c r="G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27"/>
      <c r="E522" s="13"/>
      <c r="F522" s="27"/>
      <c r="G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27"/>
      <c r="E523" s="13"/>
      <c r="F523" s="27"/>
      <c r="G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27"/>
      <c r="E524" s="13"/>
      <c r="F524" s="27"/>
      <c r="G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27"/>
      <c r="E525" s="13"/>
      <c r="F525" s="27"/>
      <c r="G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27"/>
      <c r="E526" s="13"/>
      <c r="F526" s="27"/>
      <c r="G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27"/>
      <c r="E527" s="13"/>
      <c r="F527" s="27"/>
      <c r="G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27"/>
      <c r="E528" s="13"/>
      <c r="F528" s="27"/>
      <c r="G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27"/>
      <c r="E529" s="13"/>
      <c r="F529" s="27"/>
      <c r="G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27"/>
      <c r="E530" s="13"/>
      <c r="F530" s="27"/>
      <c r="G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27"/>
      <c r="E531" s="13"/>
      <c r="F531" s="27"/>
      <c r="G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27"/>
      <c r="E532" s="13"/>
      <c r="F532" s="27"/>
      <c r="G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27"/>
      <c r="E533" s="13"/>
      <c r="F533" s="27"/>
      <c r="G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27"/>
      <c r="E534" s="13"/>
      <c r="F534" s="27"/>
      <c r="G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27"/>
      <c r="E535" s="13"/>
      <c r="F535" s="27"/>
      <c r="G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27"/>
      <c r="E536" s="13"/>
      <c r="F536" s="27"/>
      <c r="G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27"/>
      <c r="E537" s="13"/>
      <c r="F537" s="27"/>
      <c r="G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27"/>
      <c r="E538" s="13"/>
      <c r="F538" s="27"/>
      <c r="G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27"/>
      <c r="E539" s="13"/>
      <c r="F539" s="27"/>
      <c r="G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27"/>
      <c r="E540" s="13"/>
      <c r="F540" s="27"/>
      <c r="G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27"/>
      <c r="E541" s="13"/>
      <c r="F541" s="27"/>
      <c r="G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27"/>
      <c r="E542" s="13"/>
      <c r="F542" s="27"/>
      <c r="G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27"/>
      <c r="E543" s="13"/>
      <c r="F543" s="27"/>
      <c r="G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27"/>
      <c r="E544" s="13"/>
      <c r="F544" s="27"/>
      <c r="G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27"/>
      <c r="E545" s="13"/>
      <c r="F545" s="27"/>
      <c r="G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27"/>
      <c r="E546" s="13"/>
      <c r="F546" s="27"/>
      <c r="G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27"/>
      <c r="E547" s="13"/>
      <c r="F547" s="27"/>
      <c r="G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27"/>
      <c r="E548" s="13"/>
      <c r="F548" s="27"/>
      <c r="G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27"/>
      <c r="E549" s="13"/>
      <c r="F549" s="27"/>
      <c r="G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27"/>
      <c r="E550" s="13"/>
      <c r="F550" s="27"/>
      <c r="G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27"/>
      <c r="E551" s="13"/>
      <c r="F551" s="27"/>
      <c r="G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27"/>
      <c r="E552" s="13"/>
      <c r="F552" s="27"/>
      <c r="G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27"/>
      <c r="E553" s="13"/>
      <c r="F553" s="27"/>
      <c r="G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27"/>
      <c r="E554" s="13"/>
      <c r="F554" s="27"/>
      <c r="G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27"/>
      <c r="E555" s="13"/>
      <c r="F555" s="27"/>
      <c r="G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27"/>
      <c r="E556" s="13"/>
      <c r="F556" s="27"/>
      <c r="G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27"/>
      <c r="E557" s="13"/>
      <c r="F557" s="27"/>
      <c r="G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27"/>
      <c r="E558" s="13"/>
      <c r="F558" s="27"/>
      <c r="G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27"/>
      <c r="E559" s="13"/>
      <c r="F559" s="27"/>
      <c r="G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27"/>
      <c r="E560" s="13"/>
      <c r="F560" s="27"/>
      <c r="G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27"/>
      <c r="E561" s="13"/>
      <c r="F561" s="27"/>
      <c r="G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27"/>
      <c r="E562" s="13"/>
      <c r="F562" s="27"/>
      <c r="G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27"/>
      <c r="E563" s="13"/>
      <c r="F563" s="27"/>
      <c r="G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27"/>
      <c r="E564" s="13"/>
      <c r="F564" s="27"/>
      <c r="G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27"/>
      <c r="E565" s="13"/>
      <c r="F565" s="27"/>
      <c r="G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27"/>
      <c r="E566" s="13"/>
      <c r="F566" s="27"/>
      <c r="G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27"/>
      <c r="E567" s="13"/>
      <c r="F567" s="27"/>
      <c r="G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27"/>
      <c r="E568" s="13"/>
      <c r="F568" s="27"/>
      <c r="G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27"/>
      <c r="E569" s="13"/>
      <c r="F569" s="27"/>
      <c r="G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27"/>
      <c r="E570" s="13"/>
      <c r="F570" s="27"/>
      <c r="G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27"/>
      <c r="E571" s="13"/>
      <c r="F571" s="27"/>
      <c r="G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27"/>
      <c r="E572" s="13"/>
      <c r="F572" s="27"/>
      <c r="G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27"/>
      <c r="E573" s="13"/>
      <c r="F573" s="27"/>
      <c r="G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27"/>
      <c r="E574" s="13"/>
      <c r="F574" s="27"/>
      <c r="G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27"/>
      <c r="E575" s="13"/>
      <c r="F575" s="27"/>
      <c r="G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27"/>
      <c r="E576" s="13"/>
      <c r="F576" s="27"/>
      <c r="G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27"/>
      <c r="E577" s="13"/>
      <c r="F577" s="27"/>
      <c r="G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27"/>
      <c r="E578" s="13"/>
      <c r="F578" s="27"/>
      <c r="G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27"/>
      <c r="E579" s="13"/>
      <c r="F579" s="27"/>
      <c r="G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27"/>
      <c r="E580" s="13"/>
      <c r="F580" s="27"/>
      <c r="G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27"/>
      <c r="E581" s="13"/>
      <c r="F581" s="27"/>
      <c r="G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27"/>
      <c r="E582" s="13"/>
      <c r="F582" s="27"/>
      <c r="G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27"/>
      <c r="E583" s="13"/>
      <c r="F583" s="27"/>
      <c r="G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27"/>
      <c r="E584" s="13"/>
      <c r="F584" s="27"/>
      <c r="G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27"/>
      <c r="E585" s="13"/>
      <c r="F585" s="27"/>
      <c r="G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27"/>
      <c r="E586" s="13"/>
      <c r="F586" s="27"/>
      <c r="G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27"/>
      <c r="E587" s="13"/>
      <c r="F587" s="27"/>
      <c r="G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27"/>
      <c r="E588" s="13"/>
      <c r="F588" s="27"/>
      <c r="G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27"/>
      <c r="E589" s="13"/>
      <c r="F589" s="27"/>
      <c r="G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27"/>
      <c r="E590" s="13"/>
      <c r="F590" s="27"/>
      <c r="G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27"/>
      <c r="E591" s="13"/>
      <c r="F591" s="27"/>
      <c r="G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27"/>
      <c r="E592" s="13"/>
      <c r="F592" s="27"/>
      <c r="G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27"/>
      <c r="E593" s="13"/>
      <c r="F593" s="27"/>
      <c r="G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27"/>
      <c r="E594" s="13"/>
      <c r="F594" s="27"/>
      <c r="G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27"/>
      <c r="E595" s="13"/>
      <c r="F595" s="27"/>
      <c r="G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27"/>
      <c r="E596" s="13"/>
      <c r="F596" s="27"/>
      <c r="G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27"/>
      <c r="E597" s="13"/>
      <c r="F597" s="27"/>
      <c r="G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27"/>
      <c r="E598" s="13"/>
      <c r="F598" s="27"/>
      <c r="G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27"/>
      <c r="E599" s="13"/>
      <c r="F599" s="27"/>
      <c r="G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27"/>
      <c r="E600" s="13"/>
      <c r="F600" s="27"/>
      <c r="G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27"/>
      <c r="E601" s="13"/>
      <c r="F601" s="27"/>
      <c r="G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27"/>
      <c r="E602" s="13"/>
      <c r="F602" s="27"/>
      <c r="G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27"/>
      <c r="E603" s="13"/>
      <c r="F603" s="27"/>
      <c r="G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27"/>
      <c r="E604" s="13"/>
      <c r="F604" s="27"/>
      <c r="G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27"/>
      <c r="E605" s="13"/>
      <c r="F605" s="27"/>
      <c r="G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27"/>
      <c r="E606" s="13"/>
      <c r="F606" s="27"/>
      <c r="G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27"/>
      <c r="E607" s="13"/>
      <c r="F607" s="27"/>
      <c r="G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27"/>
      <c r="E608" s="13"/>
      <c r="F608" s="27"/>
      <c r="G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27"/>
      <c r="E609" s="13"/>
      <c r="F609" s="27"/>
      <c r="G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27"/>
      <c r="E610" s="13"/>
      <c r="F610" s="27"/>
      <c r="G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27"/>
      <c r="E611" s="13"/>
      <c r="F611" s="27"/>
      <c r="G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27"/>
      <c r="E612" s="13"/>
      <c r="F612" s="27"/>
      <c r="G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27"/>
      <c r="E613" s="13"/>
      <c r="F613" s="27"/>
      <c r="G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27"/>
      <c r="E614" s="13"/>
      <c r="F614" s="27"/>
      <c r="G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27"/>
      <c r="E615" s="13"/>
      <c r="F615" s="27"/>
      <c r="G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27"/>
      <c r="E616" s="13"/>
      <c r="F616" s="27"/>
      <c r="G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27"/>
      <c r="E617" s="13"/>
      <c r="F617" s="27"/>
      <c r="G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27"/>
      <c r="E618" s="13"/>
      <c r="F618" s="27"/>
      <c r="G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27"/>
      <c r="E619" s="13"/>
      <c r="F619" s="27"/>
      <c r="G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27"/>
      <c r="E620" s="13"/>
      <c r="F620" s="27"/>
      <c r="G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27"/>
      <c r="E621" s="13"/>
      <c r="F621" s="27"/>
      <c r="G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27"/>
      <c r="E622" s="13"/>
      <c r="F622" s="27"/>
      <c r="G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27"/>
      <c r="E623" s="13"/>
      <c r="F623" s="27"/>
      <c r="G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27"/>
      <c r="E624" s="13"/>
      <c r="F624" s="27"/>
      <c r="G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27"/>
      <c r="E625" s="13"/>
      <c r="F625" s="27"/>
      <c r="G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27"/>
      <c r="E626" s="13"/>
      <c r="F626" s="27"/>
      <c r="G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27"/>
      <c r="E627" s="13"/>
      <c r="F627" s="27"/>
      <c r="G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27"/>
      <c r="E628" s="13"/>
      <c r="F628" s="27"/>
      <c r="G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27"/>
      <c r="E629" s="13"/>
      <c r="F629" s="27"/>
      <c r="G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27"/>
      <c r="E630" s="13"/>
      <c r="F630" s="27"/>
      <c r="G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27"/>
      <c r="E631" s="13"/>
      <c r="F631" s="27"/>
      <c r="G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27"/>
      <c r="E632" s="13"/>
      <c r="F632" s="27"/>
      <c r="G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27"/>
      <c r="E633" s="13"/>
      <c r="F633" s="27"/>
      <c r="G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27"/>
      <c r="E634" s="13"/>
      <c r="F634" s="27"/>
      <c r="G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27"/>
      <c r="E635" s="13"/>
      <c r="F635" s="27"/>
      <c r="G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27"/>
      <c r="E636" s="13"/>
      <c r="F636" s="27"/>
      <c r="G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27"/>
      <c r="E637" s="13"/>
      <c r="F637" s="27"/>
      <c r="G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27"/>
      <c r="E638" s="13"/>
      <c r="F638" s="27"/>
      <c r="G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27"/>
      <c r="E639" s="13"/>
      <c r="F639" s="27"/>
      <c r="G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27"/>
      <c r="E640" s="13"/>
      <c r="F640" s="27"/>
      <c r="G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27"/>
      <c r="E641" s="13"/>
      <c r="F641" s="27"/>
      <c r="G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27"/>
      <c r="E642" s="13"/>
      <c r="F642" s="27"/>
      <c r="G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27"/>
      <c r="E643" s="13"/>
      <c r="F643" s="27"/>
      <c r="G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27"/>
      <c r="E644" s="13"/>
      <c r="F644" s="27"/>
      <c r="G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27"/>
      <c r="E645" s="13"/>
      <c r="F645" s="27"/>
      <c r="G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27"/>
      <c r="E646" s="13"/>
      <c r="F646" s="27"/>
      <c r="G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27"/>
      <c r="E647" s="13"/>
      <c r="F647" s="27"/>
      <c r="G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27"/>
      <c r="E648" s="13"/>
      <c r="F648" s="27"/>
      <c r="G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27"/>
      <c r="E649" s="13"/>
      <c r="F649" s="27"/>
      <c r="G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27"/>
      <c r="E650" s="13"/>
      <c r="F650" s="27"/>
      <c r="G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27"/>
      <c r="E651" s="13"/>
      <c r="F651" s="27"/>
      <c r="G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27"/>
      <c r="E652" s="13"/>
      <c r="F652" s="27"/>
      <c r="G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27"/>
      <c r="E653" s="13"/>
      <c r="F653" s="27"/>
      <c r="G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27"/>
      <c r="E654" s="13"/>
      <c r="F654" s="27"/>
      <c r="G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27"/>
      <c r="E655" s="13"/>
      <c r="F655" s="27"/>
      <c r="G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27"/>
      <c r="E656" s="13"/>
      <c r="F656" s="27"/>
      <c r="G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27"/>
      <c r="E657" s="13"/>
      <c r="F657" s="27"/>
      <c r="G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27"/>
      <c r="E658" s="13"/>
      <c r="F658" s="27"/>
      <c r="G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27"/>
      <c r="E659" s="13"/>
      <c r="F659" s="27"/>
      <c r="G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27"/>
      <c r="E660" s="13"/>
      <c r="F660" s="27"/>
      <c r="G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27"/>
      <c r="E661" s="13"/>
      <c r="F661" s="27"/>
      <c r="G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27"/>
      <c r="E662" s="13"/>
      <c r="F662" s="27"/>
      <c r="G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27"/>
      <c r="E663" s="13"/>
      <c r="F663" s="27"/>
      <c r="G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27"/>
      <c r="E664" s="13"/>
      <c r="F664" s="27"/>
      <c r="G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27"/>
      <c r="E665" s="13"/>
      <c r="F665" s="27"/>
      <c r="G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27"/>
      <c r="E666" s="13"/>
      <c r="F666" s="27"/>
      <c r="G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27"/>
      <c r="E667" s="13"/>
      <c r="F667" s="27"/>
      <c r="G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27"/>
      <c r="E668" s="13"/>
      <c r="F668" s="27"/>
      <c r="G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27"/>
      <c r="E669" s="13"/>
      <c r="F669" s="27"/>
      <c r="G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27"/>
      <c r="E670" s="13"/>
      <c r="F670" s="27"/>
      <c r="G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27"/>
      <c r="E671" s="13"/>
      <c r="F671" s="27"/>
      <c r="G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27"/>
      <c r="E672" s="13"/>
      <c r="F672" s="27"/>
      <c r="G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27"/>
      <c r="E673" s="13"/>
      <c r="F673" s="27"/>
      <c r="G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27"/>
      <c r="E674" s="13"/>
      <c r="F674" s="27"/>
      <c r="G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27"/>
      <c r="E675" s="13"/>
      <c r="F675" s="27"/>
      <c r="G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27"/>
      <c r="E676" s="13"/>
      <c r="F676" s="27"/>
      <c r="G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27"/>
      <c r="E677" s="13"/>
      <c r="F677" s="27"/>
      <c r="G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27"/>
      <c r="E678" s="13"/>
      <c r="F678" s="27"/>
      <c r="G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27"/>
      <c r="E679" s="13"/>
      <c r="F679" s="27"/>
      <c r="G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27"/>
      <c r="E680" s="13"/>
      <c r="F680" s="27"/>
      <c r="G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27"/>
      <c r="E681" s="13"/>
      <c r="F681" s="27"/>
      <c r="G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27"/>
      <c r="E682" s="13"/>
      <c r="F682" s="27"/>
      <c r="G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27"/>
      <c r="E683" s="13"/>
      <c r="F683" s="27"/>
      <c r="G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27"/>
      <c r="E684" s="13"/>
      <c r="F684" s="27"/>
      <c r="G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27"/>
      <c r="E685" s="13"/>
      <c r="F685" s="27"/>
      <c r="G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27"/>
      <c r="E686" s="13"/>
      <c r="F686" s="27"/>
      <c r="G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27"/>
      <c r="E687" s="13"/>
      <c r="F687" s="27"/>
      <c r="G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27"/>
      <c r="E688" s="13"/>
      <c r="F688" s="27"/>
      <c r="G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27"/>
      <c r="E689" s="13"/>
      <c r="F689" s="27"/>
      <c r="G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27"/>
      <c r="E690" s="13"/>
      <c r="F690" s="27"/>
      <c r="G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27"/>
      <c r="E691" s="13"/>
      <c r="F691" s="27"/>
      <c r="G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27"/>
      <c r="E692" s="13"/>
      <c r="F692" s="27"/>
      <c r="G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27"/>
      <c r="E693" s="13"/>
      <c r="F693" s="27"/>
      <c r="G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27"/>
      <c r="E694" s="13"/>
      <c r="F694" s="27"/>
      <c r="G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27"/>
      <c r="E695" s="13"/>
      <c r="F695" s="27"/>
      <c r="G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27"/>
      <c r="E696" s="13"/>
      <c r="F696" s="27"/>
      <c r="G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27"/>
      <c r="E697" s="13"/>
      <c r="F697" s="27"/>
      <c r="G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27"/>
      <c r="E698" s="13"/>
      <c r="F698" s="27"/>
      <c r="G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27"/>
      <c r="E699" s="13"/>
      <c r="F699" s="27"/>
      <c r="G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27"/>
      <c r="E700" s="13"/>
      <c r="F700" s="27"/>
      <c r="G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27"/>
      <c r="E701" s="13"/>
      <c r="F701" s="27"/>
      <c r="G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27"/>
      <c r="E702" s="13"/>
      <c r="F702" s="27"/>
      <c r="G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27"/>
      <c r="E703" s="13"/>
      <c r="F703" s="27"/>
      <c r="G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27"/>
      <c r="E704" s="13"/>
      <c r="F704" s="27"/>
      <c r="G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27"/>
      <c r="E705" s="13"/>
      <c r="F705" s="27"/>
      <c r="G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27"/>
      <c r="E706" s="13"/>
      <c r="F706" s="27"/>
      <c r="G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27"/>
      <c r="E707" s="13"/>
      <c r="F707" s="27"/>
      <c r="G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27"/>
      <c r="E708" s="13"/>
      <c r="F708" s="27"/>
      <c r="G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27"/>
      <c r="E709" s="13"/>
      <c r="F709" s="27"/>
      <c r="G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27"/>
      <c r="E710" s="13"/>
      <c r="F710" s="27"/>
      <c r="G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27"/>
      <c r="E711" s="13"/>
      <c r="F711" s="27"/>
      <c r="G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27"/>
      <c r="E712" s="13"/>
      <c r="F712" s="27"/>
      <c r="G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27"/>
      <c r="E713" s="13"/>
      <c r="F713" s="27"/>
      <c r="G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27"/>
      <c r="E714" s="13"/>
      <c r="F714" s="27"/>
      <c r="G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27"/>
      <c r="E715" s="13"/>
      <c r="F715" s="27"/>
      <c r="G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27"/>
      <c r="E716" s="13"/>
      <c r="F716" s="27"/>
      <c r="G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27"/>
      <c r="E717" s="13"/>
      <c r="F717" s="27"/>
      <c r="G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27"/>
      <c r="E718" s="13"/>
      <c r="F718" s="27"/>
      <c r="G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27"/>
      <c r="E719" s="13"/>
      <c r="F719" s="27"/>
      <c r="G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27"/>
      <c r="E720" s="13"/>
      <c r="F720" s="27"/>
      <c r="G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27"/>
      <c r="E721" s="13"/>
      <c r="F721" s="27"/>
      <c r="G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27"/>
      <c r="E722" s="13"/>
      <c r="F722" s="27"/>
      <c r="G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27"/>
      <c r="E723" s="13"/>
      <c r="F723" s="27"/>
      <c r="G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27"/>
      <c r="E724" s="13"/>
      <c r="F724" s="27"/>
      <c r="G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27"/>
      <c r="E725" s="13"/>
      <c r="F725" s="27"/>
      <c r="G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27"/>
      <c r="E726" s="13"/>
      <c r="F726" s="27"/>
      <c r="G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27"/>
      <c r="E727" s="13"/>
      <c r="F727" s="27"/>
      <c r="G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27"/>
      <c r="E728" s="13"/>
      <c r="F728" s="27"/>
      <c r="G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27"/>
      <c r="E729" s="13"/>
      <c r="F729" s="27"/>
      <c r="G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27"/>
      <c r="E730" s="13"/>
      <c r="F730" s="27"/>
      <c r="G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27"/>
      <c r="E731" s="13"/>
      <c r="F731" s="27"/>
      <c r="G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27"/>
      <c r="E732" s="13"/>
      <c r="F732" s="27"/>
      <c r="G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27"/>
      <c r="E733" s="13"/>
      <c r="F733" s="27"/>
      <c r="G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27"/>
      <c r="E734" s="13"/>
      <c r="F734" s="27"/>
      <c r="G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27"/>
      <c r="E735" s="13"/>
      <c r="F735" s="27"/>
      <c r="G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27"/>
      <c r="E736" s="13"/>
      <c r="F736" s="27"/>
      <c r="G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27"/>
      <c r="E737" s="13"/>
      <c r="F737" s="27"/>
      <c r="G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27"/>
      <c r="E738" s="13"/>
      <c r="F738" s="27"/>
      <c r="G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27"/>
      <c r="E739" s="13"/>
      <c r="F739" s="27"/>
      <c r="G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27"/>
      <c r="E740" s="13"/>
      <c r="F740" s="27"/>
      <c r="G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27"/>
      <c r="E741" s="13"/>
      <c r="F741" s="27"/>
      <c r="G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27"/>
      <c r="E742" s="13"/>
      <c r="F742" s="27"/>
      <c r="G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27"/>
      <c r="E743" s="13"/>
      <c r="F743" s="27"/>
      <c r="G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27"/>
      <c r="E744" s="13"/>
      <c r="F744" s="27"/>
      <c r="G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27"/>
      <c r="E745" s="13"/>
      <c r="F745" s="27"/>
      <c r="G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27"/>
      <c r="E746" s="13"/>
      <c r="F746" s="27"/>
      <c r="G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27"/>
      <c r="E747" s="13"/>
      <c r="F747" s="27"/>
      <c r="G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27"/>
      <c r="E748" s="13"/>
      <c r="F748" s="27"/>
      <c r="G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27"/>
      <c r="E749" s="13"/>
      <c r="F749" s="27"/>
      <c r="G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27"/>
      <c r="E750" s="13"/>
      <c r="F750" s="27"/>
      <c r="G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27"/>
      <c r="E751" s="13"/>
      <c r="F751" s="27"/>
      <c r="G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27"/>
      <c r="E752" s="13"/>
      <c r="F752" s="27"/>
      <c r="G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27"/>
      <c r="E753" s="13"/>
      <c r="F753" s="27"/>
      <c r="G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27"/>
      <c r="E754" s="13"/>
      <c r="F754" s="27"/>
      <c r="G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27"/>
      <c r="E755" s="13"/>
      <c r="F755" s="27"/>
      <c r="G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27"/>
      <c r="E756" s="13"/>
      <c r="F756" s="27"/>
      <c r="G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27"/>
      <c r="E757" s="13"/>
      <c r="F757" s="27"/>
      <c r="G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27"/>
      <c r="E758" s="13"/>
      <c r="F758" s="27"/>
      <c r="G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27"/>
      <c r="E759" s="13"/>
      <c r="F759" s="27"/>
      <c r="G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27"/>
      <c r="E760" s="13"/>
      <c r="F760" s="27"/>
      <c r="G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27"/>
      <c r="E761" s="13"/>
      <c r="F761" s="27"/>
      <c r="G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27"/>
      <c r="E762" s="13"/>
      <c r="F762" s="27"/>
      <c r="G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27"/>
      <c r="E763" s="13"/>
      <c r="F763" s="27"/>
      <c r="G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27"/>
      <c r="E764" s="13"/>
      <c r="F764" s="27"/>
      <c r="G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27"/>
      <c r="E765" s="13"/>
      <c r="F765" s="27"/>
      <c r="G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27"/>
      <c r="E766" s="13"/>
      <c r="F766" s="27"/>
      <c r="G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27"/>
      <c r="E767" s="13"/>
      <c r="F767" s="27"/>
      <c r="G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27"/>
      <c r="E768" s="13"/>
      <c r="F768" s="27"/>
      <c r="G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27"/>
      <c r="E769" s="13"/>
      <c r="F769" s="27"/>
      <c r="G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27"/>
      <c r="E770" s="13"/>
      <c r="F770" s="27"/>
      <c r="G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27"/>
      <c r="E771" s="13"/>
      <c r="F771" s="27"/>
      <c r="G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27"/>
      <c r="E772" s="13"/>
      <c r="F772" s="27"/>
      <c r="G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27"/>
      <c r="E773" s="13"/>
      <c r="F773" s="27"/>
      <c r="G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27"/>
      <c r="E774" s="13"/>
      <c r="F774" s="27"/>
      <c r="G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27"/>
      <c r="E775" s="13"/>
      <c r="F775" s="27"/>
      <c r="G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27"/>
      <c r="E776" s="13"/>
      <c r="F776" s="27"/>
      <c r="G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27"/>
      <c r="E777" s="13"/>
      <c r="F777" s="27"/>
      <c r="G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27"/>
      <c r="E778" s="13"/>
      <c r="F778" s="27"/>
      <c r="G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27"/>
      <c r="E779" s="13"/>
      <c r="F779" s="27"/>
      <c r="G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27"/>
      <c r="E780" s="13"/>
      <c r="F780" s="27"/>
      <c r="G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27"/>
      <c r="E781" s="13"/>
      <c r="F781" s="27"/>
      <c r="G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27"/>
      <c r="E782" s="13"/>
      <c r="F782" s="27"/>
      <c r="G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27"/>
      <c r="E783" s="13"/>
      <c r="F783" s="27"/>
      <c r="G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27"/>
      <c r="E784" s="13"/>
      <c r="F784" s="27"/>
      <c r="G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27"/>
      <c r="E785" s="13"/>
      <c r="F785" s="27"/>
      <c r="G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27"/>
      <c r="E786" s="13"/>
      <c r="F786" s="27"/>
      <c r="G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27"/>
      <c r="E787" s="13"/>
      <c r="F787" s="27"/>
      <c r="G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27"/>
      <c r="E788" s="13"/>
      <c r="F788" s="27"/>
      <c r="G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27"/>
      <c r="E789" s="13"/>
      <c r="F789" s="27"/>
      <c r="G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27"/>
      <c r="E790" s="13"/>
      <c r="F790" s="27"/>
      <c r="G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27"/>
      <c r="E791" s="13"/>
      <c r="F791" s="27"/>
      <c r="G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27"/>
      <c r="E792" s="13"/>
      <c r="F792" s="27"/>
      <c r="G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27"/>
      <c r="E793" s="13"/>
      <c r="F793" s="27"/>
      <c r="G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27"/>
      <c r="E794" s="13"/>
      <c r="F794" s="27"/>
      <c r="G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27"/>
      <c r="E795" s="13"/>
      <c r="F795" s="27"/>
      <c r="G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27"/>
      <c r="E796" s="13"/>
      <c r="F796" s="27"/>
      <c r="G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27"/>
      <c r="E797" s="13"/>
      <c r="F797" s="27"/>
      <c r="G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27"/>
      <c r="E798" s="13"/>
      <c r="F798" s="27"/>
      <c r="G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27"/>
      <c r="E799" s="13"/>
      <c r="F799" s="27"/>
      <c r="G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27"/>
      <c r="E800" s="13"/>
      <c r="F800" s="27"/>
      <c r="G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27"/>
      <c r="E801" s="13"/>
      <c r="F801" s="27"/>
      <c r="G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27"/>
      <c r="E802" s="13"/>
      <c r="F802" s="27"/>
      <c r="G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27"/>
      <c r="E803" s="13"/>
      <c r="F803" s="27"/>
      <c r="G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27"/>
      <c r="E804" s="13"/>
      <c r="F804" s="27"/>
      <c r="G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27"/>
      <c r="E805" s="13"/>
      <c r="F805" s="27"/>
      <c r="G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27"/>
      <c r="E806" s="13"/>
      <c r="F806" s="27"/>
      <c r="G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27"/>
      <c r="E807" s="13"/>
      <c r="F807" s="27"/>
      <c r="G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27"/>
      <c r="E808" s="13"/>
      <c r="F808" s="27"/>
      <c r="G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27"/>
      <c r="E809" s="13"/>
      <c r="F809" s="27"/>
      <c r="G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27"/>
      <c r="E810" s="13"/>
      <c r="F810" s="27"/>
      <c r="G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27"/>
      <c r="E811" s="13"/>
      <c r="F811" s="27"/>
      <c r="G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27"/>
      <c r="E812" s="13"/>
      <c r="F812" s="27"/>
      <c r="G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27"/>
      <c r="E813" s="13"/>
      <c r="F813" s="27"/>
      <c r="G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27"/>
      <c r="E814" s="13"/>
      <c r="F814" s="27"/>
      <c r="G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27"/>
      <c r="E815" s="13"/>
      <c r="F815" s="27"/>
      <c r="G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27"/>
      <c r="E816" s="13"/>
      <c r="F816" s="27"/>
      <c r="G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27"/>
      <c r="E817" s="13"/>
      <c r="F817" s="27"/>
      <c r="G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27"/>
      <c r="E818" s="13"/>
      <c r="F818" s="27"/>
      <c r="G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27"/>
      <c r="E819" s="13"/>
      <c r="F819" s="27"/>
      <c r="G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27"/>
      <c r="E820" s="13"/>
      <c r="F820" s="27"/>
      <c r="G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27"/>
      <c r="E821" s="13"/>
      <c r="F821" s="27"/>
      <c r="G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27"/>
      <c r="E822" s="13"/>
      <c r="F822" s="27"/>
      <c r="G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27"/>
      <c r="E823" s="13"/>
      <c r="F823" s="27"/>
      <c r="G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27"/>
      <c r="E824" s="13"/>
      <c r="F824" s="27"/>
      <c r="G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27"/>
      <c r="E825" s="13"/>
      <c r="F825" s="27"/>
      <c r="G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27"/>
      <c r="E826" s="13"/>
      <c r="F826" s="27"/>
      <c r="G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27"/>
      <c r="E827" s="13"/>
      <c r="F827" s="27"/>
      <c r="G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27"/>
      <c r="E828" s="13"/>
      <c r="F828" s="27"/>
      <c r="G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27"/>
      <c r="E829" s="13"/>
      <c r="F829" s="27"/>
      <c r="G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27"/>
      <c r="E830" s="13"/>
      <c r="F830" s="27"/>
      <c r="G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27"/>
      <c r="E831" s="13"/>
      <c r="F831" s="27"/>
      <c r="G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27"/>
      <c r="E832" s="13"/>
      <c r="F832" s="27"/>
      <c r="G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27"/>
      <c r="E833" s="13"/>
      <c r="F833" s="27"/>
      <c r="G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27"/>
      <c r="E834" s="13"/>
      <c r="F834" s="27"/>
      <c r="G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27"/>
      <c r="E835" s="13"/>
      <c r="F835" s="27"/>
      <c r="G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27"/>
      <c r="E836" s="13"/>
      <c r="F836" s="27"/>
      <c r="G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27"/>
      <c r="E837" s="13"/>
      <c r="F837" s="27"/>
      <c r="G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27"/>
      <c r="E838" s="13"/>
      <c r="F838" s="27"/>
      <c r="G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27"/>
      <c r="E839" s="13"/>
      <c r="F839" s="27"/>
      <c r="G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27"/>
      <c r="E840" s="13"/>
      <c r="F840" s="27"/>
      <c r="G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27"/>
      <c r="E841" s="13"/>
      <c r="F841" s="27"/>
      <c r="G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27"/>
      <c r="E842" s="13"/>
      <c r="F842" s="27"/>
      <c r="G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27"/>
      <c r="E843" s="13"/>
      <c r="F843" s="27"/>
      <c r="G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27"/>
      <c r="E844" s="13"/>
      <c r="F844" s="27"/>
      <c r="G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27"/>
      <c r="E845" s="13"/>
      <c r="F845" s="27"/>
      <c r="G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27"/>
      <c r="E846" s="13"/>
      <c r="F846" s="27"/>
      <c r="G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27"/>
      <c r="E847" s="13"/>
      <c r="F847" s="27"/>
      <c r="G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27"/>
      <c r="E848" s="13"/>
      <c r="F848" s="27"/>
      <c r="G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27"/>
      <c r="E849" s="13"/>
      <c r="F849" s="27"/>
      <c r="G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27"/>
      <c r="E850" s="13"/>
      <c r="F850" s="27"/>
      <c r="G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27"/>
      <c r="E851" s="13"/>
      <c r="F851" s="27"/>
      <c r="G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27"/>
      <c r="E852" s="13"/>
      <c r="F852" s="27"/>
      <c r="G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27"/>
      <c r="E853" s="13"/>
      <c r="F853" s="27"/>
      <c r="G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27"/>
      <c r="E854" s="13"/>
      <c r="F854" s="27"/>
      <c r="G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27"/>
      <c r="E855" s="13"/>
      <c r="F855" s="27"/>
      <c r="G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27"/>
      <c r="E856" s="13"/>
      <c r="F856" s="27"/>
      <c r="G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27"/>
      <c r="E857" s="13"/>
      <c r="F857" s="27"/>
      <c r="G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27"/>
      <c r="E858" s="13"/>
      <c r="F858" s="27"/>
      <c r="G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27"/>
      <c r="E859" s="13"/>
      <c r="F859" s="27"/>
      <c r="G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27"/>
      <c r="E860" s="13"/>
      <c r="F860" s="27"/>
      <c r="G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27"/>
      <c r="E861" s="13"/>
      <c r="F861" s="27"/>
      <c r="G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27"/>
      <c r="E862" s="13"/>
      <c r="F862" s="27"/>
      <c r="G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27"/>
      <c r="E863" s="13"/>
      <c r="F863" s="27"/>
      <c r="G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27"/>
      <c r="E864" s="13"/>
      <c r="F864" s="27"/>
      <c r="G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27"/>
      <c r="E865" s="13"/>
      <c r="F865" s="27"/>
      <c r="G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27"/>
      <c r="E866" s="13"/>
      <c r="F866" s="27"/>
      <c r="G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27"/>
      <c r="E867" s="13"/>
      <c r="F867" s="27"/>
      <c r="G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27"/>
      <c r="E868" s="13"/>
      <c r="F868" s="27"/>
      <c r="G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27"/>
      <c r="E869" s="13"/>
      <c r="F869" s="27"/>
      <c r="G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27"/>
      <c r="E870" s="13"/>
      <c r="F870" s="27"/>
      <c r="G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27"/>
      <c r="E871" s="13"/>
      <c r="F871" s="27"/>
      <c r="G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27"/>
      <c r="E872" s="13"/>
      <c r="F872" s="27"/>
      <c r="G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27"/>
      <c r="E873" s="13"/>
      <c r="F873" s="27"/>
      <c r="G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27"/>
      <c r="E874" s="13"/>
      <c r="F874" s="27"/>
      <c r="G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27"/>
      <c r="E875" s="13"/>
      <c r="F875" s="27"/>
      <c r="G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27"/>
      <c r="E876" s="13"/>
      <c r="F876" s="27"/>
      <c r="G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27"/>
      <c r="E877" s="13"/>
      <c r="F877" s="27"/>
      <c r="G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27"/>
      <c r="E878" s="13"/>
      <c r="F878" s="27"/>
      <c r="G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27"/>
      <c r="E879" s="13"/>
      <c r="F879" s="27"/>
      <c r="G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27"/>
      <c r="E880" s="13"/>
      <c r="F880" s="27"/>
      <c r="G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27"/>
      <c r="E881" s="13"/>
      <c r="F881" s="27"/>
      <c r="G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27"/>
      <c r="E882" s="13"/>
      <c r="F882" s="27"/>
      <c r="G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27"/>
      <c r="E883" s="13"/>
      <c r="F883" s="27"/>
      <c r="G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27"/>
      <c r="E884" s="13"/>
      <c r="F884" s="27"/>
      <c r="G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27"/>
      <c r="E885" s="13"/>
      <c r="F885" s="27"/>
      <c r="G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27"/>
      <c r="E886" s="13"/>
      <c r="F886" s="27"/>
      <c r="G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27"/>
      <c r="E887" s="13"/>
      <c r="F887" s="27"/>
      <c r="G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27"/>
      <c r="E888" s="13"/>
      <c r="F888" s="27"/>
      <c r="G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27"/>
      <c r="E889" s="13"/>
      <c r="F889" s="27"/>
      <c r="G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27"/>
      <c r="E890" s="13"/>
      <c r="F890" s="27"/>
      <c r="G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27"/>
      <c r="E891" s="13"/>
      <c r="F891" s="27"/>
      <c r="G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27"/>
      <c r="E892" s="13"/>
      <c r="F892" s="27"/>
      <c r="G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27"/>
      <c r="E893" s="13"/>
      <c r="F893" s="27"/>
      <c r="G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27"/>
      <c r="E894" s="13"/>
      <c r="F894" s="27"/>
      <c r="G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27"/>
      <c r="E895" s="13"/>
      <c r="F895" s="27"/>
      <c r="G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27"/>
      <c r="E896" s="13"/>
      <c r="F896" s="27"/>
      <c r="G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27"/>
      <c r="E897" s="13"/>
      <c r="F897" s="27"/>
      <c r="G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27"/>
      <c r="E898" s="13"/>
      <c r="F898" s="27"/>
      <c r="G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27"/>
      <c r="E899" s="13"/>
      <c r="F899" s="27"/>
      <c r="G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27"/>
      <c r="E900" s="13"/>
      <c r="F900" s="27"/>
      <c r="G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27"/>
      <c r="E901" s="13"/>
      <c r="F901" s="27"/>
      <c r="G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27"/>
      <c r="E902" s="13"/>
      <c r="F902" s="27"/>
      <c r="G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27"/>
      <c r="E903" s="13"/>
      <c r="F903" s="27"/>
      <c r="G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27"/>
      <c r="E904" s="13"/>
      <c r="F904" s="27"/>
      <c r="G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27"/>
      <c r="E905" s="13"/>
      <c r="F905" s="27"/>
      <c r="G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27"/>
      <c r="E906" s="13"/>
      <c r="F906" s="27"/>
      <c r="G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27"/>
      <c r="E907" s="13"/>
      <c r="F907" s="27"/>
      <c r="G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27"/>
      <c r="E908" s="13"/>
      <c r="F908" s="27"/>
      <c r="G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27"/>
      <c r="E909" s="13"/>
      <c r="F909" s="27"/>
      <c r="G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27"/>
      <c r="E910" s="13"/>
      <c r="F910" s="27"/>
      <c r="G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27"/>
      <c r="E911" s="13"/>
      <c r="F911" s="27"/>
      <c r="G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27"/>
      <c r="E912" s="13"/>
      <c r="F912" s="27"/>
      <c r="G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27"/>
      <c r="E913" s="13"/>
      <c r="F913" s="27"/>
      <c r="G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27"/>
      <c r="E914" s="13"/>
      <c r="F914" s="27"/>
      <c r="G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27"/>
      <c r="E915" s="13"/>
      <c r="F915" s="27"/>
      <c r="G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27"/>
      <c r="E916" s="13"/>
      <c r="F916" s="27"/>
      <c r="G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27"/>
      <c r="E917" s="13"/>
      <c r="F917" s="27"/>
      <c r="G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27"/>
      <c r="E918" s="13"/>
      <c r="F918" s="27"/>
      <c r="G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27"/>
      <c r="E919" s="13"/>
      <c r="F919" s="27"/>
      <c r="G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27"/>
      <c r="E920" s="13"/>
      <c r="F920" s="27"/>
      <c r="G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27"/>
      <c r="E921" s="13"/>
      <c r="F921" s="27"/>
      <c r="G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27"/>
      <c r="E922" s="13"/>
      <c r="F922" s="27"/>
      <c r="G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27"/>
      <c r="E923" s="13"/>
      <c r="F923" s="27"/>
      <c r="G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27"/>
      <c r="E924" s="13"/>
      <c r="F924" s="27"/>
      <c r="G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27"/>
      <c r="E925" s="13"/>
      <c r="F925" s="27"/>
      <c r="G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27"/>
      <c r="E926" s="13"/>
      <c r="F926" s="27"/>
      <c r="G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27"/>
      <c r="E927" s="13"/>
      <c r="F927" s="27"/>
      <c r="G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27"/>
      <c r="E928" s="13"/>
      <c r="F928" s="27"/>
      <c r="G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27"/>
      <c r="E929" s="13"/>
      <c r="F929" s="27"/>
      <c r="G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27"/>
      <c r="E930" s="13"/>
      <c r="F930" s="27"/>
      <c r="G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27"/>
      <c r="E931" s="13"/>
      <c r="F931" s="27"/>
      <c r="G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27"/>
      <c r="E932" s="13"/>
      <c r="F932" s="27"/>
      <c r="G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27"/>
      <c r="E933" s="13"/>
      <c r="F933" s="27"/>
      <c r="G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27"/>
      <c r="E934" s="13"/>
      <c r="F934" s="27"/>
      <c r="G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27"/>
      <c r="E935" s="13"/>
      <c r="F935" s="27"/>
      <c r="G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27"/>
      <c r="E936" s="13"/>
      <c r="F936" s="27"/>
      <c r="G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27"/>
      <c r="E937" s="13"/>
      <c r="F937" s="27"/>
      <c r="G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27"/>
      <c r="E938" s="13"/>
      <c r="F938" s="27"/>
      <c r="G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27"/>
      <c r="E939" s="13"/>
      <c r="F939" s="27"/>
      <c r="G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27"/>
      <c r="E940" s="13"/>
      <c r="F940" s="27"/>
      <c r="G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27"/>
      <c r="E941" s="13"/>
      <c r="F941" s="27"/>
      <c r="G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27"/>
      <c r="E942" s="13"/>
      <c r="F942" s="27"/>
      <c r="G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27"/>
      <c r="E943" s="13"/>
      <c r="F943" s="27"/>
      <c r="G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27"/>
      <c r="E944" s="13"/>
      <c r="F944" s="27"/>
      <c r="G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27"/>
      <c r="E945" s="13"/>
      <c r="F945" s="27"/>
      <c r="G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27"/>
      <c r="E946" s="13"/>
      <c r="F946" s="27"/>
      <c r="G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27"/>
      <c r="E947" s="13"/>
      <c r="F947" s="27"/>
      <c r="G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27"/>
      <c r="E948" s="13"/>
      <c r="F948" s="27"/>
      <c r="G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27"/>
      <c r="E949" s="13"/>
      <c r="F949" s="27"/>
      <c r="G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27"/>
      <c r="E950" s="13"/>
      <c r="F950" s="27"/>
      <c r="G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27"/>
      <c r="E951" s="13"/>
      <c r="F951" s="27"/>
      <c r="G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27"/>
      <c r="E952" s="13"/>
      <c r="F952" s="27"/>
      <c r="G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27"/>
      <c r="E953" s="13"/>
      <c r="F953" s="27"/>
      <c r="G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27"/>
      <c r="E954" s="13"/>
      <c r="F954" s="27"/>
      <c r="G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27"/>
      <c r="E955" s="13"/>
      <c r="F955" s="27"/>
      <c r="G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27"/>
      <c r="E956" s="13"/>
      <c r="F956" s="27"/>
      <c r="G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27"/>
      <c r="E957" s="13"/>
      <c r="F957" s="27"/>
      <c r="G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27"/>
      <c r="E958" s="13"/>
      <c r="F958" s="27"/>
      <c r="G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27"/>
      <c r="E959" s="13"/>
      <c r="F959" s="27"/>
      <c r="G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27"/>
      <c r="E960" s="13"/>
      <c r="F960" s="27"/>
      <c r="G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27"/>
      <c r="E961" s="13"/>
      <c r="F961" s="27"/>
      <c r="G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27"/>
      <c r="E962" s="13"/>
      <c r="F962" s="27"/>
      <c r="G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27"/>
      <c r="E963" s="13"/>
      <c r="F963" s="27"/>
      <c r="G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27"/>
      <c r="E964" s="13"/>
      <c r="F964" s="27"/>
      <c r="G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27"/>
      <c r="E965" s="13"/>
      <c r="F965" s="27"/>
      <c r="G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27"/>
      <c r="E966" s="13"/>
      <c r="F966" s="27"/>
      <c r="G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27"/>
      <c r="E967" s="13"/>
      <c r="F967" s="27"/>
      <c r="G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27"/>
      <c r="E968" s="13"/>
      <c r="F968" s="27"/>
      <c r="G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27"/>
      <c r="E969" s="13"/>
      <c r="F969" s="27"/>
      <c r="G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27"/>
      <c r="E970" s="13"/>
      <c r="F970" s="27"/>
      <c r="G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27"/>
      <c r="E971" s="13"/>
      <c r="F971" s="27"/>
      <c r="G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27"/>
      <c r="E972" s="13"/>
      <c r="F972" s="27"/>
      <c r="G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27"/>
      <c r="E973" s="13"/>
      <c r="F973" s="27"/>
      <c r="G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27"/>
      <c r="E974" s="13"/>
      <c r="F974" s="27"/>
      <c r="G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27"/>
      <c r="E975" s="13"/>
      <c r="F975" s="27"/>
      <c r="G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27"/>
      <c r="E976" s="13"/>
      <c r="F976" s="27"/>
      <c r="G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27"/>
      <c r="E977" s="13"/>
      <c r="F977" s="27"/>
      <c r="G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27"/>
      <c r="E978" s="13"/>
      <c r="F978" s="27"/>
      <c r="G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27"/>
      <c r="E979" s="13"/>
      <c r="F979" s="27"/>
      <c r="G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27"/>
      <c r="E980" s="13"/>
      <c r="F980" s="27"/>
      <c r="G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27"/>
      <c r="E981" s="13"/>
      <c r="F981" s="27"/>
      <c r="G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27"/>
      <c r="E982" s="13"/>
      <c r="F982" s="27"/>
      <c r="G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27"/>
      <c r="E983" s="13"/>
      <c r="F983" s="27"/>
      <c r="G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27"/>
      <c r="E984" s="13"/>
      <c r="F984" s="27"/>
      <c r="G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27"/>
      <c r="E985" s="13"/>
      <c r="F985" s="27"/>
      <c r="G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27"/>
      <c r="E986" s="13"/>
      <c r="F986" s="27"/>
      <c r="G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27"/>
      <c r="E987" s="13"/>
      <c r="F987" s="27"/>
      <c r="G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27"/>
      <c r="E988" s="13"/>
      <c r="F988" s="27"/>
      <c r="G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27"/>
      <c r="E989" s="13"/>
      <c r="F989" s="27"/>
      <c r="G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27"/>
      <c r="E990" s="13"/>
      <c r="F990" s="27"/>
      <c r="G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27"/>
      <c r="E991" s="13"/>
      <c r="F991" s="27"/>
      <c r="G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27"/>
      <c r="E992" s="13"/>
      <c r="F992" s="27"/>
      <c r="G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27"/>
      <c r="E993" s="13"/>
      <c r="F993" s="27"/>
      <c r="G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27"/>
      <c r="E994" s="13"/>
      <c r="F994" s="27"/>
      <c r="G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27"/>
      <c r="E995" s="13"/>
      <c r="F995" s="27"/>
      <c r="G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27"/>
      <c r="E996" s="13"/>
      <c r="F996" s="27"/>
      <c r="G996" s="2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27"/>
      <c r="E997" s="13"/>
      <c r="F997" s="27"/>
      <c r="G997" s="2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27"/>
      <c r="E998" s="13"/>
      <c r="F998" s="27"/>
      <c r="G998" s="2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27"/>
      <c r="E999" s="13"/>
      <c r="F999" s="27"/>
      <c r="G999" s="2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1"/>
      <c r="D1000" s="27"/>
      <c r="E1000" s="13"/>
      <c r="F1000" s="27"/>
      <c r="G1000" s="2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5B8B7"/>
  </sheetPr>
  <dimension ref="A1:Z1000"/>
  <sheetViews>
    <sheetView workbookViewId="0">
      <selection activeCell="C1" sqref="C1"/>
    </sheetView>
  </sheetViews>
  <sheetFormatPr defaultColWidth="14.42578125" defaultRowHeight="15" customHeight="1" x14ac:dyDescent="0.25"/>
  <cols>
    <col min="1" max="1" width="1.7109375" customWidth="1"/>
    <col min="2" max="2" width="13.140625" customWidth="1"/>
    <col min="3" max="3" width="16.5703125" customWidth="1"/>
    <col min="4" max="4" width="15.140625" customWidth="1"/>
    <col min="5" max="8" width="18.5703125" customWidth="1"/>
    <col min="9" max="9" width="1.7109375" customWidth="1"/>
    <col min="10" max="26" width="9.140625" customWidth="1"/>
  </cols>
  <sheetData>
    <row r="1" spans="1:26" ht="15" customHeight="1" x14ac:dyDescent="0.25">
      <c r="A1" s="1"/>
      <c r="B1" s="2" t="s">
        <v>113</v>
      </c>
      <c r="C1" s="3" t="s">
        <v>165</v>
      </c>
      <c r="D1" s="1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2" t="s">
        <v>65</v>
      </c>
      <c r="C2" s="3" t="s">
        <v>145</v>
      </c>
      <c r="D2" s="1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4" t="s">
        <v>114</v>
      </c>
      <c r="C3" s="5" t="s">
        <v>146</v>
      </c>
      <c r="D3" s="1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"/>
      <c r="B4" s="5" t="s">
        <v>65</v>
      </c>
      <c r="C4" s="5" t="s">
        <v>74</v>
      </c>
      <c r="D4" s="1"/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6"/>
      <c r="B5" s="7"/>
      <c r="C5" s="7"/>
      <c r="D5" s="7"/>
      <c r="E5" s="7"/>
      <c r="F5" s="7"/>
      <c r="G5" s="7"/>
      <c r="H5" s="7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5"/>
      <c r="C6" s="5"/>
      <c r="D6" s="5"/>
      <c r="E6" s="5"/>
      <c r="F6" s="5"/>
      <c r="G6" s="5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3" t="s">
        <v>115</v>
      </c>
      <c r="C7" s="3"/>
      <c r="D7" s="8" t="s">
        <v>3</v>
      </c>
      <c r="E7" s="2" t="s">
        <v>4</v>
      </c>
      <c r="F7" s="2" t="s">
        <v>116</v>
      </c>
      <c r="G7" s="2" t="s">
        <v>117</v>
      </c>
      <c r="H7" s="2" t="s">
        <v>118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5" t="s">
        <v>119</v>
      </c>
      <c r="C8" s="5"/>
      <c r="D8" s="9" t="s">
        <v>8</v>
      </c>
      <c r="E8" s="4" t="s">
        <v>9</v>
      </c>
      <c r="F8" s="4" t="s">
        <v>120</v>
      </c>
      <c r="G8" s="4" t="s">
        <v>121</v>
      </c>
      <c r="H8" s="4" t="s">
        <v>122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3"/>
      <c r="B10" s="3"/>
      <c r="C10" s="3"/>
      <c r="D10" s="3"/>
      <c r="E10" s="3"/>
      <c r="F10" s="1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"/>
      <c r="B11" s="3" t="s">
        <v>4</v>
      </c>
      <c r="C11" s="3"/>
      <c r="D11" s="8">
        <v>2021</v>
      </c>
      <c r="E11" s="11">
        <f t="shared" ref="E11:H11" si="0">SUM(E15,E19,E23,E27,E31,E35,E39,)</f>
        <v>148013</v>
      </c>
      <c r="F11" s="11">
        <f t="shared" si="0"/>
        <v>13191</v>
      </c>
      <c r="G11" s="11">
        <f t="shared" si="0"/>
        <v>68131</v>
      </c>
      <c r="H11" s="11">
        <f t="shared" si="0"/>
        <v>66691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5" t="s">
        <v>9</v>
      </c>
      <c r="C12" s="5"/>
      <c r="D12" s="8">
        <v>2022</v>
      </c>
      <c r="E12" s="11">
        <f t="shared" ref="E12:H12" si="1">E16+E20+E24+E28+E32+E36+E40</f>
        <v>152038</v>
      </c>
      <c r="F12" s="11">
        <f t="shared" si="1"/>
        <v>9983</v>
      </c>
      <c r="G12" s="11">
        <f t="shared" si="1"/>
        <v>70091</v>
      </c>
      <c r="H12" s="11">
        <f t="shared" si="1"/>
        <v>71964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3"/>
      <c r="C13" s="3"/>
      <c r="D13" s="8">
        <v>2023</v>
      </c>
      <c r="E13" s="11">
        <f t="shared" ref="E13:H13" si="2">E17+E21+E25+E29+E33+E37+E41</f>
        <v>171762</v>
      </c>
      <c r="F13" s="11">
        <f t="shared" si="2"/>
        <v>12032</v>
      </c>
      <c r="G13" s="11">
        <f t="shared" si="2"/>
        <v>82523</v>
      </c>
      <c r="H13" s="11">
        <f t="shared" si="2"/>
        <v>77207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3"/>
      <c r="C14" s="3"/>
      <c r="D14" s="13"/>
      <c r="E14" s="16"/>
      <c r="F14" s="16"/>
      <c r="G14" s="16"/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3" t="s">
        <v>123</v>
      </c>
      <c r="C15" s="3"/>
      <c r="D15" s="13">
        <v>2021</v>
      </c>
      <c r="E15" s="16">
        <f>SUM(F15:H15)</f>
        <v>4139</v>
      </c>
      <c r="F15" s="16">
        <v>326</v>
      </c>
      <c r="G15" s="16">
        <v>1612</v>
      </c>
      <c r="H15" s="16">
        <v>2201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5" t="s">
        <v>124</v>
      </c>
      <c r="C16" s="5"/>
      <c r="D16" s="13">
        <v>2022</v>
      </c>
      <c r="E16" s="16">
        <f t="shared" ref="E16:E17" si="3">F16+G16+H16</f>
        <v>3713</v>
      </c>
      <c r="F16" s="16">
        <v>215</v>
      </c>
      <c r="G16" s="16">
        <v>1369</v>
      </c>
      <c r="H16" s="16">
        <v>2129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"/>
      <c r="C17" s="1"/>
      <c r="D17" s="13">
        <v>2023</v>
      </c>
      <c r="E17" s="16">
        <f t="shared" si="3"/>
        <v>3763</v>
      </c>
      <c r="F17" s="32">
        <v>241</v>
      </c>
      <c r="G17" s="32">
        <v>1373</v>
      </c>
      <c r="H17" s="32">
        <v>2149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"/>
      <c r="C18" s="1"/>
      <c r="D18" s="13"/>
      <c r="E18" s="16"/>
      <c r="F18" s="16"/>
      <c r="G18" s="16"/>
      <c r="H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3" t="s">
        <v>125</v>
      </c>
      <c r="C19" s="3"/>
      <c r="D19" s="13">
        <v>2021</v>
      </c>
      <c r="E19" s="16">
        <f>SUM(F19:H19)</f>
        <v>5352</v>
      </c>
      <c r="F19" s="16">
        <v>643</v>
      </c>
      <c r="G19" s="16">
        <v>2275</v>
      </c>
      <c r="H19" s="16">
        <v>2434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5" t="s">
        <v>126</v>
      </c>
      <c r="C20" s="5"/>
      <c r="D20" s="13">
        <v>2022</v>
      </c>
      <c r="E20" s="16">
        <f t="shared" ref="E20:E21" si="4">F20+G20+H20</f>
        <v>5013</v>
      </c>
      <c r="F20" s="16">
        <v>500</v>
      </c>
      <c r="G20" s="16">
        <v>2016</v>
      </c>
      <c r="H20" s="16">
        <v>2497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"/>
      <c r="C21" s="1"/>
      <c r="D21" s="13">
        <v>2023</v>
      </c>
      <c r="E21" s="16">
        <f t="shared" si="4"/>
        <v>5160</v>
      </c>
      <c r="F21" s="51">
        <v>506</v>
      </c>
      <c r="G21" s="51">
        <v>2147</v>
      </c>
      <c r="H21" s="51">
        <v>2507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/>
      <c r="C22" s="1"/>
      <c r="D22" s="13"/>
      <c r="E22" s="16"/>
      <c r="F22" s="16"/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3" t="s">
        <v>127</v>
      </c>
      <c r="C23" s="3"/>
      <c r="D23" s="13">
        <v>2021</v>
      </c>
      <c r="E23" s="16">
        <f>SUM(F23:H23)</f>
        <v>16075</v>
      </c>
      <c r="F23" s="16">
        <v>2326</v>
      </c>
      <c r="G23" s="16">
        <v>6795</v>
      </c>
      <c r="H23" s="16">
        <v>6954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5" t="s">
        <v>128</v>
      </c>
      <c r="C24" s="5"/>
      <c r="D24" s="13">
        <v>2022</v>
      </c>
      <c r="E24" s="16">
        <f t="shared" ref="E24:E25" si="5">F24+G24+H24</f>
        <v>15005</v>
      </c>
      <c r="F24" s="16">
        <v>1706</v>
      </c>
      <c r="G24" s="16">
        <v>6309</v>
      </c>
      <c r="H24" s="16">
        <v>6990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"/>
      <c r="C25" s="1"/>
      <c r="D25" s="13">
        <v>2023</v>
      </c>
      <c r="E25" s="16">
        <f t="shared" si="5"/>
        <v>15199</v>
      </c>
      <c r="F25" s="52">
        <v>1820</v>
      </c>
      <c r="G25" s="52">
        <v>6133</v>
      </c>
      <c r="H25" s="52">
        <v>7246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/>
      <c r="C26" s="1"/>
      <c r="D26" s="13"/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3" t="s">
        <v>129</v>
      </c>
      <c r="C27" s="3"/>
      <c r="D27" s="13">
        <v>2021</v>
      </c>
      <c r="E27" s="16">
        <f>SUM(F27:H27)</f>
        <v>111018</v>
      </c>
      <c r="F27" s="16">
        <v>8322</v>
      </c>
      <c r="G27" s="16">
        <v>51961</v>
      </c>
      <c r="H27" s="16">
        <v>50735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5" t="s">
        <v>130</v>
      </c>
      <c r="C28" s="5"/>
      <c r="D28" s="13">
        <v>2022</v>
      </c>
      <c r="E28" s="16">
        <f t="shared" ref="E28:E29" si="6">F28+G28+H28</f>
        <v>116775</v>
      </c>
      <c r="F28" s="16">
        <v>6456</v>
      </c>
      <c r="G28" s="16">
        <v>54973</v>
      </c>
      <c r="H28" s="16">
        <v>55346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"/>
      <c r="C29" s="1"/>
      <c r="D29" s="13">
        <v>2023</v>
      </c>
      <c r="E29" s="16">
        <f t="shared" si="6"/>
        <v>135651</v>
      </c>
      <c r="F29" s="52">
        <v>8295</v>
      </c>
      <c r="G29" s="52">
        <v>67264</v>
      </c>
      <c r="H29" s="52">
        <v>60092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"/>
      <c r="C30" s="1"/>
      <c r="D30" s="13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3" t="s">
        <v>131</v>
      </c>
      <c r="C31" s="3"/>
      <c r="D31" s="13">
        <v>2021</v>
      </c>
      <c r="E31" s="16">
        <f>SUM(F31:H31)</f>
        <v>1096</v>
      </c>
      <c r="F31" s="16">
        <v>24</v>
      </c>
      <c r="G31" s="16">
        <v>510</v>
      </c>
      <c r="H31" s="16">
        <v>562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5" t="s">
        <v>132</v>
      </c>
      <c r="C32" s="5"/>
      <c r="D32" s="13">
        <v>2022</v>
      </c>
      <c r="E32" s="16">
        <f t="shared" ref="E32:E33" si="7">F32+G32+H32</f>
        <v>1075</v>
      </c>
      <c r="F32" s="16">
        <v>15</v>
      </c>
      <c r="G32" s="16">
        <v>447</v>
      </c>
      <c r="H32" s="16">
        <v>613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/>
      <c r="C33" s="1"/>
      <c r="D33" s="13">
        <v>2023</v>
      </c>
      <c r="E33" s="16">
        <f t="shared" si="7"/>
        <v>1107</v>
      </c>
      <c r="F33" s="52">
        <v>17</v>
      </c>
      <c r="G33" s="52">
        <v>513</v>
      </c>
      <c r="H33" s="52">
        <v>577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/>
      <c r="C34" s="1"/>
      <c r="D34" s="13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3" t="s">
        <v>133</v>
      </c>
      <c r="C35" s="3"/>
      <c r="D35" s="13">
        <v>2021</v>
      </c>
      <c r="E35" s="16">
        <f>SUM(F35:H35)</f>
        <v>131</v>
      </c>
      <c r="F35" s="16">
        <v>2</v>
      </c>
      <c r="G35" s="16">
        <v>12</v>
      </c>
      <c r="H35" s="16">
        <v>117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5"/>
      <c r="C36" s="5"/>
      <c r="D36" s="13">
        <v>2022</v>
      </c>
      <c r="E36" s="16">
        <f t="shared" ref="E36:E37" si="8">F36+G36+H36</f>
        <v>79</v>
      </c>
      <c r="F36" s="16">
        <v>2</v>
      </c>
      <c r="G36" s="16">
        <v>9</v>
      </c>
      <c r="H36" s="16">
        <v>68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/>
      <c r="C37" s="1"/>
      <c r="D37" s="13">
        <v>2023</v>
      </c>
      <c r="E37" s="16">
        <f t="shared" si="8"/>
        <v>65</v>
      </c>
      <c r="F37" s="52">
        <v>1</v>
      </c>
      <c r="G37" s="52">
        <v>6</v>
      </c>
      <c r="H37" s="52">
        <v>58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/>
      <c r="C38" s="1"/>
      <c r="D38" s="13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3" t="s">
        <v>134</v>
      </c>
      <c r="C39" s="3"/>
      <c r="D39" s="13">
        <v>2021</v>
      </c>
      <c r="E39" s="16">
        <f>SUM(F39:H39)</f>
        <v>10202</v>
      </c>
      <c r="F39" s="16">
        <v>1548</v>
      </c>
      <c r="G39" s="16">
        <v>4966</v>
      </c>
      <c r="H39" s="16">
        <v>3688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5" t="s">
        <v>62</v>
      </c>
      <c r="C40" s="5"/>
      <c r="D40" s="13">
        <v>2022</v>
      </c>
      <c r="E40" s="16">
        <f t="shared" ref="E40:E41" si="9">F40+G40+H40</f>
        <v>10378</v>
      </c>
      <c r="F40" s="32">
        <v>1089</v>
      </c>
      <c r="G40" s="32">
        <v>4968</v>
      </c>
      <c r="H40" s="32">
        <v>4321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1"/>
      <c r="C41" s="1"/>
      <c r="D41" s="13">
        <v>2023</v>
      </c>
      <c r="E41" s="16">
        <f t="shared" si="9"/>
        <v>10817</v>
      </c>
      <c r="F41" s="52">
        <v>1152</v>
      </c>
      <c r="G41" s="52">
        <v>5087</v>
      </c>
      <c r="H41" s="52">
        <v>4578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/>
      <c r="C43" s="1"/>
      <c r="D43" s="1"/>
      <c r="E43" s="1"/>
      <c r="F43" s="1"/>
      <c r="G43" s="1"/>
      <c r="H43" s="1"/>
      <c r="I43" s="21" t="s">
        <v>34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"/>
      <c r="B44" s="46"/>
      <c r="C44" s="46"/>
      <c r="D44" s="1"/>
      <c r="E44" s="1"/>
      <c r="F44" s="1"/>
      <c r="G44" s="1"/>
      <c r="H44" s="1"/>
      <c r="I44" s="22" t="s">
        <v>35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5.25" customHeight="1" x14ac:dyDescent="0.25">
      <c r="A45" s="1"/>
      <c r="B45" s="24"/>
      <c r="C45" s="2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E5B8B7"/>
  </sheetPr>
  <dimension ref="A1:Z999"/>
  <sheetViews>
    <sheetView workbookViewId="0">
      <selection activeCell="C1" sqref="C1"/>
    </sheetView>
  </sheetViews>
  <sheetFormatPr defaultColWidth="14.42578125" defaultRowHeight="15" customHeight="1" x14ac:dyDescent="0.25"/>
  <cols>
    <col min="1" max="1" width="1.140625" customWidth="1"/>
    <col min="2" max="2" width="11.42578125" customWidth="1"/>
    <col min="3" max="3" width="14.7109375" customWidth="1"/>
    <col min="4" max="4" width="14" customWidth="1"/>
    <col min="5" max="6" width="30.28515625" customWidth="1"/>
    <col min="7" max="7" width="1.140625" customWidth="1"/>
    <col min="8" max="26" width="9.140625" customWidth="1"/>
  </cols>
  <sheetData>
    <row r="1" spans="1:26" ht="15" customHeight="1" x14ac:dyDescent="0.25">
      <c r="A1" s="1"/>
      <c r="B1" s="2" t="s">
        <v>135</v>
      </c>
      <c r="C1" s="3" t="s">
        <v>153</v>
      </c>
      <c r="D1" s="1"/>
      <c r="E1" s="32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4" t="s">
        <v>136</v>
      </c>
      <c r="C2" s="5" t="s">
        <v>144</v>
      </c>
      <c r="D2" s="1"/>
      <c r="E2" s="32"/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6"/>
      <c r="B3" s="7"/>
      <c r="C3" s="7"/>
      <c r="D3" s="7"/>
      <c r="E3" s="55"/>
      <c r="F3" s="55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"/>
      <c r="B4" s="5"/>
      <c r="C4" s="5"/>
      <c r="D4" s="5"/>
      <c r="E4" s="54"/>
      <c r="F4" s="5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3" t="s">
        <v>2</v>
      </c>
      <c r="C5" s="3"/>
      <c r="D5" s="8" t="s">
        <v>3</v>
      </c>
      <c r="E5" s="11" t="s">
        <v>137</v>
      </c>
      <c r="F5" s="11" t="s">
        <v>138</v>
      </c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"/>
      <c r="B6" s="5" t="s">
        <v>7</v>
      </c>
      <c r="C6" s="5"/>
      <c r="D6" s="9" t="s">
        <v>8</v>
      </c>
      <c r="E6" s="56" t="s">
        <v>139</v>
      </c>
      <c r="F6" s="56" t="s">
        <v>140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0"/>
      <c r="B7" s="10"/>
      <c r="C7" s="10"/>
      <c r="D7" s="10"/>
      <c r="E7" s="57"/>
      <c r="F7" s="57"/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" customHeight="1" x14ac:dyDescent="0.25">
      <c r="A8" s="3"/>
      <c r="B8" s="3"/>
      <c r="C8" s="3"/>
      <c r="D8" s="3"/>
      <c r="E8" s="53"/>
      <c r="F8" s="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"/>
      <c r="B9" s="3" t="s">
        <v>16</v>
      </c>
      <c r="C9" s="3"/>
      <c r="D9" s="8">
        <v>2021</v>
      </c>
      <c r="E9" s="11">
        <f t="shared" ref="E9:F9" si="0">SUM(E13,E17,E21,E25,E29,E33,E37,E41,E45,E49,E53,E57,E61,E65,E69,E73)</f>
        <v>1262</v>
      </c>
      <c r="F9" s="11">
        <f t="shared" si="0"/>
        <v>37419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3"/>
      <c r="C10" s="3"/>
      <c r="D10" s="8">
        <v>2022</v>
      </c>
      <c r="E10" s="11">
        <f t="shared" ref="E10:F10" si="1">SUM(E14,E18,E22,E26,E30,E34,E38,E42,E46,E50,E54,E58,E62,E66,E70,E74)</f>
        <v>1350</v>
      </c>
      <c r="F10" s="11">
        <f t="shared" si="1"/>
        <v>33263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3"/>
      <c r="C11" s="3"/>
      <c r="D11" s="8">
        <v>2023</v>
      </c>
      <c r="E11" s="11">
        <f t="shared" ref="E11:F11" si="2">SUM(E15,E19,E23,E27,E31,E35,E39,E43,E47,E51,E55,E59,E63,E67,E71,E75)</f>
        <v>1346</v>
      </c>
      <c r="F11" s="11">
        <f t="shared" si="2"/>
        <v>29829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" customHeight="1" x14ac:dyDescent="0.25">
      <c r="A12" s="1"/>
      <c r="B12" s="3"/>
      <c r="C12" s="3"/>
      <c r="D12" s="13"/>
      <c r="E12" s="58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1" t="s">
        <v>17</v>
      </c>
      <c r="C13" s="1"/>
      <c r="D13" s="13">
        <v>2021</v>
      </c>
      <c r="E13" s="16">
        <v>166</v>
      </c>
      <c r="F13" s="16">
        <v>4537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"/>
      <c r="C14" s="1"/>
      <c r="D14" s="13">
        <v>2022</v>
      </c>
      <c r="E14" s="16">
        <v>146</v>
      </c>
      <c r="F14" s="16">
        <v>3358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"/>
      <c r="C15" s="1"/>
      <c r="D15" s="13">
        <v>2023</v>
      </c>
      <c r="E15" s="16">
        <v>146</v>
      </c>
      <c r="F15" s="16">
        <v>3304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" customHeight="1" x14ac:dyDescent="0.25">
      <c r="A16" s="1"/>
      <c r="B16" s="1"/>
      <c r="C16" s="1"/>
      <c r="D16" s="13"/>
      <c r="E16" s="16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" t="s">
        <v>18</v>
      </c>
      <c r="C17" s="1"/>
      <c r="D17" s="13">
        <v>2021</v>
      </c>
      <c r="E17" s="16">
        <v>69</v>
      </c>
      <c r="F17" s="16">
        <v>2102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"/>
      <c r="C18" s="1"/>
      <c r="D18" s="13">
        <v>2022</v>
      </c>
      <c r="E18" s="16">
        <v>83</v>
      </c>
      <c r="F18" s="16">
        <v>2061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/>
      <c r="C19" s="1"/>
      <c r="D19" s="13">
        <v>2023</v>
      </c>
      <c r="E19" s="16">
        <v>74</v>
      </c>
      <c r="F19" s="16">
        <v>1736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1"/>
      <c r="B20" s="1"/>
      <c r="C20" s="1"/>
      <c r="D20" s="13"/>
      <c r="E20" s="16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" t="s">
        <v>19</v>
      </c>
      <c r="C21" s="1"/>
      <c r="D21" s="13">
        <v>2021</v>
      </c>
      <c r="E21" s="16">
        <v>29</v>
      </c>
      <c r="F21" s="16">
        <v>1101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/>
      <c r="C22" s="1"/>
      <c r="D22" s="13">
        <v>2022</v>
      </c>
      <c r="E22" s="16">
        <v>40</v>
      </c>
      <c r="F22" s="16">
        <v>1324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"/>
      <c r="C23" s="1"/>
      <c r="D23" s="13">
        <v>2023</v>
      </c>
      <c r="E23" s="16">
        <v>29</v>
      </c>
      <c r="F23" s="16">
        <v>921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" customHeight="1" x14ac:dyDescent="0.25">
      <c r="A24" s="1"/>
      <c r="B24" s="1"/>
      <c r="C24" s="1"/>
      <c r="D24" s="13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" t="s">
        <v>20</v>
      </c>
      <c r="C25" s="1"/>
      <c r="D25" s="13">
        <v>2021</v>
      </c>
      <c r="E25" s="16">
        <v>47</v>
      </c>
      <c r="F25" s="16">
        <v>1196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/>
      <c r="C26" s="1"/>
      <c r="D26" s="13">
        <v>2022</v>
      </c>
      <c r="E26" s="16">
        <v>57</v>
      </c>
      <c r="F26" s="16">
        <v>204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"/>
      <c r="C27" s="1"/>
      <c r="D27" s="13">
        <v>2023</v>
      </c>
      <c r="E27" s="16">
        <v>60</v>
      </c>
      <c r="F27" s="16">
        <v>371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" customHeight="1" x14ac:dyDescent="0.25">
      <c r="A28" s="1"/>
      <c r="B28" s="1"/>
      <c r="C28" s="1"/>
      <c r="D28" s="13"/>
      <c r="E28" s="16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" t="s">
        <v>21</v>
      </c>
      <c r="C29" s="1"/>
      <c r="D29" s="13">
        <v>2021</v>
      </c>
      <c r="E29" s="16">
        <v>54</v>
      </c>
      <c r="F29" s="16">
        <v>1039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"/>
      <c r="C30" s="1"/>
      <c r="D30" s="13">
        <v>2022</v>
      </c>
      <c r="E30" s="16">
        <v>61</v>
      </c>
      <c r="F30" s="16">
        <v>922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"/>
      <c r="C31" s="1"/>
      <c r="D31" s="13">
        <v>2023</v>
      </c>
      <c r="E31" s="16">
        <v>56</v>
      </c>
      <c r="F31" s="16">
        <v>825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" customHeight="1" x14ac:dyDescent="0.25">
      <c r="A32" s="1"/>
      <c r="B32" s="1"/>
      <c r="C32" s="1"/>
      <c r="D32" s="13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 t="s">
        <v>22</v>
      </c>
      <c r="C33" s="1"/>
      <c r="D33" s="13">
        <v>2021</v>
      </c>
      <c r="E33" s="16">
        <v>75</v>
      </c>
      <c r="F33" s="16">
        <v>2278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/>
      <c r="C34" s="1"/>
      <c r="D34" s="13">
        <v>2022</v>
      </c>
      <c r="E34" s="16">
        <v>66</v>
      </c>
      <c r="F34" s="16">
        <v>1815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3">
        <v>2023</v>
      </c>
      <c r="E35" s="16">
        <v>43</v>
      </c>
      <c r="F35" s="16">
        <v>876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" customHeight="1" x14ac:dyDescent="0.25">
      <c r="A36" s="1"/>
      <c r="B36" s="1"/>
      <c r="C36" s="1"/>
      <c r="D36" s="13"/>
      <c r="E36" s="16"/>
      <c r="F36" s="1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 t="s">
        <v>23</v>
      </c>
      <c r="C37" s="1"/>
      <c r="D37" s="13">
        <v>2021</v>
      </c>
      <c r="E37" s="16">
        <v>117</v>
      </c>
      <c r="F37" s="16">
        <v>3011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/>
      <c r="C38" s="1"/>
      <c r="D38" s="13">
        <v>2022</v>
      </c>
      <c r="E38" s="16">
        <v>126</v>
      </c>
      <c r="F38" s="16">
        <v>3269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1"/>
      <c r="C39" s="1"/>
      <c r="D39" s="13">
        <v>2023</v>
      </c>
      <c r="E39" s="16">
        <v>131</v>
      </c>
      <c r="F39" s="16">
        <v>3173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" customHeight="1" x14ac:dyDescent="0.25">
      <c r="A40" s="1"/>
      <c r="B40" s="1"/>
      <c r="C40" s="1"/>
      <c r="D40" s="13"/>
      <c r="E40" s="16"/>
      <c r="F40" s="1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1" t="s">
        <v>24</v>
      </c>
      <c r="C41" s="1"/>
      <c r="D41" s="13">
        <v>2021</v>
      </c>
      <c r="E41" s="16">
        <v>6</v>
      </c>
      <c r="F41" s="16">
        <v>163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1"/>
      <c r="C42" s="1"/>
      <c r="D42" s="13">
        <v>2022</v>
      </c>
      <c r="E42" s="16">
        <v>10</v>
      </c>
      <c r="F42" s="16">
        <v>174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"/>
      <c r="C43" s="1"/>
      <c r="D43" s="13">
        <v>2023</v>
      </c>
      <c r="E43" s="16">
        <v>5</v>
      </c>
      <c r="F43" s="16">
        <v>62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" customHeight="1" x14ac:dyDescent="0.25">
      <c r="A44" s="1"/>
      <c r="B44" s="1"/>
      <c r="C44" s="1"/>
      <c r="D44" s="13"/>
      <c r="E44" s="16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 t="s">
        <v>25</v>
      </c>
      <c r="C45" s="1"/>
      <c r="D45" s="13">
        <v>2021</v>
      </c>
      <c r="E45" s="16">
        <v>80</v>
      </c>
      <c r="F45" s="16">
        <v>3237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1"/>
      <c r="B46" s="1"/>
      <c r="C46" s="1"/>
      <c r="D46" s="13">
        <v>2022</v>
      </c>
      <c r="E46" s="16">
        <v>90</v>
      </c>
      <c r="F46" s="16">
        <v>3156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1"/>
      <c r="C47" s="1"/>
      <c r="D47" s="13">
        <v>2023</v>
      </c>
      <c r="E47" s="16">
        <v>91</v>
      </c>
      <c r="F47" s="16">
        <v>2933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" customHeight="1" x14ac:dyDescent="0.25">
      <c r="A48" s="1"/>
      <c r="B48" s="1"/>
      <c r="C48" s="1"/>
      <c r="D48" s="13"/>
      <c r="E48" s="16"/>
      <c r="F48" s="1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1"/>
      <c r="B49" s="1" t="s">
        <v>26</v>
      </c>
      <c r="C49" s="1"/>
      <c r="D49" s="13">
        <v>2021</v>
      </c>
      <c r="E49" s="16">
        <v>18</v>
      </c>
      <c r="F49" s="16">
        <v>679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"/>
      <c r="B50" s="1"/>
      <c r="C50" s="1"/>
      <c r="D50" s="13">
        <v>2022</v>
      </c>
      <c r="E50" s="16">
        <v>17</v>
      </c>
      <c r="F50" s="16">
        <v>742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1"/>
      <c r="C51" s="1"/>
      <c r="D51" s="13">
        <v>2023</v>
      </c>
      <c r="E51" s="16">
        <v>24</v>
      </c>
      <c r="F51" s="16">
        <v>747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" customHeight="1" x14ac:dyDescent="0.25">
      <c r="A52" s="1"/>
      <c r="B52" s="1"/>
      <c r="C52" s="1"/>
      <c r="D52" s="13"/>
      <c r="E52" s="16"/>
      <c r="F52" s="1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"/>
      <c r="B53" s="1" t="s">
        <v>28</v>
      </c>
      <c r="C53" s="1"/>
      <c r="D53" s="13">
        <v>2021</v>
      </c>
      <c r="E53" s="16">
        <v>19</v>
      </c>
      <c r="F53" s="16">
        <v>583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"/>
      <c r="B54" s="1"/>
      <c r="C54" s="1"/>
      <c r="D54" s="13">
        <v>2022</v>
      </c>
      <c r="E54" s="16">
        <v>21</v>
      </c>
      <c r="F54" s="16">
        <v>740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"/>
      <c r="C55" s="1"/>
      <c r="D55" s="13">
        <v>2023</v>
      </c>
      <c r="E55" s="16">
        <v>30</v>
      </c>
      <c r="F55" s="16">
        <v>926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" customHeight="1" x14ac:dyDescent="0.25">
      <c r="A56" s="1"/>
      <c r="B56" s="1"/>
      <c r="C56" s="1"/>
      <c r="D56" s="13"/>
      <c r="E56" s="16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1"/>
      <c r="B57" s="1" t="s">
        <v>29</v>
      </c>
      <c r="C57" s="1"/>
      <c r="D57" s="13">
        <v>2021</v>
      </c>
      <c r="E57" s="16">
        <v>466</v>
      </c>
      <c r="F57" s="16">
        <v>14095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1"/>
      <c r="B58" s="1"/>
      <c r="C58" s="1"/>
      <c r="D58" s="13">
        <v>2022</v>
      </c>
      <c r="E58" s="16">
        <v>502</v>
      </c>
      <c r="F58" s="16">
        <v>12368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1"/>
      <c r="B59" s="1"/>
      <c r="C59" s="1"/>
      <c r="D59" s="13">
        <v>2023</v>
      </c>
      <c r="E59" s="16">
        <v>524</v>
      </c>
      <c r="F59" s="16">
        <v>10460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" customHeight="1" x14ac:dyDescent="0.25">
      <c r="A60" s="1"/>
      <c r="B60" s="1"/>
      <c r="C60" s="1"/>
      <c r="D60" s="13"/>
      <c r="E60" s="16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"/>
      <c r="B61" s="1" t="s">
        <v>30</v>
      </c>
      <c r="C61" s="1"/>
      <c r="D61" s="13">
        <v>2021</v>
      </c>
      <c r="E61" s="16">
        <v>29</v>
      </c>
      <c r="F61" s="16">
        <v>867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1"/>
      <c r="B62" s="1"/>
      <c r="C62" s="1"/>
      <c r="D62" s="13">
        <v>2022</v>
      </c>
      <c r="E62" s="16">
        <v>27</v>
      </c>
      <c r="F62" s="16">
        <v>973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1"/>
      <c r="B63" s="1"/>
      <c r="C63" s="1"/>
      <c r="D63" s="13">
        <v>2023</v>
      </c>
      <c r="E63" s="16">
        <v>33</v>
      </c>
      <c r="F63" s="16">
        <v>960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" customHeight="1" x14ac:dyDescent="0.25">
      <c r="A64" s="1"/>
      <c r="B64" s="1"/>
      <c r="C64" s="1"/>
      <c r="D64" s="13"/>
      <c r="E64" s="16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5">
      <c r="A65" s="1"/>
      <c r="B65" s="1" t="s">
        <v>31</v>
      </c>
      <c r="C65" s="1"/>
      <c r="D65" s="13">
        <v>2021</v>
      </c>
      <c r="E65" s="16">
        <v>87</v>
      </c>
      <c r="F65" s="16">
        <v>2531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1"/>
      <c r="B66" s="1"/>
      <c r="C66" s="1"/>
      <c r="D66" s="13">
        <v>2022</v>
      </c>
      <c r="E66" s="16">
        <v>103</v>
      </c>
      <c r="F66" s="16">
        <v>2139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1"/>
      <c r="B67" s="1"/>
      <c r="C67" s="1"/>
      <c r="D67" s="13">
        <v>2023</v>
      </c>
      <c r="E67" s="16">
        <v>99</v>
      </c>
      <c r="F67" s="16">
        <v>2518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" customHeight="1" x14ac:dyDescent="0.25">
      <c r="A68" s="1"/>
      <c r="B68" s="1"/>
      <c r="C68" s="1"/>
      <c r="D68" s="13"/>
      <c r="E68" s="16"/>
      <c r="F68" s="1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1"/>
      <c r="B69" s="1" t="s">
        <v>32</v>
      </c>
      <c r="C69" s="1"/>
      <c r="D69" s="13">
        <v>2021</v>
      </c>
      <c r="E69" s="59" t="s">
        <v>27</v>
      </c>
      <c r="F69" s="60" t="s">
        <v>27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1"/>
      <c r="B70" s="1"/>
      <c r="C70" s="1"/>
      <c r="D70" s="13">
        <v>2022</v>
      </c>
      <c r="E70" s="59">
        <v>1</v>
      </c>
      <c r="F70" s="59">
        <v>18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1"/>
      <c r="B71" s="1"/>
      <c r="C71" s="1"/>
      <c r="D71" s="13">
        <v>2023</v>
      </c>
      <c r="E71" s="59">
        <v>1</v>
      </c>
      <c r="F71" s="59">
        <v>17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6" customHeight="1" x14ac:dyDescent="0.25">
      <c r="A72" s="1"/>
      <c r="B72" s="1"/>
      <c r="C72" s="1"/>
      <c r="D72" s="13"/>
      <c r="E72" s="59"/>
      <c r="F72" s="5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1"/>
      <c r="B73" s="1" t="s">
        <v>33</v>
      </c>
      <c r="C73" s="1"/>
      <c r="D73" s="13">
        <v>2021</v>
      </c>
      <c r="E73" s="59" t="s">
        <v>27</v>
      </c>
      <c r="F73" s="59" t="s">
        <v>27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1"/>
      <c r="B74" s="1"/>
      <c r="C74" s="1"/>
      <c r="D74" s="13">
        <v>2022</v>
      </c>
      <c r="E74" s="59" t="s">
        <v>27</v>
      </c>
      <c r="F74" s="60" t="s">
        <v>27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"/>
      <c r="C75" s="1"/>
      <c r="D75" s="13">
        <v>2023</v>
      </c>
      <c r="E75" s="59" t="s">
        <v>27</v>
      </c>
      <c r="F75" s="59" t="s">
        <v>27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" customHeight="1" x14ac:dyDescent="0.25">
      <c r="A76" s="17"/>
      <c r="B76" s="17"/>
      <c r="C76" s="17"/>
      <c r="D76" s="17"/>
      <c r="E76" s="61"/>
      <c r="F76" s="61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"/>
      <c r="B77" s="1"/>
      <c r="C77" s="1"/>
      <c r="D77" s="1"/>
      <c r="E77" s="32"/>
      <c r="F77" s="32"/>
      <c r="G77" s="21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1"/>
      <c r="B78" s="46"/>
      <c r="C78" s="46"/>
      <c r="D78" s="1"/>
      <c r="E78" s="32"/>
      <c r="F78" s="32"/>
      <c r="G78" s="22" t="s">
        <v>35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"/>
      <c r="B79" s="24"/>
      <c r="C79" s="24"/>
      <c r="D79" s="1"/>
      <c r="E79" s="32"/>
      <c r="F79" s="3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5"/>
      <c r="C80" s="5"/>
      <c r="D80" s="1"/>
      <c r="E80" s="32"/>
      <c r="F80" s="3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23"/>
      <c r="C81" s="23"/>
      <c r="D81" s="1"/>
      <c r="E81" s="32"/>
      <c r="F81" s="3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24"/>
      <c r="C82" s="24"/>
      <c r="D82" s="1"/>
      <c r="E82" s="32"/>
      <c r="F82" s="3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24"/>
      <c r="C83" s="24"/>
      <c r="D83" s="1"/>
      <c r="E83" s="32"/>
      <c r="F83" s="3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1"/>
      <c r="B84" s="23"/>
      <c r="C84" s="23"/>
      <c r="D84" s="1"/>
      <c r="E84" s="32"/>
      <c r="F84" s="3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1"/>
      <c r="B85" s="24"/>
      <c r="C85" s="24"/>
      <c r="D85" s="1"/>
      <c r="E85" s="32"/>
      <c r="F85" s="3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32"/>
      <c r="F86" s="3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32"/>
      <c r="F87" s="3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32"/>
      <c r="F88" s="3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32"/>
      <c r="F89" s="3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32"/>
      <c r="F90" s="3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32"/>
      <c r="F91" s="3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32"/>
      <c r="F92" s="3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32"/>
      <c r="F93" s="3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32"/>
      <c r="F94" s="3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32"/>
      <c r="F95" s="3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32"/>
      <c r="F96" s="3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32"/>
      <c r="F97" s="3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32"/>
      <c r="F98" s="3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32"/>
      <c r="F99" s="3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32"/>
      <c r="F100" s="3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32"/>
      <c r="F101" s="3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32"/>
      <c r="F102" s="3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32"/>
      <c r="F103" s="3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32"/>
      <c r="F104" s="3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32"/>
      <c r="F105" s="3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32"/>
      <c r="F106" s="3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32"/>
      <c r="F107" s="3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32"/>
      <c r="F108" s="3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32"/>
      <c r="F109" s="3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32"/>
      <c r="F110" s="3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32"/>
      <c r="F111" s="3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32"/>
      <c r="F112" s="3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32"/>
      <c r="F113" s="3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32"/>
      <c r="F114" s="3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32"/>
      <c r="F115" s="3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32"/>
      <c r="F116" s="3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32"/>
      <c r="F117" s="3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32"/>
      <c r="F118" s="3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32"/>
      <c r="F119" s="3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32"/>
      <c r="F120" s="3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32"/>
      <c r="F121" s="3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32"/>
      <c r="F122" s="3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32"/>
      <c r="F123" s="3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32"/>
      <c r="F124" s="3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32"/>
      <c r="F125" s="3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32"/>
      <c r="F126" s="3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32"/>
      <c r="F127" s="3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32"/>
      <c r="F128" s="3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32"/>
      <c r="F129" s="3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32"/>
      <c r="F130" s="3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32"/>
      <c r="F131" s="3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32"/>
      <c r="F132" s="3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32"/>
      <c r="F133" s="3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32"/>
      <c r="F134" s="3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32"/>
      <c r="F135" s="3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32"/>
      <c r="F136" s="3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32"/>
      <c r="F137" s="3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32"/>
      <c r="F138" s="3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32"/>
      <c r="F139" s="3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32"/>
      <c r="F140" s="3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32"/>
      <c r="F141" s="3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32"/>
      <c r="F142" s="3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32"/>
      <c r="F143" s="3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32"/>
      <c r="F144" s="3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32"/>
      <c r="F145" s="3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32"/>
      <c r="F146" s="3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32"/>
      <c r="F147" s="3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32"/>
      <c r="F148" s="3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32"/>
      <c r="F149" s="3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32"/>
      <c r="F150" s="3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32"/>
      <c r="F151" s="3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32"/>
      <c r="F152" s="3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32"/>
      <c r="F153" s="3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32"/>
      <c r="F154" s="3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32"/>
      <c r="F155" s="3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32"/>
      <c r="F156" s="3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32"/>
      <c r="F157" s="3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32"/>
      <c r="F158" s="3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32"/>
      <c r="F159" s="3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32"/>
      <c r="F160" s="3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32"/>
      <c r="F161" s="3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32"/>
      <c r="F162" s="3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32"/>
      <c r="F163" s="3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32"/>
      <c r="F164" s="3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32"/>
      <c r="F165" s="3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32"/>
      <c r="F166" s="3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32"/>
      <c r="F167" s="3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32"/>
      <c r="F168" s="3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32"/>
      <c r="F169" s="3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32"/>
      <c r="F170" s="3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32"/>
      <c r="F171" s="3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32"/>
      <c r="F172" s="3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32"/>
      <c r="F173" s="3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32"/>
      <c r="F174" s="3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32"/>
      <c r="F175" s="3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32"/>
      <c r="F176" s="3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32"/>
      <c r="F177" s="3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32"/>
      <c r="F178" s="3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32"/>
      <c r="F179" s="3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32"/>
      <c r="F180" s="3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32"/>
      <c r="F181" s="3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32"/>
      <c r="F182" s="3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32"/>
      <c r="F183" s="3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32"/>
      <c r="F184" s="3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32"/>
      <c r="F185" s="3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32"/>
      <c r="F186" s="3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32"/>
      <c r="F187" s="3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32"/>
      <c r="F188" s="3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32"/>
      <c r="F189" s="3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32"/>
      <c r="F190" s="3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32"/>
      <c r="F191" s="3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32"/>
      <c r="F192" s="3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32"/>
      <c r="F193" s="3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32"/>
      <c r="F194" s="3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32"/>
      <c r="F195" s="3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32"/>
      <c r="F196" s="3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32"/>
      <c r="F197" s="3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32"/>
      <c r="F198" s="3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32"/>
      <c r="F199" s="3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32"/>
      <c r="F200" s="3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32"/>
      <c r="F201" s="3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32"/>
      <c r="F202" s="3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32"/>
      <c r="F203" s="3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32"/>
      <c r="F204" s="3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32"/>
      <c r="F205" s="3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32"/>
      <c r="F206" s="3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32"/>
      <c r="F207" s="3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32"/>
      <c r="F208" s="3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32"/>
      <c r="F209" s="3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32"/>
      <c r="F210" s="3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32"/>
      <c r="F211" s="3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32"/>
      <c r="F212" s="3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32"/>
      <c r="F213" s="3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32"/>
      <c r="F214" s="3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32"/>
      <c r="F215" s="3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32"/>
      <c r="F216" s="3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32"/>
      <c r="F217" s="3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32"/>
      <c r="F218" s="3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32"/>
      <c r="F219" s="3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32"/>
      <c r="F220" s="3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32"/>
      <c r="F221" s="3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32"/>
      <c r="F222" s="3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32"/>
      <c r="F223" s="3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32"/>
      <c r="F224" s="3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32"/>
      <c r="F225" s="3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32"/>
      <c r="F226" s="3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32"/>
      <c r="F227" s="3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32"/>
      <c r="F228" s="3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32"/>
      <c r="F229" s="3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32"/>
      <c r="F230" s="3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32"/>
      <c r="F231" s="3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32"/>
      <c r="F232" s="3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32"/>
      <c r="F233" s="3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32"/>
      <c r="F234" s="3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32"/>
      <c r="F235" s="3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32"/>
      <c r="F236" s="3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32"/>
      <c r="F237" s="3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32"/>
      <c r="F238" s="3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32"/>
      <c r="F239" s="3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32"/>
      <c r="F240" s="3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32"/>
      <c r="F241" s="3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32"/>
      <c r="F242" s="3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32"/>
      <c r="F243" s="3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32"/>
      <c r="F244" s="3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32"/>
      <c r="F245" s="3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32"/>
      <c r="F246" s="3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32"/>
      <c r="F247" s="3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32"/>
      <c r="F248" s="3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32"/>
      <c r="F249" s="3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32"/>
      <c r="F250" s="3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32"/>
      <c r="F251" s="3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32"/>
      <c r="F252" s="3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32"/>
      <c r="F253" s="3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32"/>
      <c r="F254" s="3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32"/>
      <c r="F255" s="3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32"/>
      <c r="F256" s="3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32"/>
      <c r="F257" s="3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32"/>
      <c r="F258" s="3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32"/>
      <c r="F259" s="3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32"/>
      <c r="F260" s="3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32"/>
      <c r="F261" s="3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32"/>
      <c r="F262" s="3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32"/>
      <c r="F263" s="3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32"/>
      <c r="F264" s="3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32"/>
      <c r="F265" s="3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32"/>
      <c r="F266" s="3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32"/>
      <c r="F267" s="3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32"/>
      <c r="F268" s="3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32"/>
      <c r="F269" s="3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32"/>
      <c r="F270" s="3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32"/>
      <c r="F271" s="3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32"/>
      <c r="F272" s="3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32"/>
      <c r="F273" s="3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32"/>
      <c r="F274" s="3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32"/>
      <c r="F275" s="3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32"/>
      <c r="F276" s="3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32"/>
      <c r="F277" s="3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32"/>
      <c r="F278" s="3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32"/>
      <c r="F279" s="3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32"/>
      <c r="F280" s="3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32"/>
      <c r="F281" s="3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32"/>
      <c r="F282" s="3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32"/>
      <c r="F283" s="3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32"/>
      <c r="F284" s="3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32"/>
      <c r="F285" s="3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32"/>
      <c r="F286" s="3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32"/>
      <c r="F287" s="3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32"/>
      <c r="F288" s="3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32"/>
      <c r="F289" s="3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32"/>
      <c r="F290" s="3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32"/>
      <c r="F291" s="3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32"/>
      <c r="F292" s="3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32"/>
      <c r="F293" s="3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32"/>
      <c r="F294" s="3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32"/>
      <c r="F295" s="3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32"/>
      <c r="F296" s="3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32"/>
      <c r="F297" s="3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32"/>
      <c r="F298" s="3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32"/>
      <c r="F299" s="3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32"/>
      <c r="F300" s="3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32"/>
      <c r="F301" s="3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32"/>
      <c r="F302" s="3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32"/>
      <c r="F303" s="3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32"/>
      <c r="F304" s="3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32"/>
      <c r="F305" s="3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32"/>
      <c r="F306" s="3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32"/>
      <c r="F307" s="3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32"/>
      <c r="F308" s="3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32"/>
      <c r="F309" s="3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32"/>
      <c r="F310" s="3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32"/>
      <c r="F311" s="3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32"/>
      <c r="F312" s="3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32"/>
      <c r="F313" s="3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32"/>
      <c r="F314" s="3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32"/>
      <c r="F315" s="3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32"/>
      <c r="F316" s="3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32"/>
      <c r="F317" s="3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32"/>
      <c r="F318" s="3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32"/>
      <c r="F319" s="3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32"/>
      <c r="F320" s="3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32"/>
      <c r="F321" s="3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32"/>
      <c r="F322" s="3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32"/>
      <c r="F323" s="3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32"/>
      <c r="F324" s="3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32"/>
      <c r="F325" s="3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32"/>
      <c r="F326" s="3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32"/>
      <c r="F327" s="3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32"/>
      <c r="F328" s="3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32"/>
      <c r="F329" s="3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32"/>
      <c r="F330" s="3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32"/>
      <c r="F331" s="3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32"/>
      <c r="F332" s="3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32"/>
      <c r="F333" s="3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32"/>
      <c r="F334" s="3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32"/>
      <c r="F335" s="3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32"/>
      <c r="F336" s="3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32"/>
      <c r="F337" s="3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32"/>
      <c r="F338" s="3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32"/>
      <c r="F339" s="3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32"/>
      <c r="F340" s="3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32"/>
      <c r="F341" s="3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32"/>
      <c r="F342" s="3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32"/>
      <c r="F343" s="3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32"/>
      <c r="F344" s="3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32"/>
      <c r="F345" s="3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32"/>
      <c r="F346" s="3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32"/>
      <c r="F347" s="3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32"/>
      <c r="F348" s="3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32"/>
      <c r="F349" s="3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32"/>
      <c r="F350" s="3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32"/>
      <c r="F351" s="3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32"/>
      <c r="F352" s="3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32"/>
      <c r="F353" s="3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32"/>
      <c r="F354" s="3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32"/>
      <c r="F355" s="3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32"/>
      <c r="F356" s="3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32"/>
      <c r="F357" s="3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32"/>
      <c r="F358" s="3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32"/>
      <c r="F359" s="3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32"/>
      <c r="F360" s="3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32"/>
      <c r="F361" s="3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32"/>
      <c r="F362" s="3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32"/>
      <c r="F363" s="3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32"/>
      <c r="F364" s="3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32"/>
      <c r="F365" s="3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32"/>
      <c r="F366" s="3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32"/>
      <c r="F367" s="3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32"/>
      <c r="F368" s="3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32"/>
      <c r="F369" s="3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32"/>
      <c r="F370" s="3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32"/>
      <c r="F371" s="3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32"/>
      <c r="F372" s="3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32"/>
      <c r="F373" s="3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32"/>
      <c r="F374" s="3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32"/>
      <c r="F375" s="3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32"/>
      <c r="F376" s="3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32"/>
      <c r="F377" s="3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32"/>
      <c r="F378" s="3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32"/>
      <c r="F379" s="3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32"/>
      <c r="F380" s="3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32"/>
      <c r="F381" s="3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32"/>
      <c r="F382" s="3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32"/>
      <c r="F383" s="3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32"/>
      <c r="F384" s="3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32"/>
      <c r="F385" s="3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32"/>
      <c r="F386" s="3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32"/>
      <c r="F387" s="3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32"/>
      <c r="F388" s="3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32"/>
      <c r="F389" s="3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32"/>
      <c r="F390" s="3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32"/>
      <c r="F391" s="3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32"/>
      <c r="F392" s="3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32"/>
      <c r="F393" s="3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32"/>
      <c r="F394" s="3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32"/>
      <c r="F395" s="3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32"/>
      <c r="F396" s="3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32"/>
      <c r="F397" s="3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32"/>
      <c r="F398" s="3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32"/>
      <c r="F399" s="3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32"/>
      <c r="F400" s="3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32"/>
      <c r="F401" s="3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32"/>
      <c r="F402" s="3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32"/>
      <c r="F403" s="3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32"/>
      <c r="F404" s="3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32"/>
      <c r="F405" s="3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32"/>
      <c r="F406" s="3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32"/>
      <c r="F407" s="3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32"/>
      <c r="F408" s="3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32"/>
      <c r="F409" s="3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32"/>
      <c r="F410" s="3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32"/>
      <c r="F411" s="3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32"/>
      <c r="F412" s="3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32"/>
      <c r="F413" s="3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32"/>
      <c r="F414" s="3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32"/>
      <c r="F415" s="3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32"/>
      <c r="F416" s="3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32"/>
      <c r="F417" s="3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32"/>
      <c r="F418" s="3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32"/>
      <c r="F419" s="3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32"/>
      <c r="F420" s="3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32"/>
      <c r="F421" s="3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32"/>
      <c r="F422" s="3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32"/>
      <c r="F423" s="3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32"/>
      <c r="F424" s="3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32"/>
      <c r="F425" s="3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32"/>
      <c r="F426" s="3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32"/>
      <c r="F427" s="3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32"/>
      <c r="F428" s="3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32"/>
      <c r="F429" s="3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32"/>
      <c r="F430" s="3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32"/>
      <c r="F431" s="3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32"/>
      <c r="F432" s="3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32"/>
      <c r="F433" s="3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32"/>
      <c r="F434" s="3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32"/>
      <c r="F435" s="3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32"/>
      <c r="F436" s="3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32"/>
      <c r="F437" s="3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32"/>
      <c r="F438" s="3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32"/>
      <c r="F439" s="3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32"/>
      <c r="F440" s="3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32"/>
      <c r="F441" s="3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32"/>
      <c r="F442" s="3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32"/>
      <c r="F443" s="3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32"/>
      <c r="F444" s="3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32"/>
      <c r="F445" s="3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32"/>
      <c r="F446" s="3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32"/>
      <c r="F447" s="3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32"/>
      <c r="F448" s="3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32"/>
      <c r="F449" s="3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32"/>
      <c r="F450" s="3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32"/>
      <c r="F451" s="3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32"/>
      <c r="F452" s="3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32"/>
      <c r="F453" s="3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32"/>
      <c r="F454" s="3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32"/>
      <c r="F455" s="3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32"/>
      <c r="F456" s="3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32"/>
      <c r="F457" s="3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32"/>
      <c r="F458" s="3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32"/>
      <c r="F459" s="3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32"/>
      <c r="F460" s="3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32"/>
      <c r="F461" s="3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32"/>
      <c r="F462" s="3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32"/>
      <c r="F463" s="3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32"/>
      <c r="F464" s="3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32"/>
      <c r="F465" s="3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32"/>
      <c r="F466" s="3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32"/>
      <c r="F467" s="3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32"/>
      <c r="F468" s="3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32"/>
      <c r="F469" s="3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32"/>
      <c r="F470" s="3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32"/>
      <c r="F471" s="3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32"/>
      <c r="F472" s="3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32"/>
      <c r="F473" s="3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32"/>
      <c r="F474" s="3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32"/>
      <c r="F475" s="3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32"/>
      <c r="F476" s="3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32"/>
      <c r="F477" s="3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32"/>
      <c r="F478" s="3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32"/>
      <c r="F479" s="3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32"/>
      <c r="F480" s="3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32"/>
      <c r="F481" s="3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32"/>
      <c r="F482" s="3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32"/>
      <c r="F483" s="3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32"/>
      <c r="F484" s="3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32"/>
      <c r="F485" s="3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32"/>
      <c r="F486" s="3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32"/>
      <c r="F487" s="3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32"/>
      <c r="F488" s="3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32"/>
      <c r="F489" s="3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32"/>
      <c r="F490" s="3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32"/>
      <c r="F491" s="3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32"/>
      <c r="F492" s="3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32"/>
      <c r="F493" s="3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32"/>
      <c r="F494" s="3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32"/>
      <c r="F495" s="3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32"/>
      <c r="F496" s="3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32"/>
      <c r="F497" s="3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32"/>
      <c r="F498" s="3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32"/>
      <c r="F499" s="3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32"/>
      <c r="F500" s="3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32"/>
      <c r="F501" s="3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32"/>
      <c r="F502" s="3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32"/>
      <c r="F503" s="3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32"/>
      <c r="F504" s="3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32"/>
      <c r="F505" s="3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32"/>
      <c r="F506" s="3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32"/>
      <c r="F507" s="3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32"/>
      <c r="F508" s="3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32"/>
      <c r="F509" s="3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32"/>
      <c r="F510" s="3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32"/>
      <c r="F511" s="3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32"/>
      <c r="F512" s="3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32"/>
      <c r="F513" s="3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32"/>
      <c r="F514" s="3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32"/>
      <c r="F515" s="3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32"/>
      <c r="F516" s="3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32"/>
      <c r="F517" s="3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32"/>
      <c r="F518" s="3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32"/>
      <c r="F519" s="3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32"/>
      <c r="F520" s="3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32"/>
      <c r="F521" s="3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32"/>
      <c r="F522" s="3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32"/>
      <c r="F523" s="3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32"/>
      <c r="F524" s="3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32"/>
      <c r="F525" s="3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32"/>
      <c r="F526" s="3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32"/>
      <c r="F527" s="3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32"/>
      <c r="F528" s="3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32"/>
      <c r="F529" s="3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32"/>
      <c r="F530" s="3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32"/>
      <c r="F531" s="3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32"/>
      <c r="F532" s="3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32"/>
      <c r="F533" s="3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32"/>
      <c r="F534" s="3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32"/>
      <c r="F535" s="3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32"/>
      <c r="F536" s="3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32"/>
      <c r="F537" s="3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32"/>
      <c r="F538" s="3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32"/>
      <c r="F539" s="3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32"/>
      <c r="F540" s="3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32"/>
      <c r="F541" s="3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32"/>
      <c r="F542" s="3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32"/>
      <c r="F543" s="3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32"/>
      <c r="F544" s="3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32"/>
      <c r="F545" s="3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32"/>
      <c r="F546" s="3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32"/>
      <c r="F547" s="3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32"/>
      <c r="F548" s="3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32"/>
      <c r="F549" s="3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32"/>
      <c r="F550" s="3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32"/>
      <c r="F551" s="3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32"/>
      <c r="F552" s="3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32"/>
      <c r="F553" s="3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32"/>
      <c r="F554" s="3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32"/>
      <c r="F555" s="3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32"/>
      <c r="F556" s="3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32"/>
      <c r="F557" s="3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32"/>
      <c r="F558" s="3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32"/>
      <c r="F559" s="3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32"/>
      <c r="F560" s="3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32"/>
      <c r="F561" s="3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32"/>
      <c r="F562" s="3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32"/>
      <c r="F563" s="3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32"/>
      <c r="F564" s="3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32"/>
      <c r="F565" s="3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32"/>
      <c r="F566" s="3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32"/>
      <c r="F567" s="3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32"/>
      <c r="F568" s="3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32"/>
      <c r="F569" s="3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32"/>
      <c r="F570" s="3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32"/>
      <c r="F571" s="3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32"/>
      <c r="F572" s="3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32"/>
      <c r="F573" s="3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32"/>
      <c r="F574" s="3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32"/>
      <c r="F575" s="3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32"/>
      <c r="F576" s="3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32"/>
      <c r="F577" s="3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32"/>
      <c r="F578" s="3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32"/>
      <c r="F579" s="3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32"/>
      <c r="F580" s="3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32"/>
      <c r="F581" s="3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32"/>
      <c r="F582" s="3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32"/>
      <c r="F583" s="3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32"/>
      <c r="F584" s="3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32"/>
      <c r="F585" s="3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32"/>
      <c r="F586" s="3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32"/>
      <c r="F587" s="3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32"/>
      <c r="F588" s="3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32"/>
      <c r="F589" s="3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32"/>
      <c r="F590" s="3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32"/>
      <c r="F591" s="3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32"/>
      <c r="F592" s="3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32"/>
      <c r="F593" s="3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32"/>
      <c r="F594" s="3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32"/>
      <c r="F595" s="3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32"/>
      <c r="F596" s="3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32"/>
      <c r="F597" s="3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32"/>
      <c r="F598" s="3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32"/>
      <c r="F599" s="3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32"/>
      <c r="F600" s="3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32"/>
      <c r="F601" s="3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32"/>
      <c r="F602" s="3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32"/>
      <c r="F603" s="3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32"/>
      <c r="F604" s="3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32"/>
      <c r="F605" s="3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32"/>
      <c r="F606" s="3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32"/>
      <c r="F607" s="3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32"/>
      <c r="F608" s="3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32"/>
      <c r="F609" s="3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32"/>
      <c r="F610" s="3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32"/>
      <c r="F611" s="3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32"/>
      <c r="F612" s="3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32"/>
      <c r="F613" s="3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32"/>
      <c r="F614" s="3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32"/>
      <c r="F615" s="3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32"/>
      <c r="F616" s="3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32"/>
      <c r="F617" s="3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32"/>
      <c r="F618" s="3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32"/>
      <c r="F619" s="3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32"/>
      <c r="F620" s="3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32"/>
      <c r="F621" s="3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32"/>
      <c r="F622" s="3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32"/>
      <c r="F623" s="3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32"/>
      <c r="F624" s="3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32"/>
      <c r="F625" s="3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32"/>
      <c r="F626" s="3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32"/>
      <c r="F627" s="3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32"/>
      <c r="F628" s="3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32"/>
      <c r="F629" s="3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32"/>
      <c r="F630" s="3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32"/>
      <c r="F631" s="3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32"/>
      <c r="F632" s="3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32"/>
      <c r="F633" s="3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32"/>
      <c r="F634" s="3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32"/>
      <c r="F635" s="3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32"/>
      <c r="F636" s="3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32"/>
      <c r="F637" s="3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32"/>
      <c r="F638" s="3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32"/>
      <c r="F639" s="3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32"/>
      <c r="F640" s="3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32"/>
      <c r="F641" s="3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32"/>
      <c r="F642" s="3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32"/>
      <c r="F643" s="3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32"/>
      <c r="F644" s="3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32"/>
      <c r="F645" s="3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32"/>
      <c r="F646" s="3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32"/>
      <c r="F647" s="3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32"/>
      <c r="F648" s="3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32"/>
      <c r="F649" s="3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32"/>
      <c r="F650" s="3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32"/>
      <c r="F651" s="3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32"/>
      <c r="F652" s="3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32"/>
      <c r="F653" s="3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32"/>
      <c r="F654" s="3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32"/>
      <c r="F655" s="3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32"/>
      <c r="F656" s="3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32"/>
      <c r="F657" s="3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32"/>
      <c r="F658" s="3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32"/>
      <c r="F659" s="3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32"/>
      <c r="F660" s="3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32"/>
      <c r="F661" s="3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32"/>
      <c r="F662" s="3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32"/>
      <c r="F663" s="3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32"/>
      <c r="F664" s="3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32"/>
      <c r="F665" s="3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32"/>
      <c r="F666" s="3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32"/>
      <c r="F667" s="3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32"/>
      <c r="F668" s="3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32"/>
      <c r="F669" s="3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32"/>
      <c r="F670" s="3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32"/>
      <c r="F671" s="3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32"/>
      <c r="F672" s="3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32"/>
      <c r="F673" s="3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32"/>
      <c r="F674" s="3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32"/>
      <c r="F675" s="3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32"/>
      <c r="F676" s="3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32"/>
      <c r="F677" s="3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32"/>
      <c r="F678" s="3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32"/>
      <c r="F679" s="3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32"/>
      <c r="F680" s="3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32"/>
      <c r="F681" s="3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32"/>
      <c r="F682" s="3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32"/>
      <c r="F683" s="3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32"/>
      <c r="F684" s="3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32"/>
      <c r="F685" s="3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32"/>
      <c r="F686" s="3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32"/>
      <c r="F687" s="3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32"/>
      <c r="F688" s="3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32"/>
      <c r="F689" s="3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32"/>
      <c r="F690" s="3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32"/>
      <c r="F691" s="3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32"/>
      <c r="F692" s="3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32"/>
      <c r="F693" s="3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32"/>
      <c r="F694" s="3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32"/>
      <c r="F695" s="3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32"/>
      <c r="F696" s="3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32"/>
      <c r="F697" s="3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32"/>
      <c r="F698" s="3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32"/>
      <c r="F699" s="3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32"/>
      <c r="F700" s="3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32"/>
      <c r="F701" s="3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32"/>
      <c r="F702" s="3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32"/>
      <c r="F703" s="3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32"/>
      <c r="F704" s="3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32"/>
      <c r="F705" s="3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32"/>
      <c r="F706" s="3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32"/>
      <c r="F707" s="3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32"/>
      <c r="F708" s="3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32"/>
      <c r="F709" s="3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32"/>
      <c r="F710" s="3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32"/>
      <c r="F711" s="3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32"/>
      <c r="F712" s="3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32"/>
      <c r="F713" s="3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32"/>
      <c r="F714" s="3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32"/>
      <c r="F715" s="3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32"/>
      <c r="F716" s="3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32"/>
      <c r="F717" s="3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32"/>
      <c r="F718" s="3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32"/>
      <c r="F719" s="3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32"/>
      <c r="F720" s="3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32"/>
      <c r="F721" s="3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32"/>
      <c r="F722" s="3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32"/>
      <c r="F723" s="3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32"/>
      <c r="F724" s="3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32"/>
      <c r="F725" s="3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32"/>
      <c r="F726" s="3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32"/>
      <c r="F727" s="3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32"/>
      <c r="F728" s="3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32"/>
      <c r="F729" s="3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32"/>
      <c r="F730" s="3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32"/>
      <c r="F731" s="3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32"/>
      <c r="F732" s="3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32"/>
      <c r="F733" s="3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32"/>
      <c r="F734" s="3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32"/>
      <c r="F735" s="3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32"/>
      <c r="F736" s="3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32"/>
      <c r="F737" s="3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32"/>
      <c r="F738" s="3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32"/>
      <c r="F739" s="3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32"/>
      <c r="F740" s="3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32"/>
      <c r="F741" s="3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32"/>
      <c r="F742" s="3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32"/>
      <c r="F743" s="3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32"/>
      <c r="F744" s="3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32"/>
      <c r="F745" s="3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32"/>
      <c r="F746" s="3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32"/>
      <c r="F747" s="3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32"/>
      <c r="F748" s="3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32"/>
      <c r="F749" s="3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32"/>
      <c r="F750" s="3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32"/>
      <c r="F751" s="3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32"/>
      <c r="F752" s="3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32"/>
      <c r="F753" s="3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32"/>
      <c r="F754" s="3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32"/>
      <c r="F755" s="3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32"/>
      <c r="F756" s="3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32"/>
      <c r="F757" s="3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32"/>
      <c r="F758" s="3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32"/>
      <c r="F759" s="3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32"/>
      <c r="F760" s="3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32"/>
      <c r="F761" s="3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32"/>
      <c r="F762" s="3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32"/>
      <c r="F763" s="3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32"/>
      <c r="F764" s="3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32"/>
      <c r="F765" s="3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32"/>
      <c r="F766" s="3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32"/>
      <c r="F767" s="3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32"/>
      <c r="F768" s="3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32"/>
      <c r="F769" s="3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32"/>
      <c r="F770" s="3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32"/>
      <c r="F771" s="3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32"/>
      <c r="F772" s="3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32"/>
      <c r="F773" s="3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32"/>
      <c r="F774" s="3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32"/>
      <c r="F775" s="3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32"/>
      <c r="F776" s="3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32"/>
      <c r="F777" s="3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32"/>
      <c r="F778" s="3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32"/>
      <c r="F779" s="3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32"/>
      <c r="F780" s="3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32"/>
      <c r="F781" s="3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32"/>
      <c r="F782" s="3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32"/>
      <c r="F783" s="3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32"/>
      <c r="F784" s="3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32"/>
      <c r="F785" s="3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32"/>
      <c r="F786" s="3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32"/>
      <c r="F787" s="3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32"/>
      <c r="F788" s="3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32"/>
      <c r="F789" s="3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32"/>
      <c r="F790" s="3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32"/>
      <c r="F791" s="3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32"/>
      <c r="F792" s="3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32"/>
      <c r="F793" s="3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32"/>
      <c r="F794" s="3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32"/>
      <c r="F795" s="3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32"/>
      <c r="F796" s="3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32"/>
      <c r="F797" s="3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32"/>
      <c r="F798" s="3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32"/>
      <c r="F799" s="3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32"/>
      <c r="F800" s="3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32"/>
      <c r="F801" s="3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32"/>
      <c r="F802" s="3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32"/>
      <c r="F803" s="3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32"/>
      <c r="F804" s="3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32"/>
      <c r="F805" s="3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32"/>
      <c r="F806" s="3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32"/>
      <c r="F807" s="3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32"/>
      <c r="F808" s="3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32"/>
      <c r="F809" s="3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32"/>
      <c r="F810" s="3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32"/>
      <c r="F811" s="3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32"/>
      <c r="F812" s="3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32"/>
      <c r="F813" s="3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32"/>
      <c r="F814" s="3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32"/>
      <c r="F815" s="3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32"/>
      <c r="F816" s="3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32"/>
      <c r="F817" s="3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32"/>
      <c r="F818" s="3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32"/>
      <c r="F819" s="3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32"/>
      <c r="F820" s="3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32"/>
      <c r="F821" s="3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32"/>
      <c r="F822" s="3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32"/>
      <c r="F823" s="3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32"/>
      <c r="F824" s="3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32"/>
      <c r="F825" s="3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32"/>
      <c r="F826" s="3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32"/>
      <c r="F827" s="3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32"/>
      <c r="F828" s="3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32"/>
      <c r="F829" s="3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32"/>
      <c r="F830" s="3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32"/>
      <c r="F831" s="3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32"/>
      <c r="F832" s="3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32"/>
      <c r="F833" s="3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32"/>
      <c r="F834" s="3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32"/>
      <c r="F835" s="3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32"/>
      <c r="F836" s="3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32"/>
      <c r="F837" s="3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32"/>
      <c r="F838" s="3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32"/>
      <c r="F839" s="3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32"/>
      <c r="F840" s="3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32"/>
      <c r="F841" s="3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32"/>
      <c r="F842" s="3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32"/>
      <c r="F843" s="3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32"/>
      <c r="F844" s="3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32"/>
      <c r="F845" s="3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32"/>
      <c r="F846" s="3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32"/>
      <c r="F847" s="3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32"/>
      <c r="F848" s="3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32"/>
      <c r="F849" s="3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32"/>
      <c r="F850" s="3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32"/>
      <c r="F851" s="3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32"/>
      <c r="F852" s="3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32"/>
      <c r="F853" s="3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32"/>
      <c r="F854" s="3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32"/>
      <c r="F855" s="3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32"/>
      <c r="F856" s="3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32"/>
      <c r="F857" s="3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32"/>
      <c r="F858" s="3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32"/>
      <c r="F859" s="3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32"/>
      <c r="F860" s="3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32"/>
      <c r="F861" s="3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32"/>
      <c r="F862" s="3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32"/>
      <c r="F863" s="3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32"/>
      <c r="F864" s="3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32"/>
      <c r="F865" s="3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32"/>
      <c r="F866" s="3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32"/>
      <c r="F867" s="3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32"/>
      <c r="F868" s="3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32"/>
      <c r="F869" s="3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32"/>
      <c r="F870" s="3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32"/>
      <c r="F871" s="3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32"/>
      <c r="F872" s="3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32"/>
      <c r="F873" s="3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32"/>
      <c r="F874" s="3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32"/>
      <c r="F875" s="3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32"/>
      <c r="F876" s="3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32"/>
      <c r="F877" s="3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32"/>
      <c r="F878" s="3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32"/>
      <c r="F879" s="3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32"/>
      <c r="F880" s="3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32"/>
      <c r="F881" s="3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32"/>
      <c r="F882" s="3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32"/>
      <c r="F883" s="3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32"/>
      <c r="F884" s="3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32"/>
      <c r="F885" s="3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32"/>
      <c r="F886" s="3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32"/>
      <c r="F887" s="3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32"/>
      <c r="F888" s="3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32"/>
      <c r="F889" s="3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32"/>
      <c r="F890" s="3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32"/>
      <c r="F891" s="3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32"/>
      <c r="F892" s="3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32"/>
      <c r="F893" s="3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32"/>
      <c r="F894" s="3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32"/>
      <c r="F895" s="3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32"/>
      <c r="F896" s="3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32"/>
      <c r="F897" s="3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32"/>
      <c r="F898" s="3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32"/>
      <c r="F899" s="3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32"/>
      <c r="F900" s="3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32"/>
      <c r="F901" s="3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32"/>
      <c r="F902" s="3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32"/>
      <c r="F903" s="3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32"/>
      <c r="F904" s="3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32"/>
      <c r="F905" s="3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32"/>
      <c r="F906" s="3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32"/>
      <c r="F907" s="3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32"/>
      <c r="F908" s="3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32"/>
      <c r="F909" s="3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32"/>
      <c r="F910" s="3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32"/>
      <c r="F911" s="3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32"/>
      <c r="F912" s="3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32"/>
      <c r="F913" s="3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32"/>
      <c r="F914" s="3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32"/>
      <c r="F915" s="3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32"/>
      <c r="F916" s="3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32"/>
      <c r="F917" s="3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32"/>
      <c r="F918" s="3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32"/>
      <c r="F919" s="3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32"/>
      <c r="F920" s="3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32"/>
      <c r="F921" s="3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32"/>
      <c r="F922" s="3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32"/>
      <c r="F923" s="3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32"/>
      <c r="F924" s="3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32"/>
      <c r="F925" s="3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32"/>
      <c r="F926" s="3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32"/>
      <c r="F927" s="3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32"/>
      <c r="F928" s="3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32"/>
      <c r="F929" s="3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32"/>
      <c r="F930" s="3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32"/>
      <c r="F931" s="3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32"/>
      <c r="F932" s="3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32"/>
      <c r="F933" s="3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32"/>
      <c r="F934" s="3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32"/>
      <c r="F935" s="3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32"/>
      <c r="F936" s="3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32"/>
      <c r="F937" s="3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32"/>
      <c r="F938" s="3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32"/>
      <c r="F939" s="3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32"/>
      <c r="F940" s="3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32"/>
      <c r="F941" s="3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32"/>
      <c r="F942" s="3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32"/>
      <c r="F943" s="3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32"/>
      <c r="F944" s="3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32"/>
      <c r="F945" s="3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32"/>
      <c r="F946" s="3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32"/>
      <c r="F947" s="3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32"/>
      <c r="F948" s="3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32"/>
      <c r="F949" s="3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32"/>
      <c r="F950" s="3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32"/>
      <c r="F951" s="3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32"/>
      <c r="F952" s="3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32"/>
      <c r="F953" s="3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32"/>
      <c r="F954" s="3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32"/>
      <c r="F955" s="3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32"/>
      <c r="F956" s="3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32"/>
      <c r="F957" s="3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32"/>
      <c r="F958" s="3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32"/>
      <c r="F959" s="3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32"/>
      <c r="F960" s="3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32"/>
      <c r="F961" s="3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32"/>
      <c r="F962" s="3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32"/>
      <c r="F963" s="3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32"/>
      <c r="F964" s="3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32"/>
      <c r="F965" s="3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32"/>
      <c r="F966" s="3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32"/>
      <c r="F967" s="3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32"/>
      <c r="F968" s="3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32"/>
      <c r="F969" s="3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32"/>
      <c r="F970" s="3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32"/>
      <c r="F971" s="3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32"/>
      <c r="F972" s="3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32"/>
      <c r="F973" s="3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32"/>
      <c r="F974" s="3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32"/>
      <c r="F975" s="3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32"/>
      <c r="F976" s="3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32"/>
      <c r="F977" s="3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32"/>
      <c r="F978" s="3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32"/>
      <c r="F979" s="3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32"/>
      <c r="F980" s="3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32"/>
      <c r="F981" s="3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32"/>
      <c r="F982" s="3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32"/>
      <c r="F983" s="3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32"/>
      <c r="F984" s="3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32"/>
      <c r="F985" s="3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32"/>
      <c r="F986" s="3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32"/>
      <c r="F987" s="3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32"/>
      <c r="F988" s="3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32"/>
      <c r="F989" s="3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32"/>
      <c r="F990" s="3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32"/>
      <c r="F991" s="3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32"/>
      <c r="F992" s="3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32"/>
      <c r="F993" s="3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32"/>
      <c r="F994" s="3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32"/>
      <c r="F995" s="3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32"/>
      <c r="F996" s="3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32"/>
      <c r="F997" s="3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32"/>
      <c r="F998" s="3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32"/>
      <c r="F999" s="3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printOptions horizontalCentered="1"/>
  <pageMargins left="0.39370078740157483" right="0.39370078740157483" top="0.51181102362204722" bottom="0.39370078740157483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4.1</vt:lpstr>
      <vt:lpstr>4.2</vt:lpstr>
      <vt:lpstr>4.3</vt:lpstr>
      <vt:lpstr>4.4</vt:lpstr>
      <vt:lpstr>4.5</vt:lpstr>
      <vt:lpstr>4.6 </vt:lpstr>
      <vt:lpstr>4.7</vt:lpstr>
      <vt:lpstr>4.8</vt:lpstr>
      <vt:lpstr>4.9</vt:lpstr>
      <vt:lpstr>4.10</vt:lpstr>
      <vt:lpstr>4.11</vt:lpstr>
      <vt:lpstr>4.12</vt:lpstr>
      <vt:lpstr>4.13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2024-10-17T02:38:36Z</cp:lastPrinted>
  <dcterms:created xsi:type="dcterms:W3CDTF">2024-10-11T01:57:30Z</dcterms:created>
  <dcterms:modified xsi:type="dcterms:W3CDTF">2024-10-28T10:15:50Z</dcterms:modified>
</cp:coreProperties>
</file>