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autoCompressPictures="0"/>
  <mc:AlternateContent xmlns:mc="http://schemas.openxmlformats.org/markup-compatibility/2006">
    <mc:Choice Requires="x15">
      <x15ac:absPath xmlns:x15ac="http://schemas.microsoft.com/office/spreadsheetml/2010/11/ac" url="D:\tika\2024Q2\Penerbitan\6. Upload NEWSS\"/>
    </mc:Choice>
  </mc:AlternateContent>
  <xr:revisionPtr revIDLastSave="0" documentId="13_ncr:1_{C54AC44D-BAC5-4719-B899-A5D9FA19D84E}" xr6:coauthVersionLast="36" xr6:coauthVersionMax="36" xr10:uidLastSave="{00000000-0000-0000-0000-000000000000}"/>
  <bookViews>
    <workbookView xWindow="0" yWindow="0" windowWidth="2430" windowHeight="450" tabRatio="884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7 " sheetId="120" r:id="rId8"/>
    <sheet name="p23 Jadual 8" sheetId="64" r:id="rId9"/>
    <sheet name="Jad 5&amp;6 %changeguna unt carta2" sheetId="31" state="hidden" r:id="rId10"/>
    <sheet name="p24 Jadual 8" sheetId="88" r:id="rId11"/>
    <sheet name="p25 Jadual 9" sheetId="66" r:id="rId12"/>
    <sheet name="p26 Jadual 9" sheetId="90" r:id="rId13"/>
    <sheet name="p27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5'!$A$1:$F$75</definedName>
    <definedName name="_xlnm.Print_Area" localSheetId="5">'p20 Jadual 6'!$A$1:$AT$27</definedName>
    <definedName name="_xlnm.Print_Area" localSheetId="6">'p21 Jadual 6'!$A$1:$S$27</definedName>
    <definedName name="_xlnm.Print_Area" localSheetId="7">'p22 Jadual 7 '!$A$1:$O$29</definedName>
    <definedName name="_xlnm.Print_Area" localSheetId="8">'p23 Jadual 8'!$A$1:$P$65</definedName>
    <definedName name="_xlnm.Print_Area" localSheetId="10">'p24 Jadual 8'!$A$1:$P$61</definedName>
    <definedName name="_xlnm.Print_Area" localSheetId="11">'p25 Jadual 9'!$A$1:$G$84</definedName>
    <definedName name="_xlnm.Print_Area" localSheetId="12">'p26 Jadual 9'!$A$1:$G$73</definedName>
    <definedName name="_xlnm.Print_Area" localSheetId="13">'p27 Jadual 9'!$A$1:$G$72</definedName>
    <definedName name="_xlnm.Print_Titles" localSheetId="8">'p23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2" i="31"/>
  <c r="J24" i="31" l="1"/>
  <c r="X31" i="13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D59" i="107" l="1"/>
  <c r="Q65" i="3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72" l="1"/>
  <c r="I59" i="72" s="1"/>
  <c r="C59" i="107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B59" i="72"/>
  <c r="B59" i="107"/>
  <c r="I59" i="107"/>
  <c r="P21" i="107"/>
  <c r="U21" i="107" s="1"/>
  <c r="AB59" i="107"/>
  <c r="N59" i="72" l="1"/>
  <c r="H59" i="72"/>
  <c r="H59" i="107"/>
  <c r="AA59" i="107"/>
  <c r="AC59" i="107"/>
  <c r="J59" i="107"/>
  <c r="O59" i="72"/>
  <c r="AQ38" i="72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BE38" i="107" l="1"/>
  <c r="BE48" i="107" s="1"/>
  <c r="AO48" i="72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<sst xmlns="http://schemas.openxmlformats.org/spreadsheetml/2006/main" count="1838" uniqueCount="597">
  <si>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</si>
  <si>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</si>
  <si>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</si>
  <si>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</si>
  <si>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</si>
  <si>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</si>
  <si>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</si>
  <si>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</si>
  <si>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</si>
  <si>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</si>
  <si>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</si>
  <si>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</si>
  <si>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</si>
  <si>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</si>
  <si>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</si>
  <si>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</si>
  <si>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</si>
  <si>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</si>
  <si>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</si>
  <si>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</si>
  <si>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</si>
  <si>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</si>
  <si>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</si>
  <si>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</si>
  <si>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</si>
  <si>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</si>
  <si>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</si>
  <si>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</si>
  <si>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</si>
  <si>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</si>
  <si>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</si>
  <si>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</si>
  <si>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</si>
  <si>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</si>
  <si>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</si>
  <si>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</si>
  <si>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</si>
  <si>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</si>
  <si>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</si>
  <si>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</si>
  <si>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</si>
  <si>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</si>
  <si>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</si>
  <si>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</si>
  <si>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</si>
  <si>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</si>
  <si>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</si>
  <si>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</si>
  <si>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</si>
  <si>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</si>
  <si>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</si>
  <si>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</si>
  <si>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</si>
  <si>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</si>
  <si>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</si>
  <si>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</si>
  <si>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</si>
  <si>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</si>
  <si>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</si>
  <si>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</si>
  <si>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</si>
  <si>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</si>
  <si>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</si>
  <si>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</si>
  <si>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</si>
  <si>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</si>
  <si>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</si>
  <si>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</si>
  <si>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</si>
  <si>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</si>
  <si>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</si>
  <si>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</si>
  <si>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</si>
  <si>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</si>
  <si>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</si>
  <si>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</si>
  <si>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</si>
  <si>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</si>
  <si>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</si>
  <si>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</si>
  <si>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</si>
  <si>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</si>
  <si>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</si>
  <si>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</si>
  <si>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</si>
  <si>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</si>
  <si>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</si>
  <si>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</si>
  <si>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</si>
  <si>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</si>
  <si>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</si>
  <si>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</si>
  <si>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</si>
  <si>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</si>
  <si>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</si>
  <si>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</si>
  <si>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</si>
  <si>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</si>
  <si>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</si>
  <si>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</si>
  <si>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</si>
  <si>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</si>
  <si>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</si>
  <si>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</si>
  <si>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</si>
  <si>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</si>
  <si>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</si>
  <si>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</si>
  <si>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</si>
  <si>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</si>
  <si>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</si>
  <si>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</si>
  <si>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</si>
  <si>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</si>
  <si>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</si>
  <si>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</si>
  <si>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</si>
  <si>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</si>
  <si>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</si>
  <si>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</si>
  <si>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</si>
  <si>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</si>
  <si>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</si>
  <si>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</si>
  <si>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</si>
  <si>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</si>
  <si>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</si>
  <si>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</si>
  <si>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</si>
  <si>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</si>
  <si>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</si>
  <si>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</si>
  <si>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</si>
  <si>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</si>
  <si>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</si>
  <si>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</si>
  <si>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</si>
  <si>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</si>
  <si>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</si>
  <si>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</si>
  <si>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</si>
  <si>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</si>
  <si>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</si>
  <si>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</si>
  <si>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</si>
  <si>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</si>
  <si>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</si>
  <si>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</si>
  <si>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</si>
  <si>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</si>
  <si>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</si>
  <si>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</si>
  <si>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</si>
  <si>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</si>
  <si>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</si>
  <si>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</si>
  <si>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</si>
  <si>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</si>
  <si>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</si>
  <si>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</si>
  <si>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</si>
  <si>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</si>
  <si>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</si>
  <si>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</si>
  <si>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</si>
  <si>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</si>
  <si>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</si>
  <si>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</si>
  <si>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</si>
  <si>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</si>
  <si>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</si>
  <si>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</si>
  <si>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</si>
  <si>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</si>
  <si>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</si>
  <si>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</si>
  <si>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</si>
  <si>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</si>
  <si>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</si>
  <si>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</si>
  <si>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</si>
  <si>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</si>
  <si>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</si>
  <si>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</si>
  <si>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</si>
  <si>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</si>
  <si>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</si>
  <si>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</si>
  <si>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</si>
  <si>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</si>
  <si>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</si>
  <si>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</si>
  <si>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</si>
  <si>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</si>
  <si>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</si>
  <si>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</si>
  <si>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</si>
  <si>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</si>
  <si>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</si>
  <si>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</si>
  <si>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</si>
  <si>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</si>
  <si>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</si>
  <si>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</si>
  <si>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</si>
  <si>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</si>
  <si>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</si>
  <si>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</si>
  <si>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</si>
  <si>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</si>
  <si>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</si>
  <si>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</si>
  <si>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</si>
  <si>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</si>
  <si>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</si>
  <si>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</si>
  <si>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</si>
  <si>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</si>
  <si>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</si>
  <si>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</si>
  <si>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</si>
  <si>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</si>
  <si>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</si>
  <si>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</si>
  <si>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</si>
  <si>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</si>
  <si>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</si>
  <si>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</si>
  <si>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</si>
  <si>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</si>
  <si>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</si>
  <si>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</si>
  <si>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</si>
  <si>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</si>
  <si>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</si>
  <si>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</si>
  <si>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</si>
  <si>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</si>
  <si>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</si>
  <si>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</si>
  <si>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</si>
  <si>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</si>
  <si>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</si>
  <si>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</si>
  <si>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</si>
  <si>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</si>
  <si>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</si>
  <si>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</si>
  <si>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</si>
  <si>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</si>
  <si>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</si>
  <si>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</si>
  <si>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</si>
  <si>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</si>
  <si>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</si>
  <si>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</si>
  <si>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</si>
  <si>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</si>
  <si>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</si>
  <si>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</si>
  <si>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</si>
  <si>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</si>
  <si>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</si>
  <si>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</si>
  <si>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</si>
  <si>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</si>
  <si>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</si>
  <si>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</si>
  <si>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</si>
  <si>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</si>
  <si>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</si>
  <si>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</si>
  <si>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</si>
  <si>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</si>
  <si>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</si>
  <si>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</si>
  <si>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</si>
  <si>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</si>
  <si>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</si>
  <si>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</si>
  <si>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</si>
  <si>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</si>
  <si>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</si>
  <si>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</si>
  <si>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</si>
  <si>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</si>
  <si>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</si>
  <si>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</si>
  <si>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</si>
  <si>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</si>
  <si>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</si>
  <si>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</si>
  <si>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</si>
  <si>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</si>
  <si>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</si>
  <si>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</si>
  <si>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</si>
  <si>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</si>
  <si>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</si>
  <si>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</si>
  <si>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</si>
  <si>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</si>
  <si>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</si>
  <si>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</si>
  <si>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</si>
  <si>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</si>
  <si>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</si>
  <si>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</si>
  <si>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</si>
  <si>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</si>
  <si>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</si>
  <si>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</si>
  <si>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</si>
  <si>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</si>
  <si>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</si>
  <si>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</si>
  <si>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</si>
  <si>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</si>
  <si>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</si>
  <si>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</si>
  <si>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</si>
  <si>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</si>
  <si>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</si>
  <si>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</si>
  <si>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</si>
  <si>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</si>
  <si>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</si>
  <si>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</si>
  <si>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</si>
  <si>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</si>
  <si>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</si>
  <si>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</si>
  <si>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</si>
  <si>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</si>
  <si>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</si>
  <si>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</si>
  <si>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</si>
  <si>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</si>
  <si>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</si>
  <si>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</si>
  <si>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</si>
  <si>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</si>
  <si>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</si>
  <si>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</si>
  <si>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</si>
  <si>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</si>
  <si>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</si>
  <si>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</si>
  <si>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</si>
  <si>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</si>
  <si>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</si>
  <si>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</si>
  <si>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</si>
  <si>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</si>
  <si>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</si>
  <si>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</si>
  <si>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</si>
  <si>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</si>
  <si>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</si>
  <si>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</si>
  <si>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</si>
  <si>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</si>
  <si>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</si>
  <si>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</si>
  <si>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</si>
  <si>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</si>
  <si>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</si>
  <si>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</si>
  <si>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</si>
  <si>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</si>
  <si>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</si>
  <si>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</si>
  <si>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</si>
  <si>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</si>
  <si>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</si>
  <si>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</si>
  <si>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</si>
  <si>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</si>
  <si>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</si>
  <si>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</si>
  <si>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</si>
  <si>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</si>
  <si>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</si>
  <si>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</si>
  <si>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</si>
  <si>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</si>
  <si>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</si>
  <si>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</si>
  <si>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</si>
  <si>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</si>
  <si>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</si>
  <si>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</si>
  <si>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</si>
  <si>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</si>
  <si>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</si>
  <si>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</si>
  <si>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</si>
  <si>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</si>
  <si>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</si>
  <si>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</si>
  <si>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</si>
  <si>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</si>
  <si>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</si>
  <si>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</si>
  <si>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</si>
  <si>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</si>
  <si>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</si>
  <si>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</si>
  <si>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</si>
  <si>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</si>
  <si>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</si>
  <si>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</si>
  <si>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</si>
  <si>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</si>
  <si>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</si>
  <si>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</si>
  <si>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</si>
  <si>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</si>
  <si>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</si>
  <si>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</si>
  <si>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</si>
  <si>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</si>
  <si>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</si>
  <si>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</si>
  <si>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</si>
  <si>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</si>
  <si>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</si>
  <si>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</si>
  <si>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</si>
  <si>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</si>
  <si>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</si>
  <si>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</si>
  <si>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</si>
  <si>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</si>
  <si>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</si>
  <si>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</si>
  <si>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</si>
  <si>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</si>
  <si>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</si>
  <si>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</si>
  <si>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</si>
  <si>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</si>
  <si>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</si>
  <si>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</si>
  <si>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</si>
  <si>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</si>
  <si>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</si>
  <si>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</si>
  <si>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</si>
  <si>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</si>
  <si>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</si>
  <si>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</si>
  <si>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</si>
  <si>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</si>
  <si>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</si>
  <si>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</si>
  <si>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</si>
  <si>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</si>
  <si>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</si>
  <si>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</si>
  <si>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</si>
  <si>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</si>
  <si>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</si>
  <si>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</si>
  <si>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</si>
  <si>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</si>
  <si>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</si>
  <si>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</si>
  <si>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</si>
  <si>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</si>
  <si>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</si>
  <si>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</si>
  <si>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</si>
  <si>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</si>
  <si>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</si>
  <si>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</si>
  <si>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</si>
  <si>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</si>
  <si>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</si>
  <si>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</si>
  <si>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</si>
  <si>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</si>
  <si>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</si>
  <si>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</si>
  <si>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</si>
  <si>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</si>
  <si>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</si>
  <si>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</si>
  <si>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</si>
  <si>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</si>
  <si>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</si>
  <si>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</si>
  <si>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</si>
  <si>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</si>
  <si>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</si>
  <si>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</si>
  <si>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</si>
  <si>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</si>
  <si>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</si>
  <si>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</si>
  <si>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</si>
  <si>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</si>
  <si>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</si>
  <si>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</si>
  <si>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</si>
  <si>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</si>
  <si>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</si>
  <si>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</si>
  <si>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</si>
  <si>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</si>
  <si>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</si>
  <si>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</si>
  <si>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</si>
  <si>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</si>
  <si>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</si>
  <si>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</si>
  <si>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</si>
  <si>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</si>
  <si>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</si>
  <si>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</si>
  <si>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</si>
  <si>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</si>
  <si>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</si>
  <si>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</si>
  <si>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</si>
  <si>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</si>
  <si>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</si>
  <si>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</si>
  <si>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</si>
  <si>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</si>
  <si>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</si>
  <si>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</si>
  <si>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</si>
  <si>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</si>
  <si>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</si>
  <si>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</si>
  <si>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</si>
  <si>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</si>
  <si>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</si>
  <si>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</si>
  <si>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</si>
  <si>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</si>
  <si>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</si>
  <si>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</si>
  <si>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</si>
  <si>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</si>
  <si>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</si>
  <si>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</si>
  <si>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</si>
  <si>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</si>
  <si>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</si>
  <si>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</si>
  <si>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</si>
  <si>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</si>
  <si>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</si>
  <si>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</si>
  <si>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</si>
  <si>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</si>
  <si>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</si>
  <si>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</si>
  <si>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</si>
  <si>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</si>
  <si>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</si>
  <si>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</si>
  <si>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</si>
  <si>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</si>
  <si>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</si>
  <si>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</si>
  <si>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Q3 / 2023</t>
  </si>
  <si>
    <r>
      <t xml:space="preserve">RM juta / </t>
    </r>
    <r>
      <rPr>
        <i/>
        <sz val="12"/>
        <rFont val="Arial"/>
        <family val="2"/>
      </rPr>
      <t>million</t>
    </r>
  </si>
  <si>
    <t>Q4 / 2023</t>
  </si>
  <si>
    <t>Nilai kerja pembinaan mengikut lokasi projek, 2018 - 2023</t>
  </si>
  <si>
    <t>Value of work done by location of project, 2018 - 2023</t>
  </si>
  <si>
    <t>Q1 / 2024</t>
  </si>
  <si>
    <t>Nilai kerja pembinaan mengikut jenis aktiviti, Malaysia, ST2 2024</t>
  </si>
  <si>
    <t>Value of work done by type of activity, Malaysia, Q2 2024</t>
  </si>
  <si>
    <t>Q2 / 2024</t>
  </si>
  <si>
    <t>Nilai kerja pembinaan mengikut lokasi projek dan subsektor, ST2 2024</t>
  </si>
  <si>
    <t>Value of work done by location of project and sub-sector, Q2 2024</t>
  </si>
  <si>
    <t xml:space="preserve"> Nilai kerja pembinaan mengikut subsektor dan pemilik projek, ST2 2024</t>
  </si>
  <si>
    <t>Value of work done by sub-sector and project owner, Q2 2024</t>
  </si>
  <si>
    <t>Nilai kerja pembinaan mengikut peringkat siap projek dan subsektor, ST2 2024</t>
  </si>
  <si>
    <t>Value of work done by stage of project completion and sub-sector, Q2 2024</t>
  </si>
  <si>
    <t>Nilai kerja pembinaan, ST1 2014 - ST2 2024</t>
  </si>
  <si>
    <t>Value of work done, Q1 2014 - Q2 2024</t>
  </si>
  <si>
    <t>Nilai kerja pembinaan mengikut lokasi projek, ST1 2018 - ST2 2024</t>
  </si>
  <si>
    <t>Value of work done by location of project, Q1 2018 - Q2 2024</t>
  </si>
  <si>
    <t>Nilai kerja pembinaan mengikut lokasi projek, ST1 2018 - ST2 2024 (samb.)</t>
  </si>
  <si>
    <t>Value of work done by location of project, Q1 2018 - Q2 2024 (cont'd)</t>
  </si>
  <si>
    <t>Nilai kerja pembinaan dan peratus sumbangan mengikut subsektor,
ST1 2012 - ST2 2024</t>
  </si>
  <si>
    <t>Value of work done and percentage share by sub-sector,
Q1 2012 - Q2 2024</t>
  </si>
  <si>
    <t>Nilai kerja pembinaan dan peratus sumbangan mengikut subsektor,
ST1 2012 - ST2 2024 (samb.)</t>
  </si>
  <si>
    <t>Value of work done and percentage share by sub-sector,
Q1 2012 - Q2 2024 (cont'd)</t>
  </si>
  <si>
    <t>Nilai kerja pembinaan mengikut subsektor dan pemilik projek, ST1 2016 - ST2 2024</t>
  </si>
  <si>
    <t>Value of work done by sub-sector and project owner, Q1 2016 - Q2 2024</t>
  </si>
  <si>
    <t>Nilai kerja pembinaan mengikut subsektor dan pemilik projek, ST1 2016 - ST2 2024 (samb.)</t>
  </si>
  <si>
    <t>Value of work done by sub-sector and project owner, Q1 2016 - Q2 2024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</si>
</sst>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1" formatCode="0.000"/>
    <numFmt numFmtId="175" formatCode="0.0%"/>
    <numFmt numFmtId="177" formatCode="_-* #,##0.0_-;\-* #,##0.0_-;_-* &quot;-&quot;??_-;_-@_-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66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5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168" fontId="44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1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7" fontId="36" fillId="0" borderId="0" xfId="1" applyNumberFormat="1" applyFont="1" applyFill="1"/>
    <xf numFmtId="177" fontId="22" fillId="0" borderId="0" xfId="1" applyNumberFormat="1" applyFont="1" applyFill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0" fillId="0" borderId="0" xfId="0" applyNumberFormat="1" applyFont="1" applyFill="1" applyAlignment="1">
      <alignment horizontal="right" wrapText="1" indent="1"/>
    </xf>
    <xf numFmtId="177" fontId="60" fillId="0" borderId="0" xfId="1" applyNumberFormat="1" applyFont="1" applyFill="1" applyAlignment="1">
      <alignment horizontal="right" wrapText="1" indent="1"/>
    </xf>
    <xf numFmtId="168" fontId="60" fillId="0" borderId="0" xfId="0" applyNumberFormat="1" applyFont="1" applyFill="1" applyAlignment="1">
      <alignment horizontal="right" wrapText="1" indent="1"/>
    </xf>
    <xf numFmtId="3" fontId="61" fillId="0" borderId="0" xfId="0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 vertical="center"/>
    </xf>
    <xf numFmtId="3" fontId="60" fillId="0" borderId="0" xfId="0" applyNumberFormat="1" applyFont="1" applyFill="1" applyAlignment="1">
      <alignment horizontal="right" vertical="center" wrapText="1" indent="1"/>
    </xf>
    <xf numFmtId="0" fontId="61" fillId="0" borderId="0" xfId="0" applyFont="1" applyFill="1" applyBorder="1" applyAlignment="1">
      <alignment horizontal="centerContinuous" vertical="center"/>
    </xf>
    <xf numFmtId="3" fontId="60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177" fontId="44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7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2" fillId="0" borderId="0" xfId="0" applyNumberFormat="1" applyFont="1" applyAlignment="1"/>
    <xf numFmtId="49" fontId="63" fillId="0" borderId="0" xfId="0" applyNumberFormat="1" applyFont="1" applyAlignment="1">
      <alignment vertical="top"/>
    </xf>
    <xf numFmtId="0" fontId="62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Continuous" vertical="top" wrapText="1"/>
    </xf>
    <xf numFmtId="0" fontId="62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top" wrapText="1"/>
    </xf>
    <xf numFmtId="0" fontId="62" fillId="0" borderId="22" xfId="0" applyFont="1" applyBorder="1" applyAlignment="1">
      <alignment horizontal="centerContinuous" vertical="center"/>
    </xf>
    <xf numFmtId="0" fontId="64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0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7" fillId="0" borderId="0" xfId="0" applyFont="1"/>
    <xf numFmtId="0" fontId="67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1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1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44" fillId="0" borderId="18" xfId="0" applyFont="1" applyFill="1" applyBorder="1" applyAlignment="1"/>
    <xf numFmtId="0" fontId="44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7" fillId="0" borderId="16" xfId="0" applyFont="1" applyBorder="1" applyAlignment="1">
      <alignment horizontal="center" vertical="center"/>
    </xf>
    <xf numFmtId="3" fontId="69" fillId="0" borderId="0" xfId="0" applyNumberFormat="1" applyFont="1" applyFill="1" applyBorder="1" applyAlignment="1">
      <alignment horizontal="right" vertical="top" wrapText="1"/>
    </xf>
    <xf numFmtId="3" fontId="70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7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3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168" fontId="54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Border="1" applyAlignment="1">
      <alignment horizontal="right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2" fillId="0" borderId="0" xfId="0" applyFont="1" applyAlignment="1">
      <alignment vertical="top"/>
    </xf>
    <xf numFmtId="3" fontId="72" fillId="0" borderId="0" xfId="0" applyNumberFormat="1" applyFont="1" applyAlignment="1">
      <alignment horizontal="right" vertical="top"/>
    </xf>
    <xf numFmtId="0" fontId="72" fillId="0" borderId="0" xfId="0" applyFont="1" applyBorder="1" applyAlignment="1">
      <alignment vertical="top"/>
    </xf>
    <xf numFmtId="3" fontId="72" fillId="0" borderId="0" xfId="0" applyNumberFormat="1" applyFont="1" applyBorder="1" applyAlignment="1">
      <alignment horizontal="right" vertical="top"/>
    </xf>
    <xf numFmtId="3" fontId="71" fillId="0" borderId="0" xfId="0" applyNumberFormat="1" applyFont="1" applyAlignment="1">
      <alignment horizontal="right" vertical="top"/>
    </xf>
    <xf numFmtId="0" fontId="71" fillId="0" borderId="0" xfId="0" applyFont="1" applyAlignment="1">
      <alignment vertical="top"/>
    </xf>
    <xf numFmtId="0" fontId="72" fillId="0" borderId="0" xfId="0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applyFont="1" applyBorder="1"/>
    <xf numFmtId="3" fontId="72" fillId="0" borderId="0" xfId="0" applyNumberFormat="1" applyFont="1" applyBorder="1"/>
    <xf numFmtId="3" fontId="72" fillId="0" borderId="0" xfId="0" applyNumberFormat="1" applyFont="1" applyAlignment="1">
      <alignment vertical="top"/>
    </xf>
    <xf numFmtId="43" fontId="72" fillId="0" borderId="0" xfId="1" applyFont="1" applyAlignment="1">
      <alignment vertical="top"/>
    </xf>
    <xf numFmtId="0" fontId="71" fillId="0" borderId="0" xfId="0" applyFont="1"/>
    <xf numFmtId="3" fontId="71" fillId="0" borderId="0" xfId="0" applyNumberFormat="1" applyFont="1"/>
    <xf numFmtId="0" fontId="72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1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4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1" fillId="0" borderId="0" xfId="0" applyFont="1" applyFill="1" applyAlignment="1">
      <alignment vertical="center"/>
    </xf>
    <xf numFmtId="169" fontId="71" fillId="0" borderId="0" xfId="1" applyNumberFormat="1" applyFont="1" applyFill="1" applyAlignment="1">
      <alignment horizontal="right" vertical="center"/>
    </xf>
    <xf numFmtId="3" fontId="71" fillId="0" borderId="0" xfId="0" applyNumberFormat="1" applyFont="1" applyFill="1" applyAlignment="1">
      <alignment vertical="center"/>
    </xf>
    <xf numFmtId="169" fontId="71" fillId="0" borderId="0" xfId="1" applyNumberFormat="1" applyFont="1" applyAlignment="1">
      <alignment horizontal="right" vertical="center"/>
    </xf>
    <xf numFmtId="0" fontId="71" fillId="0" borderId="0" xfId="0" applyFont="1" applyAlignment="1">
      <alignment vertical="center"/>
    </xf>
    <xf numFmtId="169" fontId="71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169" fontId="22" fillId="0" borderId="0" xfId="1" applyNumberFormat="1" applyFont="1" applyFill="1" applyAlignment="1">
      <alignment horizontal="right"/>
    </xf>
    <xf numFmtId="169" fontId="64" fillId="0" borderId="0" xfId="1" applyNumberFormat="1" applyFont="1" applyFill="1" applyAlignment="1">
      <alignment horizontal="right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6" fillId="0" borderId="0" xfId="0" applyNumberFormat="1" applyFont="1" applyBorder="1" applyAlignment="1">
      <alignment vertical="top"/>
    </xf>
    <xf numFmtId="3" fontId="66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3" fontId="60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15" fillId="0" borderId="23" xfId="0" applyNumberFormat="1" applyFont="1" applyFill="1" applyBorder="1" applyAlignment="1">
      <alignment horizontal="right" vertical="center" indent="1"/>
    </xf>
    <xf numFmtId="43" fontId="44" fillId="0" borderId="0" xfId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center"/>
    </xf>
    <xf numFmtId="0" fontId="15" fillId="0" borderId="13" xfId="0" applyFont="1" applyBorder="1" applyAlignment="1">
      <alignment horizontal="right" vertical="center" indent="1"/>
    </xf>
    <xf numFmtId="0" fontId="15" fillId="0" borderId="7" xfId="0" applyFont="1" applyBorder="1" applyAlignment="1">
      <alignment vertical="center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7" fillId="0" borderId="0" xfId="0" applyFont="1" applyFill="1" applyBorder="1" applyAlignment="1">
      <alignment horizontal="center" vertical="top"/>
    </xf>
    <xf numFmtId="0" fontId="15" fillId="0" borderId="26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FFCC00"/>
      <color rgb="FFCC3300"/>
      <color rgb="FF800000"/>
      <color rgb="FF5F5F5F"/>
      <color rgb="FFE5DED7"/>
      <color rgb="FF969696"/>
      <color rgb="FF9D3E13"/>
      <color rgb="FFA5002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-3.0039071097038743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14.474613580784052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-9.7059558910277843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135.0305166469694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38.890112646785319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5.1696393597988788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23.984150091833371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-3.0039071097038743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14.474613580784052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-9.7059558910277843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135.0305166469694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38.890112646785319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5.1696393597988788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23.984150091833371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125.07733075209669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-14.548155747972094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125.07733075209669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-14.548155747972094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-3.0039071097038743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14.474613580784052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-9.7059558910277843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135.0305166469694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38.890112646785319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5.1696393597988788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23.984150091833371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-3.0039071097038743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14.474613580784052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-9.7059558910277843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135.0305166469694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38.890112646785319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5.1696393597988788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23.984150091833371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tabSelected="1" view="pageBreakPreview" zoomScale="90" zoomScaleNormal="70" zoomScaleSheetLayoutView="90" workbookViewId="0">
      <pane xSplit="1" ySplit="6" topLeftCell="B7" activePane="bottomRight" state="frozen"/>
      <selection activeCell="H29" sqref="H29"/>
      <selection pane="topRight" activeCell="H29" sqref="H29"/>
      <selection pane="bottomLeft" activeCell="H29" sqref="H29"/>
      <selection pane="bottomRight" activeCell="D16" sqref="D16"/>
    </sheetView>
  </sheetViews>
  <sheetFormatPr defaultColWidth="8.85546875" defaultRowHeight="15" x14ac:dyDescent="0.2"/>
  <cols>
    <col min="1" max="1" width="4.7109375" style="615" customWidth="1"/>
    <col min="2" max="2" width="51.42578125" style="455" customWidth="1"/>
    <col min="3" max="3" width="12.5703125" style="455" customWidth="1"/>
    <col min="4" max="4" width="15" style="455" customWidth="1"/>
    <col min="5" max="5" width="9" style="455" customWidth="1"/>
    <col min="6" max="16384" width="8.85546875" style="530"/>
  </cols>
  <sheetData>
    <row r="1" spans="1:5" ht="21" customHeight="1" x14ac:dyDescent="0.25">
      <c r="A1" s="946">
        <v>1</v>
      </c>
      <c r="B1" s="601" t="s">
        <v>574</v>
      </c>
    </row>
    <row r="2" spans="1:5" ht="21" customHeight="1" x14ac:dyDescent="0.2">
      <c r="A2" s="946"/>
      <c r="B2" s="602" t="s">
        <v>575</v>
      </c>
    </row>
    <row r="3" spans="1:5" ht="9.9499999999999993" customHeight="1" thickBot="1" x14ac:dyDescent="0.25">
      <c r="E3" s="616"/>
    </row>
    <row r="4" spans="1:5" ht="5.0999999999999996" customHeight="1" x14ac:dyDescent="0.25">
      <c r="A4" s="617"/>
      <c r="B4" s="618"/>
      <c r="C4" s="618"/>
      <c r="D4" s="619"/>
      <c r="E4" s="620"/>
    </row>
    <row r="5" spans="1:5" ht="60.75" customHeight="1" x14ac:dyDescent="0.2">
      <c r="A5" s="621"/>
      <c r="B5" s="600" t="s">
        <v>468</v>
      </c>
      <c r="C5" s="600" t="s">
        <v>469</v>
      </c>
      <c r="D5" s="605" t="s">
        <v>560</v>
      </c>
      <c r="E5" s="622"/>
    </row>
    <row r="6" spans="1:5" ht="24.95" customHeight="1" thickBot="1" x14ac:dyDescent="0.25">
      <c r="A6" s="623"/>
      <c r="B6" s="624"/>
      <c r="C6" s="624"/>
      <c r="D6" s="625" t="s">
        <v>1</v>
      </c>
      <c r="E6" s="626" t="s">
        <v>2</v>
      </c>
    </row>
    <row r="7" spans="1:5" ht="9.9499999999999993" customHeight="1" x14ac:dyDescent="0.2">
      <c r="A7" s="627"/>
      <c r="C7" s="628"/>
      <c r="E7" s="616"/>
    </row>
    <row r="8" spans="1:5" s="541" customFormat="1" ht="15" customHeight="1" x14ac:dyDescent="0.25">
      <c r="A8" s="629" t="s">
        <v>3</v>
      </c>
      <c r="B8" s="630" t="s">
        <v>346</v>
      </c>
      <c r="C8" s="599">
        <v>4100</v>
      </c>
      <c r="D8" s="826">
        <v>19439675.49463205</v>
      </c>
      <c r="E8" s="877">
        <v>49.986164018578499</v>
      </c>
    </row>
    <row r="9" spans="1:5" s="541" customFormat="1" ht="15" customHeight="1" x14ac:dyDescent="0.25">
      <c r="A9" s="631"/>
      <c r="B9" s="632" t="s">
        <v>4</v>
      </c>
      <c r="C9" s="599"/>
      <c r="D9" s="826"/>
      <c r="E9" s="877"/>
    </row>
    <row r="10" spans="1:5" s="541" customFormat="1" ht="15" customHeight="1" x14ac:dyDescent="0.25">
      <c r="A10" s="631"/>
      <c r="B10" s="633"/>
      <c r="C10" s="599"/>
      <c r="D10" s="826"/>
      <c r="E10" s="877"/>
    </row>
    <row r="11" spans="1:5" s="541" customFormat="1" ht="15" customHeight="1" x14ac:dyDescent="0.25">
      <c r="A11" s="629" t="s">
        <v>5</v>
      </c>
      <c r="B11" s="630" t="s">
        <v>6</v>
      </c>
      <c r="C11" s="599">
        <v>4210</v>
      </c>
      <c r="D11" s="826">
        <v>7508547.3550641984</v>
      </c>
      <c r="E11" s="877">
        <v>19.307085642203354</v>
      </c>
    </row>
    <row r="12" spans="1:5" s="541" customFormat="1" ht="15" customHeight="1" x14ac:dyDescent="0.25">
      <c r="A12" s="631"/>
      <c r="B12" s="632" t="s">
        <v>7</v>
      </c>
      <c r="C12" s="599"/>
      <c r="D12" s="826"/>
      <c r="E12" s="877"/>
    </row>
    <row r="13" spans="1:5" s="541" customFormat="1" ht="15" customHeight="1" x14ac:dyDescent="0.25">
      <c r="A13" s="631"/>
      <c r="B13" s="633"/>
      <c r="C13" s="599"/>
      <c r="D13" s="826"/>
      <c r="E13" s="877"/>
    </row>
    <row r="14" spans="1:5" s="541" customFormat="1" ht="15" customHeight="1" x14ac:dyDescent="0.25">
      <c r="A14" s="629" t="s">
        <v>8</v>
      </c>
      <c r="B14" s="630" t="s">
        <v>9</v>
      </c>
      <c r="C14" s="599">
        <v>4220</v>
      </c>
      <c r="D14" s="826">
        <v>5639341.6877199989</v>
      </c>
      <c r="E14" s="877">
        <v>14.500708030698261</v>
      </c>
    </row>
    <row r="15" spans="1:5" s="541" customFormat="1" ht="15" customHeight="1" x14ac:dyDescent="0.25">
      <c r="A15" s="629"/>
      <c r="B15" s="632" t="s">
        <v>10</v>
      </c>
      <c r="C15" s="599"/>
      <c r="D15" s="826"/>
      <c r="E15" s="877"/>
    </row>
    <row r="16" spans="1:5" s="541" customFormat="1" ht="15" customHeight="1" x14ac:dyDescent="0.25">
      <c r="A16" s="629"/>
      <c r="B16" s="634"/>
      <c r="C16" s="599"/>
      <c r="D16" s="826"/>
      <c r="E16" s="877"/>
    </row>
    <row r="17" spans="1:5" s="541" customFormat="1" ht="31.5" x14ac:dyDescent="0.25">
      <c r="A17" s="629" t="s">
        <v>12</v>
      </c>
      <c r="B17" s="630" t="s">
        <v>13</v>
      </c>
      <c r="C17" s="599">
        <v>4290</v>
      </c>
      <c r="D17" s="826">
        <v>2008408.5248200002</v>
      </c>
      <c r="E17" s="877">
        <v>5.1643165527987138</v>
      </c>
    </row>
    <row r="18" spans="1:5" s="541" customFormat="1" ht="30" x14ac:dyDescent="0.25">
      <c r="A18" s="629"/>
      <c r="B18" s="632" t="s">
        <v>345</v>
      </c>
      <c r="C18" s="599"/>
      <c r="D18" s="826"/>
      <c r="E18" s="877"/>
    </row>
    <row r="19" spans="1:5" s="541" customFormat="1" ht="15" customHeight="1" x14ac:dyDescent="0.25">
      <c r="A19" s="629"/>
      <c r="B19" s="635"/>
      <c r="C19" s="599"/>
      <c r="D19" s="826"/>
      <c r="E19" s="877"/>
    </row>
    <row r="20" spans="1:5" s="541" customFormat="1" ht="15" customHeight="1" x14ac:dyDescent="0.25">
      <c r="A20" s="629" t="s">
        <v>14</v>
      </c>
      <c r="B20" s="630" t="s">
        <v>15</v>
      </c>
      <c r="C20" s="599">
        <v>4311</v>
      </c>
      <c r="D20" s="826">
        <v>23742.497219999997</v>
      </c>
      <c r="E20" s="877">
        <v>6.1050214576744269E-2</v>
      </c>
    </row>
    <row r="21" spans="1:5" s="541" customFormat="1" ht="15" customHeight="1" x14ac:dyDescent="0.25">
      <c r="A21" s="629"/>
      <c r="B21" s="632" t="s">
        <v>16</v>
      </c>
      <c r="C21" s="599"/>
      <c r="D21" s="826"/>
      <c r="E21" s="877"/>
    </row>
    <row r="22" spans="1:5" s="541" customFormat="1" ht="15" customHeight="1" x14ac:dyDescent="0.25">
      <c r="A22" s="629"/>
      <c r="B22" s="635"/>
      <c r="C22" s="599"/>
      <c r="D22" s="826"/>
      <c r="E22" s="877"/>
    </row>
    <row r="23" spans="1:5" s="541" customFormat="1" ht="15" customHeight="1" x14ac:dyDescent="0.25">
      <c r="A23" s="629" t="s">
        <v>17</v>
      </c>
      <c r="B23" s="630" t="s">
        <v>18</v>
      </c>
      <c r="C23" s="599">
        <v>4312</v>
      </c>
      <c r="D23" s="826">
        <v>988486.45103319047</v>
      </c>
      <c r="E23" s="877">
        <v>2.5417423189564849</v>
      </c>
    </row>
    <row r="24" spans="1:5" s="541" customFormat="1" ht="15" customHeight="1" x14ac:dyDescent="0.25">
      <c r="A24" s="629"/>
      <c r="B24" s="632" t="s">
        <v>541</v>
      </c>
      <c r="C24" s="599"/>
      <c r="D24" s="826"/>
      <c r="E24" s="877"/>
    </row>
    <row r="25" spans="1:5" s="541" customFormat="1" ht="15" customHeight="1" x14ac:dyDescent="0.25">
      <c r="A25" s="629"/>
      <c r="B25" s="635"/>
      <c r="C25" s="599"/>
      <c r="D25" s="826"/>
      <c r="E25" s="877"/>
    </row>
    <row r="26" spans="1:5" s="541" customFormat="1" ht="15" customHeight="1" x14ac:dyDescent="0.25">
      <c r="A26" s="629" t="s">
        <v>351</v>
      </c>
      <c r="B26" s="630" t="s">
        <v>19</v>
      </c>
      <c r="C26" s="599">
        <v>4321</v>
      </c>
      <c r="D26" s="826">
        <v>1119475.612105876</v>
      </c>
      <c r="E26" s="877">
        <v>2.8785609912559935</v>
      </c>
    </row>
    <row r="27" spans="1:5" s="541" customFormat="1" ht="15" customHeight="1" x14ac:dyDescent="0.25">
      <c r="A27" s="629"/>
      <c r="B27" s="632" t="s">
        <v>347</v>
      </c>
      <c r="C27" s="599"/>
      <c r="D27" s="826"/>
      <c r="E27" s="877"/>
    </row>
    <row r="28" spans="1:5" s="541" customFormat="1" ht="15" customHeight="1" x14ac:dyDescent="0.25">
      <c r="A28" s="629"/>
      <c r="B28" s="635"/>
      <c r="C28" s="599"/>
      <c r="D28" s="826"/>
      <c r="E28" s="877"/>
    </row>
    <row r="29" spans="1:5" s="541" customFormat="1" ht="31.5" x14ac:dyDescent="0.25">
      <c r="A29" s="629" t="s">
        <v>352</v>
      </c>
      <c r="B29" s="630" t="s">
        <v>348</v>
      </c>
      <c r="C29" s="599">
        <v>4322</v>
      </c>
      <c r="D29" s="826">
        <v>1081772.52471</v>
      </c>
      <c r="E29" s="877">
        <v>2.7816132458526579</v>
      </c>
    </row>
    <row r="30" spans="1:5" s="541" customFormat="1" ht="15" customHeight="1" x14ac:dyDescent="0.25">
      <c r="A30" s="629"/>
      <c r="B30" s="632" t="s">
        <v>349</v>
      </c>
      <c r="C30" s="599"/>
      <c r="D30" s="826"/>
      <c r="E30" s="877"/>
    </row>
    <row r="31" spans="1:5" s="541" customFormat="1" ht="15" customHeight="1" x14ac:dyDescent="0.25">
      <c r="A31" s="629"/>
      <c r="B31" s="635"/>
      <c r="C31" s="599"/>
      <c r="D31" s="826"/>
      <c r="E31" s="877"/>
    </row>
    <row r="32" spans="1:5" s="541" customFormat="1" ht="15" customHeight="1" x14ac:dyDescent="0.25">
      <c r="A32" s="629" t="s">
        <v>20</v>
      </c>
      <c r="B32" s="630" t="s">
        <v>21</v>
      </c>
      <c r="C32" s="599">
        <v>4329</v>
      </c>
      <c r="D32" s="826">
        <v>251911.64147000006</v>
      </c>
      <c r="E32" s="877">
        <v>0.64775240883963658</v>
      </c>
    </row>
    <row r="33" spans="1:5" s="541" customFormat="1" ht="15" customHeight="1" x14ac:dyDescent="0.25">
      <c r="A33" s="629"/>
      <c r="B33" s="632" t="s">
        <v>350</v>
      </c>
      <c r="C33" s="599"/>
      <c r="D33" s="826"/>
      <c r="E33" s="877"/>
    </row>
    <row r="34" spans="1:5" s="541" customFormat="1" ht="15" customHeight="1" x14ac:dyDescent="0.25">
      <c r="A34" s="629"/>
      <c r="B34" s="635"/>
      <c r="C34" s="599"/>
      <c r="D34" s="826"/>
      <c r="E34" s="877"/>
    </row>
    <row r="35" spans="1:5" s="541" customFormat="1" ht="15" customHeight="1" x14ac:dyDescent="0.25">
      <c r="A35" s="629" t="s">
        <v>22</v>
      </c>
      <c r="B35" s="630" t="s">
        <v>23</v>
      </c>
      <c r="C35" s="599">
        <v>4330</v>
      </c>
      <c r="D35" s="826">
        <v>471284.37650000001</v>
      </c>
      <c r="E35" s="877">
        <v>1.2118359768725346</v>
      </c>
    </row>
    <row r="36" spans="1:5" s="541" customFormat="1" ht="15" customHeight="1" x14ac:dyDescent="0.25">
      <c r="A36" s="629"/>
      <c r="B36" s="632" t="s">
        <v>24</v>
      </c>
      <c r="C36" s="599"/>
      <c r="D36" s="826"/>
      <c r="E36" s="877"/>
    </row>
    <row r="37" spans="1:5" s="541" customFormat="1" ht="15" customHeight="1" x14ac:dyDescent="0.25">
      <c r="A37" s="629"/>
      <c r="B37" s="635"/>
      <c r="C37" s="599"/>
      <c r="D37" s="826"/>
      <c r="E37" s="877"/>
    </row>
    <row r="38" spans="1:5" s="541" customFormat="1" ht="15" customHeight="1" x14ac:dyDescent="0.25">
      <c r="A38" s="629" t="s">
        <v>25</v>
      </c>
      <c r="B38" s="630" t="s">
        <v>26</v>
      </c>
      <c r="C38" s="599">
        <v>4390</v>
      </c>
      <c r="D38" s="826">
        <v>357466.48151000001</v>
      </c>
      <c r="E38" s="877">
        <v>0.91917059936710777</v>
      </c>
    </row>
    <row r="39" spans="1:5" s="541" customFormat="1" ht="15" customHeight="1" x14ac:dyDescent="0.25">
      <c r="A39" s="636"/>
      <c r="B39" s="632" t="s">
        <v>542</v>
      </c>
      <c r="C39" s="637"/>
      <c r="D39" s="826"/>
      <c r="E39" s="877"/>
    </row>
    <row r="40" spans="1:5" s="541" customFormat="1" ht="9.9499999999999993" customHeight="1" x14ac:dyDescent="0.25">
      <c r="A40" s="631"/>
      <c r="B40" s="633"/>
      <c r="C40" s="637"/>
      <c r="D40" s="826"/>
      <c r="E40" s="877"/>
    </row>
    <row r="41" spans="1:5" s="539" customFormat="1" ht="35.1" customHeight="1" thickBot="1" x14ac:dyDescent="0.3">
      <c r="A41" s="563"/>
      <c r="B41" s="564" t="s">
        <v>470</v>
      </c>
      <c r="C41" s="565"/>
      <c r="D41" s="507">
        <v>38890112.646785319</v>
      </c>
      <c r="E41" s="878">
        <v>100</v>
      </c>
    </row>
    <row r="42" spans="1:5" x14ac:dyDescent="0.2">
      <c r="D42" s="457"/>
      <c r="E42" s="616"/>
    </row>
    <row r="43" spans="1:5" x14ac:dyDescent="0.2">
      <c r="E43" s="616"/>
    </row>
    <row r="44" spans="1:5" x14ac:dyDescent="0.2">
      <c r="D44" s="457"/>
      <c r="E44" s="616"/>
    </row>
    <row r="45" spans="1:5" ht="9.75" customHeight="1" x14ac:dyDescent="0.2">
      <c r="D45" s="457"/>
      <c r="E45" s="616"/>
    </row>
    <row r="46" spans="1:5" x14ac:dyDescent="0.2">
      <c r="D46" s="457"/>
      <c r="E46" s="616"/>
    </row>
    <row r="47" spans="1:5" x14ac:dyDescent="0.2">
      <c r="D47" s="457"/>
      <c r="E47" s="616"/>
    </row>
    <row r="48" spans="1:5" x14ac:dyDescent="0.2">
      <c r="B48" s="457"/>
      <c r="D48" s="457"/>
      <c r="E48" s="616"/>
    </row>
    <row r="49" spans="4:5" x14ac:dyDescent="0.2">
      <c r="D49" s="457"/>
      <c r="E49" s="616"/>
    </row>
    <row r="50" spans="4:5" x14ac:dyDescent="0.2">
      <c r="D50" s="457"/>
      <c r="E50" s="616"/>
    </row>
    <row r="51" spans="4:5" x14ac:dyDescent="0.2">
      <c r="D51" s="457"/>
      <c r="E51" s="616"/>
    </row>
    <row r="52" spans="4:5" x14ac:dyDescent="0.2">
      <c r="D52" s="457"/>
      <c r="E52" s="616"/>
    </row>
    <row r="53" spans="4:5" x14ac:dyDescent="0.2">
      <c r="D53" s="457"/>
      <c r="E53" s="616"/>
    </row>
    <row r="54" spans="4:5" x14ac:dyDescent="0.2">
      <c r="D54" s="457"/>
      <c r="E54" s="616"/>
    </row>
    <row r="55" spans="4:5" x14ac:dyDescent="0.2">
      <c r="D55" s="457"/>
      <c r="E55" s="616"/>
    </row>
    <row r="56" spans="4:5" x14ac:dyDescent="0.2">
      <c r="D56" s="457"/>
      <c r="E56" s="616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1015" t="s">
        <v>211</v>
      </c>
      <c r="C1" s="1015"/>
      <c r="D1" s="1015"/>
      <c r="E1" s="1015"/>
      <c r="F1" s="1015"/>
      <c r="G1" s="1015"/>
      <c r="H1" s="1015"/>
      <c r="I1" s="1015"/>
      <c r="J1" s="1015"/>
      <c r="K1" s="1015"/>
      <c r="L1" s="1015"/>
      <c r="M1" s="1015"/>
      <c r="N1" s="1015"/>
      <c r="O1" s="1015"/>
      <c r="P1" s="1016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17" t="s">
        <v>212</v>
      </c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8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19" t="s">
        <v>136</v>
      </c>
      <c r="D5" s="1021" t="s">
        <v>137</v>
      </c>
      <c r="E5" s="1016"/>
      <c r="F5" s="232"/>
      <c r="G5" s="1021" t="s">
        <v>138</v>
      </c>
      <c r="H5" s="1016"/>
      <c r="I5" s="232"/>
      <c r="J5" s="1021" t="s">
        <v>139</v>
      </c>
      <c r="K5" s="1022"/>
      <c r="L5" s="237"/>
      <c r="M5" s="1021" t="s">
        <v>140</v>
      </c>
      <c r="N5" s="1023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20"/>
      <c r="D6" s="1016"/>
      <c r="E6" s="1016"/>
      <c r="F6" s="232"/>
      <c r="G6" s="1016"/>
      <c r="H6" s="1016"/>
      <c r="I6" s="232"/>
      <c r="J6" s="1022"/>
      <c r="K6" s="1022"/>
      <c r="L6" s="237"/>
      <c r="M6" s="1016"/>
      <c r="N6" s="1023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1024" t="s">
        <v>142</v>
      </c>
      <c r="E7" s="1018"/>
      <c r="F7" s="233"/>
      <c r="G7" s="1024" t="s">
        <v>143</v>
      </c>
      <c r="H7" s="1018"/>
      <c r="I7" s="233"/>
      <c r="J7" s="1024" t="s">
        <v>144</v>
      </c>
      <c r="K7" s="1026"/>
      <c r="L7" s="238"/>
      <c r="M7" s="1028" t="s">
        <v>145</v>
      </c>
      <c r="N7" s="1023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25"/>
      <c r="E8" s="1025"/>
      <c r="F8" s="234"/>
      <c r="G8" s="1025"/>
      <c r="H8" s="1025"/>
      <c r="I8" s="234"/>
      <c r="J8" s="1027"/>
      <c r="K8" s="1027"/>
      <c r="L8" s="238"/>
      <c r="M8" s="1029" t="s">
        <v>146</v>
      </c>
      <c r="N8" s="1030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1012" t="s">
        <v>1</v>
      </c>
      <c r="E9" s="1013"/>
      <c r="F9" s="1013"/>
      <c r="G9" s="1013"/>
      <c r="H9" s="1013"/>
      <c r="I9" s="1013"/>
      <c r="J9" s="1013"/>
      <c r="K9" s="1013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14">
        <f>P62</f>
        <v>17661.141300662508</v>
      </c>
      <c r="K11" s="1014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14">
        <f>P63</f>
        <v>16037.212560804761</v>
      </c>
      <c r="K12" s="1014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14">
        <f>P64</f>
        <v>15040.54</v>
      </c>
      <c r="K13" s="1014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14">
        <f>P65</f>
        <v>15519.44762424558</v>
      </c>
      <c r="K14" s="1014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31">
        <f>P66</f>
        <v>15641</v>
      </c>
      <c r="K17" s="1032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31">
        <f>P67</f>
        <v>14889</v>
      </c>
      <c r="K18" s="1032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31">
        <f>P68</f>
        <v>15992</v>
      </c>
      <c r="K19" s="1032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31">
        <f>P69</f>
        <v>14270</v>
      </c>
      <c r="K20" s="1034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35">
        <f>P70</f>
        <v>13983</v>
      </c>
      <c r="K22" s="1036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35">
        <f>P71</f>
        <v>14865</v>
      </c>
      <c r="K23" s="1036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35">
        <f>P72</f>
        <v>15637</v>
      </c>
      <c r="K24" s="1036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33">
        <f>P73</f>
        <v>15532</v>
      </c>
      <c r="K25" s="1032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33">
        <f>P74</f>
        <v>16573</v>
      </c>
      <c r="K27" s="1029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33">
        <f>P75</f>
        <v>15428</v>
      </c>
      <c r="K28" s="1033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33">
        <f>P76</f>
        <v>13146</v>
      </c>
      <c r="K29" s="1033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33">
        <f>P77</f>
        <v>13174</v>
      </c>
      <c r="K30" s="1033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33">
        <f>P78</f>
        <v>13588</v>
      </c>
      <c r="K32" s="1033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33">
        <f>P79</f>
        <v>14236.687419000002</v>
      </c>
      <c r="K33" s="1033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33">
        <f>P80</f>
        <v>13298.277193</v>
      </c>
      <c r="K34" s="1033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33">
        <f>P81</f>
        <v>11938.109627999998</v>
      </c>
      <c r="K35" s="1033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1037" t="s">
        <v>213</v>
      </c>
      <c r="B42" s="1037"/>
      <c r="C42" s="1037"/>
      <c r="D42" s="1037"/>
      <c r="E42" s="1037"/>
      <c r="F42" s="1037"/>
      <c r="G42" s="1037"/>
      <c r="H42" s="1037"/>
      <c r="I42" s="1037"/>
      <c r="J42" s="1037"/>
      <c r="K42" s="1037"/>
      <c r="L42" s="1037"/>
      <c r="M42" s="1037"/>
      <c r="N42" s="1037"/>
      <c r="O42" s="1037"/>
      <c r="P42" s="1037"/>
      <c r="Q42" s="1037"/>
      <c r="R42" s="346"/>
      <c r="S42" s="346"/>
    </row>
    <row r="43" spans="1:25" x14ac:dyDescent="0.2">
      <c r="A43" s="1038" t="s">
        <v>214</v>
      </c>
      <c r="B43" s="1038"/>
      <c r="C43" s="1038"/>
      <c r="D43" s="1038"/>
      <c r="E43" s="1038"/>
      <c r="F43" s="1038"/>
      <c r="G43" s="1038"/>
      <c r="H43" s="1038"/>
      <c r="I43" s="1038"/>
      <c r="J43" s="1038"/>
      <c r="K43" s="1038"/>
      <c r="L43" s="1038"/>
      <c r="M43" s="1038"/>
      <c r="N43" s="1038"/>
      <c r="O43" s="1038"/>
      <c r="P43" s="1038"/>
      <c r="Q43" s="1038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1021" t="s">
        <v>163</v>
      </c>
      <c r="C46" s="1021"/>
      <c r="D46" s="1021" t="s">
        <v>164</v>
      </c>
      <c r="E46" s="1021"/>
      <c r="F46" s="211"/>
      <c r="G46" s="1021" t="s">
        <v>165</v>
      </c>
      <c r="H46" s="1021"/>
      <c r="I46" s="211"/>
      <c r="J46" s="1021" t="s">
        <v>166</v>
      </c>
      <c r="K46" s="1021"/>
      <c r="L46" s="211"/>
      <c r="M46" s="1021" t="s">
        <v>167</v>
      </c>
      <c r="N46" s="1021"/>
      <c r="O46" s="211"/>
      <c r="P46" s="1021" t="s">
        <v>168</v>
      </c>
      <c r="Q46" s="1015"/>
      <c r="R46" s="342"/>
      <c r="S46" s="342"/>
    </row>
    <row r="47" spans="1:25" ht="30" customHeight="1" x14ac:dyDescent="0.2">
      <c r="A47" s="37"/>
      <c r="B47" s="1024" t="s">
        <v>169</v>
      </c>
      <c r="C47" s="1039"/>
      <c r="D47" s="1024" t="s">
        <v>110</v>
      </c>
      <c r="E47" s="1040"/>
      <c r="F47" s="235"/>
      <c r="G47" s="1024" t="s">
        <v>134</v>
      </c>
      <c r="H47" s="1024"/>
      <c r="I47" s="236"/>
      <c r="J47" s="1024" t="s">
        <v>111</v>
      </c>
      <c r="K47" s="1040"/>
      <c r="L47" s="235"/>
      <c r="M47" s="1024" t="s">
        <v>112</v>
      </c>
      <c r="N47" s="1040"/>
      <c r="O47" s="235"/>
      <c r="P47" s="1024" t="s">
        <v>133</v>
      </c>
      <c r="Q47" s="1018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12" t="s">
        <v>1</v>
      </c>
      <c r="Q48" s="1042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1041">
        <v>2012</v>
      </c>
      <c r="C51" s="1029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1041">
        <v>2011</v>
      </c>
      <c r="C52" s="1029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1041">
        <v>2010</v>
      </c>
      <c r="C53" s="1029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1041" t="s">
        <v>171</v>
      </c>
      <c r="C54" s="1029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1041" t="s">
        <v>172</v>
      </c>
      <c r="C55" s="1029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1041" t="s">
        <v>173</v>
      </c>
      <c r="C56" s="1029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B54:C54"/>
    <mergeCell ref="B55:C55"/>
    <mergeCell ref="B56:C56"/>
    <mergeCell ref="P48:Q48"/>
    <mergeCell ref="B52:C52"/>
    <mergeCell ref="B53:C53"/>
    <mergeCell ref="B51:C51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67"/>
  <sheetViews>
    <sheetView view="pageBreakPreview" zoomScaleNormal="100" zoomScaleSheetLayoutView="100" workbookViewId="0">
      <pane xSplit="2" ySplit="7" topLeftCell="C8" activePane="bottomRight" state="frozen"/>
      <selection activeCell="M27" sqref="M27"/>
      <selection pane="topRight" activeCell="M27" sqref="M27"/>
      <selection pane="bottomLeft" activeCell="M27" sqref="M27"/>
      <selection pane="bottomRight" activeCell="T22" sqref="T22"/>
    </sheetView>
  </sheetViews>
  <sheetFormatPr defaultColWidth="8.85546875" defaultRowHeight="15.75" x14ac:dyDescent="0.25"/>
  <cols>
    <col min="1" max="1" width="4.42578125" style="389" customWidth="1"/>
    <col min="2" max="2" width="9.140625" style="477" customWidth="1"/>
    <col min="3" max="3" width="9.7109375" style="477" customWidth="1"/>
    <col min="4" max="4" width="6.42578125" style="478" customWidth="1"/>
    <col min="5" max="5" width="0.85546875" style="478" customWidth="1"/>
    <col min="6" max="6" width="9.7109375" style="477" customWidth="1"/>
    <col min="7" max="7" width="6.42578125" style="478" customWidth="1"/>
    <col min="8" max="8" width="0.85546875" style="478" customWidth="1"/>
    <col min="9" max="9" width="9.7109375" style="477" customWidth="1"/>
    <col min="10" max="10" width="6.42578125" style="478" customWidth="1"/>
    <col min="11" max="11" width="0.85546875" style="478" customWidth="1"/>
    <col min="12" max="12" width="9.7109375" style="477" customWidth="1"/>
    <col min="13" max="13" width="6.42578125" style="478" customWidth="1"/>
    <col min="14" max="14" width="0.85546875" style="478" customWidth="1"/>
    <col min="15" max="15" width="10.7109375" style="477" customWidth="1"/>
    <col min="16" max="16" width="8.42578125" style="478" customWidth="1"/>
    <col min="17" max="17" width="11.42578125" style="478" bestFit="1" customWidth="1"/>
    <col min="18" max="18" width="12.5703125" style="741" bestFit="1" customWidth="1"/>
    <col min="19" max="20" width="12.5703125" style="741" customWidth="1"/>
    <col min="21" max="21" width="9.5703125" style="741" customWidth="1"/>
    <col min="22" max="22" width="11.5703125" style="747" bestFit="1" customWidth="1"/>
    <col min="23" max="23" width="10.5703125" style="747" bestFit="1" customWidth="1"/>
    <col min="24" max="24" width="9" style="747" bestFit="1" customWidth="1"/>
    <col min="25" max="25" width="10" style="747" bestFit="1" customWidth="1"/>
    <col min="26" max="16384" width="8.85546875" style="389"/>
  </cols>
  <sheetData>
    <row r="1" spans="1:30" s="441" customFormat="1" ht="30" customHeight="1" x14ac:dyDescent="0.25">
      <c r="A1" s="1043">
        <v>8</v>
      </c>
      <c r="B1" s="1044" t="s">
        <v>591</v>
      </c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  <c r="O1" s="1045"/>
      <c r="P1" s="1045"/>
      <c r="Q1" s="738"/>
      <c r="R1" s="739"/>
      <c r="S1" s="739"/>
      <c r="T1" s="739"/>
      <c r="U1" s="739"/>
      <c r="V1" s="739"/>
      <c r="W1" s="739"/>
      <c r="X1" s="739"/>
      <c r="Y1" s="739"/>
    </row>
    <row r="2" spans="1:30" s="441" customFormat="1" ht="30" customHeight="1" x14ac:dyDescent="0.25">
      <c r="A2" s="1043"/>
      <c r="B2" s="1046" t="s">
        <v>592</v>
      </c>
      <c r="C2" s="1045"/>
      <c r="D2" s="1045"/>
      <c r="E2" s="1045"/>
      <c r="F2" s="1045"/>
      <c r="G2" s="1045"/>
      <c r="H2" s="1045"/>
      <c r="I2" s="1045"/>
      <c r="J2" s="1045"/>
      <c r="K2" s="1045"/>
      <c r="L2" s="1045"/>
      <c r="M2" s="1045"/>
      <c r="N2" s="1045"/>
      <c r="O2" s="1045"/>
      <c r="P2" s="1045"/>
      <c r="Q2" s="738"/>
      <c r="R2" s="739"/>
      <c r="S2" s="739"/>
      <c r="T2" s="739"/>
      <c r="U2" s="739"/>
      <c r="V2" s="739"/>
      <c r="W2" s="739"/>
      <c r="X2" s="739"/>
      <c r="Y2" s="739"/>
    </row>
    <row r="3" spans="1:30" s="393" customFormat="1" ht="5.0999999999999996" customHeight="1" thickBot="1" x14ac:dyDescent="0.3">
      <c r="A3" s="474"/>
      <c r="B3" s="474"/>
      <c r="C3" s="474"/>
      <c r="D3" s="475"/>
      <c r="E3" s="475"/>
      <c r="F3" s="474"/>
      <c r="G3" s="475"/>
      <c r="H3" s="475"/>
      <c r="I3" s="474"/>
      <c r="J3" s="475"/>
      <c r="K3" s="475"/>
      <c r="L3" s="474"/>
      <c r="M3" s="475"/>
      <c r="N3" s="475"/>
      <c r="O3" s="474"/>
      <c r="P3" s="475"/>
      <c r="Q3" s="752"/>
      <c r="R3" s="740"/>
      <c r="S3" s="740"/>
      <c r="T3" s="740"/>
      <c r="U3" s="740"/>
      <c r="V3" s="740"/>
      <c r="W3" s="748"/>
      <c r="X3" s="748"/>
      <c r="Y3" s="748"/>
    </row>
    <row r="4" spans="1:30" s="393" customFormat="1" ht="5.0999999999999996" customHeight="1" x14ac:dyDescent="0.25">
      <c r="A4" s="446"/>
      <c r="B4" s="446"/>
      <c r="C4" s="446"/>
      <c r="D4" s="476"/>
      <c r="E4" s="476"/>
      <c r="F4" s="446"/>
      <c r="G4" s="476"/>
      <c r="H4" s="476"/>
      <c r="I4" s="446"/>
      <c r="J4" s="476"/>
      <c r="K4" s="476"/>
      <c r="L4" s="446"/>
      <c r="M4" s="476"/>
      <c r="N4" s="476"/>
      <c r="O4" s="446"/>
      <c r="P4" s="476"/>
      <c r="Q4" s="752"/>
      <c r="R4" s="740"/>
      <c r="S4" s="740"/>
      <c r="T4" s="740"/>
      <c r="U4" s="740"/>
      <c r="V4" s="740"/>
      <c r="W4" s="748"/>
      <c r="X4" s="748"/>
      <c r="Y4" s="748"/>
    </row>
    <row r="5" spans="1:30" ht="45.75" customHeight="1" x14ac:dyDescent="0.25">
      <c r="A5" s="487" t="s">
        <v>451</v>
      </c>
      <c r="B5" s="496"/>
      <c r="C5" s="487" t="s">
        <v>398</v>
      </c>
      <c r="D5" s="488"/>
      <c r="E5" s="488"/>
      <c r="F5" s="487" t="s">
        <v>399</v>
      </c>
      <c r="G5" s="488"/>
      <c r="H5" s="488"/>
      <c r="I5" s="487" t="s">
        <v>400</v>
      </c>
      <c r="J5" s="488"/>
      <c r="K5" s="488"/>
      <c r="L5" s="487" t="s">
        <v>434</v>
      </c>
      <c r="M5" s="488"/>
      <c r="N5" s="488"/>
      <c r="O5" s="1047" t="s">
        <v>107</v>
      </c>
      <c r="P5" s="1047"/>
      <c r="Q5" s="488"/>
      <c r="V5" s="741"/>
    </row>
    <row r="6" spans="1:30" ht="35.1" customHeight="1" x14ac:dyDescent="0.25">
      <c r="A6" s="489" t="s">
        <v>452</v>
      </c>
      <c r="B6" s="497"/>
      <c r="C6" s="489" t="s">
        <v>325</v>
      </c>
      <c r="D6" s="488"/>
      <c r="E6" s="488"/>
      <c r="F6" s="489" t="s">
        <v>326</v>
      </c>
      <c r="G6" s="488"/>
      <c r="H6" s="488"/>
      <c r="I6" s="489" t="s">
        <v>324</v>
      </c>
      <c r="J6" s="488"/>
      <c r="K6" s="488"/>
      <c r="L6" s="489" t="s">
        <v>565</v>
      </c>
      <c r="M6" s="488"/>
      <c r="N6" s="488"/>
      <c r="O6" s="1048" t="s">
        <v>133</v>
      </c>
      <c r="P6" s="1048"/>
      <c r="Q6" s="488"/>
      <c r="V6" s="741"/>
    </row>
    <row r="7" spans="1:30" s="392" customFormat="1" ht="30" customHeight="1" thickBot="1" x14ac:dyDescent="0.3">
      <c r="A7" s="498"/>
      <c r="B7" s="498"/>
      <c r="C7" s="566" t="s">
        <v>527</v>
      </c>
      <c r="D7" s="499" t="s">
        <v>146</v>
      </c>
      <c r="E7" s="500"/>
      <c r="F7" s="566" t="s">
        <v>527</v>
      </c>
      <c r="G7" s="499" t="s">
        <v>146</v>
      </c>
      <c r="H7" s="500"/>
      <c r="I7" s="566" t="s">
        <v>527</v>
      </c>
      <c r="J7" s="499" t="s">
        <v>146</v>
      </c>
      <c r="K7" s="500"/>
      <c r="L7" s="566" t="s">
        <v>527</v>
      </c>
      <c r="M7" s="499" t="s">
        <v>146</v>
      </c>
      <c r="N7" s="500"/>
      <c r="O7" s="566" t="s">
        <v>527</v>
      </c>
      <c r="P7" s="499" t="s">
        <v>146</v>
      </c>
      <c r="Q7" s="753"/>
      <c r="R7" s="742"/>
      <c r="S7" s="742"/>
      <c r="T7" s="742"/>
      <c r="U7" s="742"/>
      <c r="V7" s="742"/>
      <c r="W7" s="749"/>
      <c r="X7" s="749"/>
      <c r="Y7" s="749"/>
    </row>
    <row r="8" spans="1:30" s="428" customFormat="1" ht="5.0999999999999996" customHeight="1" x14ac:dyDescent="0.25">
      <c r="A8" s="522"/>
      <c r="B8" s="523"/>
      <c r="C8" s="469"/>
      <c r="D8" s="470"/>
      <c r="E8" s="470"/>
      <c r="F8" s="469"/>
      <c r="G8" s="470"/>
      <c r="H8" s="470"/>
      <c r="I8" s="469"/>
      <c r="J8" s="470"/>
      <c r="K8" s="470"/>
      <c r="L8" s="469"/>
      <c r="M8" s="470"/>
      <c r="N8" s="470"/>
      <c r="O8" s="463"/>
      <c r="P8" s="464"/>
      <c r="Q8" s="464"/>
      <c r="R8" s="471"/>
      <c r="S8" s="471"/>
      <c r="T8" s="471"/>
      <c r="U8" s="471"/>
      <c r="V8" s="471"/>
      <c r="W8" s="471"/>
      <c r="X8" s="471"/>
      <c r="Y8" s="471"/>
      <c r="Z8" s="471"/>
      <c r="AA8" s="471"/>
    </row>
    <row r="9" spans="1:30" s="428" customFormat="1" ht="18.75" customHeight="1" x14ac:dyDescent="0.25">
      <c r="A9" s="780" t="s">
        <v>504</v>
      </c>
      <c r="B9" s="658"/>
      <c r="C9" s="659">
        <v>8828.9319609999984</v>
      </c>
      <c r="D9" s="470">
        <v>24.18153443302992</v>
      </c>
      <c r="E9" s="661"/>
      <c r="F9" s="659">
        <v>10362.119450000002</v>
      </c>
      <c r="G9" s="661">
        <v>28.380776903276008</v>
      </c>
      <c r="H9" s="661"/>
      <c r="I9" s="659">
        <v>15559.518505</v>
      </c>
      <c r="J9" s="661">
        <v>42.615917095300375</v>
      </c>
      <c r="K9" s="661"/>
      <c r="L9" s="659">
        <v>1760.4793950000001</v>
      </c>
      <c r="M9" s="661">
        <v>4.8217715683936948</v>
      </c>
      <c r="N9" s="661"/>
      <c r="O9" s="662">
        <v>36511.049311000002</v>
      </c>
      <c r="P9" s="663">
        <v>100</v>
      </c>
      <c r="Q9" s="663"/>
      <c r="R9" s="654"/>
      <c r="S9" s="778"/>
      <c r="T9" s="471"/>
      <c r="U9" s="653"/>
      <c r="V9" s="653"/>
      <c r="W9" s="653"/>
      <c r="X9" s="653"/>
      <c r="Y9" s="653"/>
      <c r="Z9" s="653"/>
      <c r="AA9" s="653"/>
      <c r="AB9" s="653"/>
      <c r="AC9" s="653"/>
      <c r="AD9" s="653"/>
    </row>
    <row r="10" spans="1:30" s="428" customFormat="1" ht="18.75" customHeight="1" x14ac:dyDescent="0.25">
      <c r="A10" s="780" t="s">
        <v>502</v>
      </c>
      <c r="B10" s="658"/>
      <c r="C10" s="659">
        <v>8980.9374113560007</v>
      </c>
      <c r="D10" s="470">
        <v>24.749409106134586</v>
      </c>
      <c r="E10" s="661"/>
      <c r="F10" s="659">
        <v>10117.613439414001</v>
      </c>
      <c r="G10" s="661">
        <v>27.881828223538953</v>
      </c>
      <c r="H10" s="661"/>
      <c r="I10" s="659">
        <v>15462.5941388171</v>
      </c>
      <c r="J10" s="661">
        <v>42.611372360730236</v>
      </c>
      <c r="K10" s="661"/>
      <c r="L10" s="659">
        <v>1726.3371593500001</v>
      </c>
      <c r="M10" s="661">
        <v>4.7573903095962429</v>
      </c>
      <c r="N10" s="661"/>
      <c r="O10" s="662">
        <v>36287.482148937095</v>
      </c>
      <c r="P10" s="663">
        <v>100.00000000000003</v>
      </c>
      <c r="Q10" s="663"/>
      <c r="R10" s="654"/>
      <c r="S10" s="778"/>
      <c r="T10" s="471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</row>
    <row r="11" spans="1:30" s="428" customFormat="1" ht="18.75" customHeight="1" x14ac:dyDescent="0.25">
      <c r="A11" s="780" t="s">
        <v>499</v>
      </c>
      <c r="B11" s="658"/>
      <c r="C11" s="659">
        <v>8906.1678180000017</v>
      </c>
      <c r="D11" s="470">
        <v>24.999980741731871</v>
      </c>
      <c r="E11" s="661"/>
      <c r="F11" s="659">
        <v>10036.451394800002</v>
      </c>
      <c r="G11" s="661">
        <v>28.172733403722617</v>
      </c>
      <c r="H11" s="661"/>
      <c r="I11" s="659">
        <v>14855.307861000001</v>
      </c>
      <c r="J11" s="661">
        <v>41.699462442972127</v>
      </c>
      <c r="K11" s="661"/>
      <c r="L11" s="659">
        <v>1826.771641</v>
      </c>
      <c r="M11" s="661">
        <v>5.1278234115733925</v>
      </c>
      <c r="N11" s="661"/>
      <c r="O11" s="662">
        <v>35624.698714800004</v>
      </c>
      <c r="P11" s="663">
        <v>100</v>
      </c>
      <c r="Q11" s="663"/>
      <c r="R11" s="654"/>
      <c r="S11" s="778"/>
      <c r="T11" s="471"/>
      <c r="U11" s="653"/>
      <c r="V11" s="653"/>
      <c r="W11" s="653"/>
      <c r="X11" s="653"/>
      <c r="Y11" s="653"/>
      <c r="Z11" s="653"/>
      <c r="AA11" s="653"/>
      <c r="AB11" s="653"/>
      <c r="AC11" s="653"/>
      <c r="AD11" s="653"/>
    </row>
    <row r="12" spans="1:30" s="428" customFormat="1" ht="18.75" customHeight="1" x14ac:dyDescent="0.25">
      <c r="A12" s="522" t="s">
        <v>495</v>
      </c>
      <c r="B12" s="523"/>
      <c r="C12" s="469">
        <v>9875.9412075599994</v>
      </c>
      <c r="D12" s="470">
        <v>26.602628194475532</v>
      </c>
      <c r="E12" s="470"/>
      <c r="F12" s="469">
        <v>10684.690016999999</v>
      </c>
      <c r="G12" s="470">
        <v>28.781138923537736</v>
      </c>
      <c r="H12" s="470"/>
      <c r="I12" s="469">
        <v>14715.383124000002</v>
      </c>
      <c r="J12" s="470">
        <v>39.638537508441701</v>
      </c>
      <c r="K12" s="470"/>
      <c r="L12" s="469">
        <v>1847.916172</v>
      </c>
      <c r="M12" s="470">
        <v>4.9776953735450675</v>
      </c>
      <c r="N12" s="470"/>
      <c r="O12" s="463">
        <v>37123.930520559996</v>
      </c>
      <c r="P12" s="464">
        <v>100</v>
      </c>
      <c r="Q12" s="464"/>
      <c r="R12" s="654"/>
      <c r="S12" s="778"/>
      <c r="T12" s="471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</row>
    <row r="13" spans="1:30" s="428" customFormat="1" ht="9.75" customHeight="1" x14ac:dyDescent="0.25">
      <c r="A13" s="522"/>
      <c r="B13" s="523"/>
      <c r="C13" s="469"/>
      <c r="D13" s="470"/>
      <c r="E13" s="470"/>
      <c r="F13" s="469"/>
      <c r="G13" s="470"/>
      <c r="H13" s="470"/>
      <c r="I13" s="469"/>
      <c r="J13" s="470"/>
      <c r="K13" s="470"/>
      <c r="L13" s="469"/>
      <c r="M13" s="470"/>
      <c r="N13" s="470"/>
      <c r="O13" s="463"/>
      <c r="P13" s="464"/>
      <c r="Q13" s="464"/>
      <c r="R13" s="471"/>
      <c r="S13" s="471"/>
      <c r="T13" s="471"/>
      <c r="U13" s="471"/>
      <c r="V13" s="471"/>
      <c r="W13" s="471"/>
      <c r="X13" s="471"/>
      <c r="Y13" s="471"/>
      <c r="Z13" s="471"/>
      <c r="AA13" s="471"/>
    </row>
    <row r="14" spans="1:30" s="428" customFormat="1" ht="18.75" customHeight="1" x14ac:dyDescent="0.25">
      <c r="A14" s="522" t="s">
        <v>493</v>
      </c>
      <c r="B14" s="523"/>
      <c r="C14" s="469">
        <v>9728.1950219999999</v>
      </c>
      <c r="D14" s="470">
        <v>27.733073034844992</v>
      </c>
      <c r="E14" s="470"/>
      <c r="F14" s="469">
        <v>10109.232808679999</v>
      </c>
      <c r="G14" s="470">
        <v>28.819332998089394</v>
      </c>
      <c r="H14" s="470"/>
      <c r="I14" s="469">
        <v>13613.135361999999</v>
      </c>
      <c r="J14" s="470">
        <v>38.808234865131283</v>
      </c>
      <c r="K14" s="470"/>
      <c r="L14" s="469">
        <v>1627.3923219400001</v>
      </c>
      <c r="M14" s="470">
        <v>4.6393591019343354</v>
      </c>
      <c r="N14" s="470"/>
      <c r="O14" s="463">
        <v>35077.95551462</v>
      </c>
      <c r="P14" s="464">
        <v>100</v>
      </c>
      <c r="Q14" s="464"/>
      <c r="R14" s="471"/>
      <c r="S14" s="471"/>
      <c r="T14" s="471"/>
      <c r="U14" s="471"/>
      <c r="V14" s="471"/>
      <c r="W14" s="471"/>
      <c r="X14" s="471"/>
      <c r="Y14" s="471"/>
      <c r="Z14" s="471"/>
      <c r="AA14" s="471"/>
    </row>
    <row r="15" spans="1:30" s="428" customFormat="1" ht="18.75" customHeight="1" x14ac:dyDescent="0.25">
      <c r="A15" s="522" t="s">
        <v>489</v>
      </c>
      <c r="B15" s="523"/>
      <c r="C15" s="469">
        <v>9729.0110168499996</v>
      </c>
      <c r="D15" s="470">
        <v>28.204118002344085</v>
      </c>
      <c r="E15" s="470"/>
      <c r="F15" s="469">
        <v>10079.850474279996</v>
      </c>
      <c r="G15" s="470">
        <v>29.221191314327832</v>
      </c>
      <c r="H15" s="470"/>
      <c r="I15" s="469">
        <v>13141.748233000002</v>
      </c>
      <c r="J15" s="470">
        <v>38.09754324244112</v>
      </c>
      <c r="K15" s="470"/>
      <c r="L15" s="469">
        <v>1544.3920909999999</v>
      </c>
      <c r="M15" s="470">
        <v>4.4771474408869496</v>
      </c>
      <c r="N15" s="470"/>
      <c r="O15" s="463">
        <v>34495.001815130003</v>
      </c>
      <c r="P15" s="464">
        <v>99.999999999999986</v>
      </c>
      <c r="Q15" s="464"/>
      <c r="R15" s="471"/>
      <c r="S15" s="471"/>
      <c r="T15" s="471"/>
      <c r="U15" s="471"/>
      <c r="V15" s="471"/>
      <c r="W15" s="471"/>
      <c r="X15" s="471"/>
      <c r="Y15" s="471"/>
      <c r="Z15" s="471"/>
      <c r="AA15" s="471"/>
    </row>
    <row r="16" spans="1:30" s="428" customFormat="1" ht="18.75" customHeight="1" x14ac:dyDescent="0.25">
      <c r="A16" s="522" t="s">
        <v>486</v>
      </c>
      <c r="B16" s="523"/>
      <c r="C16" s="469">
        <v>9639.3723020000016</v>
      </c>
      <c r="D16" s="470">
        <v>28.49770361802879</v>
      </c>
      <c r="E16" s="470"/>
      <c r="F16" s="469">
        <v>10545.51377</v>
      </c>
      <c r="G16" s="470">
        <v>31.176607407823454</v>
      </c>
      <c r="H16" s="470"/>
      <c r="I16" s="469">
        <v>12018.098061000001</v>
      </c>
      <c r="J16" s="470">
        <v>35.530134729179849</v>
      </c>
      <c r="K16" s="470"/>
      <c r="L16" s="469">
        <v>1622.100271</v>
      </c>
      <c r="M16" s="470">
        <v>4.7955542449679083</v>
      </c>
      <c r="N16" s="470"/>
      <c r="O16" s="463">
        <v>33825.084404000001</v>
      </c>
      <c r="P16" s="464">
        <v>100</v>
      </c>
      <c r="Q16" s="464"/>
      <c r="R16" s="471"/>
      <c r="S16" s="471"/>
      <c r="T16" s="471"/>
      <c r="U16" s="471"/>
      <c r="V16" s="471"/>
      <c r="W16" s="471"/>
      <c r="X16" s="471"/>
      <c r="Y16" s="471"/>
      <c r="Z16" s="471"/>
      <c r="AA16" s="471"/>
    </row>
    <row r="17" spans="1:29" s="428" customFormat="1" ht="18.75" customHeight="1" x14ac:dyDescent="0.25">
      <c r="A17" s="522" t="s">
        <v>481</v>
      </c>
      <c r="B17" s="523"/>
      <c r="C17" s="469">
        <v>10220.469331</v>
      </c>
      <c r="D17" s="470">
        <v>29.156802881176212</v>
      </c>
      <c r="E17" s="470"/>
      <c r="F17" s="469">
        <v>10817.062790999998</v>
      </c>
      <c r="G17" s="470">
        <v>30.858755829722156</v>
      </c>
      <c r="H17" s="470"/>
      <c r="I17" s="469">
        <v>12313.860331190001</v>
      </c>
      <c r="J17" s="470">
        <v>35.128797587978603</v>
      </c>
      <c r="K17" s="470"/>
      <c r="L17" s="469">
        <v>1702.0713050000002</v>
      </c>
      <c r="M17" s="470">
        <v>4.8556437011230402</v>
      </c>
      <c r="N17" s="470"/>
      <c r="O17" s="463">
        <v>35053.463758189995</v>
      </c>
      <c r="P17" s="464">
        <v>100.00000000000001</v>
      </c>
      <c r="Q17" s="464"/>
      <c r="R17" s="471"/>
      <c r="S17" s="471"/>
      <c r="T17" s="471"/>
      <c r="U17" s="471"/>
      <c r="V17" s="471"/>
      <c r="W17" s="471"/>
      <c r="X17" s="471"/>
      <c r="Y17" s="471"/>
      <c r="Z17" s="471"/>
      <c r="AA17" s="471"/>
    </row>
    <row r="18" spans="1:29" s="428" customFormat="1" ht="9.75" customHeight="1" x14ac:dyDescent="0.25">
      <c r="A18" s="522"/>
      <c r="B18" s="523"/>
      <c r="C18" s="469"/>
      <c r="D18" s="470"/>
      <c r="E18" s="470"/>
      <c r="F18" s="469"/>
      <c r="G18" s="470"/>
      <c r="H18" s="470"/>
      <c r="I18" s="469"/>
      <c r="J18" s="470"/>
      <c r="K18" s="470"/>
      <c r="L18" s="469"/>
      <c r="M18" s="470"/>
      <c r="N18" s="470"/>
      <c r="O18" s="463"/>
      <c r="P18" s="464"/>
      <c r="Q18" s="464"/>
      <c r="R18" s="471"/>
      <c r="S18" s="471"/>
      <c r="T18" s="471"/>
      <c r="U18" s="471"/>
      <c r="V18" s="471"/>
      <c r="W18" s="471"/>
      <c r="X18" s="471"/>
      <c r="Y18" s="471"/>
      <c r="Z18" s="471"/>
      <c r="AA18" s="471"/>
    </row>
    <row r="19" spans="1:29" s="428" customFormat="1" ht="18.75" customHeight="1" x14ac:dyDescent="0.25">
      <c r="A19" s="522" t="s">
        <v>458</v>
      </c>
      <c r="B19" s="523"/>
      <c r="C19" s="469">
        <v>9614.8099970000003</v>
      </c>
      <c r="D19" s="470">
        <v>29.529906639827619</v>
      </c>
      <c r="E19" s="470"/>
      <c r="F19" s="469">
        <v>9963.9128490000003</v>
      </c>
      <c r="G19" s="470">
        <v>30.602104075915705</v>
      </c>
      <c r="H19" s="470"/>
      <c r="I19" s="469">
        <v>11494.511451999997</v>
      </c>
      <c r="J19" s="470">
        <v>35.303022124607594</v>
      </c>
      <c r="K19" s="470"/>
      <c r="L19" s="469">
        <v>1486.3335810000001</v>
      </c>
      <c r="M19" s="470">
        <v>4.5649671596490782</v>
      </c>
      <c r="N19" s="470"/>
      <c r="O19" s="463">
        <v>32559.567879000002</v>
      </c>
      <c r="P19" s="464">
        <v>99.999999999999986</v>
      </c>
      <c r="Q19" s="464"/>
      <c r="R19" s="471"/>
      <c r="S19" s="471"/>
      <c r="T19" s="471"/>
      <c r="U19" s="471"/>
      <c r="V19" s="471"/>
      <c r="W19" s="471"/>
      <c r="X19" s="471"/>
      <c r="Y19" s="471"/>
      <c r="Z19" s="471"/>
      <c r="AA19" s="471"/>
    </row>
    <row r="20" spans="1:29" s="428" customFormat="1" ht="18.75" customHeight="1" x14ac:dyDescent="0.25">
      <c r="A20" s="522" t="s">
        <v>456</v>
      </c>
      <c r="B20" s="523"/>
      <c r="C20" s="469">
        <v>9578.7653620000001</v>
      </c>
      <c r="D20" s="470">
        <v>30.018074414022983</v>
      </c>
      <c r="E20" s="470"/>
      <c r="F20" s="469">
        <v>9800.7456820000007</v>
      </c>
      <c r="G20" s="470">
        <v>30.71371957416472</v>
      </c>
      <c r="H20" s="470"/>
      <c r="I20" s="469">
        <v>11133.310692000001</v>
      </c>
      <c r="J20" s="470">
        <v>34.889731212406929</v>
      </c>
      <c r="K20" s="470"/>
      <c r="L20" s="469">
        <v>1397.1709900000003</v>
      </c>
      <c r="M20" s="470">
        <v>4.3784747994053816</v>
      </c>
      <c r="N20" s="470"/>
      <c r="O20" s="463">
        <v>31909.992725999997</v>
      </c>
      <c r="P20" s="464">
        <v>100.00000000000001</v>
      </c>
      <c r="Q20" s="464"/>
      <c r="R20" s="471"/>
      <c r="S20" s="471"/>
      <c r="T20" s="471"/>
      <c r="U20" s="471"/>
      <c r="V20" s="471"/>
      <c r="W20" s="471"/>
      <c r="X20" s="471"/>
      <c r="Y20" s="471"/>
      <c r="Z20" s="471"/>
      <c r="AA20" s="471"/>
    </row>
    <row r="21" spans="1:29" s="428" customFormat="1" ht="18.75" customHeight="1" x14ac:dyDescent="0.25">
      <c r="A21" s="522" t="s">
        <v>435</v>
      </c>
      <c r="B21" s="523"/>
      <c r="C21" s="469">
        <v>9282.8715896484391</v>
      </c>
      <c r="D21" s="470">
        <v>30.508391039575937</v>
      </c>
      <c r="E21" s="470"/>
      <c r="F21" s="469">
        <v>9615.4293513046869</v>
      </c>
      <c r="G21" s="470">
        <v>31.601350490525228</v>
      </c>
      <c r="H21" s="470"/>
      <c r="I21" s="469">
        <v>10075.499310810548</v>
      </c>
      <c r="J21" s="470">
        <v>33.113381987957396</v>
      </c>
      <c r="K21" s="470"/>
      <c r="L21" s="469">
        <v>1453.4732731054687</v>
      </c>
      <c r="M21" s="470">
        <v>4.776876481941442</v>
      </c>
      <c r="N21" s="470"/>
      <c r="O21" s="463">
        <v>30427.273524869142</v>
      </c>
      <c r="P21" s="464">
        <v>100</v>
      </c>
      <c r="Q21" s="464"/>
      <c r="R21" s="471"/>
      <c r="S21" s="471"/>
      <c r="T21" s="471"/>
      <c r="U21" s="471"/>
      <c r="V21" s="471"/>
      <c r="W21" s="471"/>
      <c r="X21" s="471"/>
      <c r="Y21" s="471"/>
      <c r="Z21" s="471"/>
      <c r="AA21" s="471"/>
    </row>
    <row r="22" spans="1:29" s="428" customFormat="1" ht="18.75" customHeight="1" x14ac:dyDescent="0.25">
      <c r="A22" s="522" t="s">
        <v>427</v>
      </c>
      <c r="B22" s="523"/>
      <c r="C22" s="469">
        <v>9330.9213850000015</v>
      </c>
      <c r="D22" s="470">
        <v>29.212834946078463</v>
      </c>
      <c r="E22" s="470"/>
      <c r="F22" s="469">
        <v>10381.712377999998</v>
      </c>
      <c r="G22" s="470">
        <v>32.502604795675673</v>
      </c>
      <c r="H22" s="470"/>
      <c r="I22" s="469">
        <v>10615.130936000001</v>
      </c>
      <c r="J22" s="470">
        <v>33.233381267457695</v>
      </c>
      <c r="K22" s="470"/>
      <c r="L22" s="469">
        <v>1613.4056880000001</v>
      </c>
      <c r="M22" s="470">
        <v>5.0511789907881823</v>
      </c>
      <c r="N22" s="470"/>
      <c r="O22" s="463">
        <v>31941.170386999998</v>
      </c>
      <c r="P22" s="464">
        <v>100.00000000000001</v>
      </c>
      <c r="Q22" s="464"/>
      <c r="R22" s="471"/>
      <c r="S22" s="471"/>
      <c r="T22" s="471"/>
      <c r="U22" s="471"/>
      <c r="V22" s="471"/>
      <c r="W22" s="471"/>
      <c r="X22" s="471"/>
      <c r="Y22" s="471"/>
      <c r="Z22" s="471"/>
      <c r="AA22" s="471"/>
    </row>
    <row r="23" spans="1:29" ht="9.75" customHeight="1" x14ac:dyDescent="0.25">
      <c r="A23" s="493"/>
      <c r="B23" s="493"/>
      <c r="C23" s="494"/>
      <c r="D23" s="495"/>
      <c r="E23" s="495"/>
      <c r="F23" s="494"/>
      <c r="G23" s="495"/>
      <c r="H23" s="495"/>
      <c r="I23" s="494"/>
      <c r="J23" s="495"/>
      <c r="K23" s="495"/>
      <c r="L23" s="494"/>
      <c r="M23" s="495"/>
      <c r="N23" s="495"/>
      <c r="O23" s="494"/>
      <c r="P23" s="495"/>
      <c r="Q23" s="495"/>
      <c r="V23" s="741"/>
    </row>
    <row r="24" spans="1:29" s="428" customFormat="1" ht="18.75" customHeight="1" x14ac:dyDescent="0.25">
      <c r="A24" s="522" t="s">
        <v>421</v>
      </c>
      <c r="B24" s="523"/>
      <c r="C24" s="469">
        <v>8759.7198079999998</v>
      </c>
      <c r="D24" s="470">
        <v>29.074107125914161</v>
      </c>
      <c r="E24" s="470"/>
      <c r="F24" s="469">
        <v>9719.1007489999993</v>
      </c>
      <c r="G24" s="470">
        <v>32.258357862760825</v>
      </c>
      <c r="H24" s="470"/>
      <c r="I24" s="469">
        <v>10216.800734999999</v>
      </c>
      <c r="J24" s="470">
        <v>33.910258040699709</v>
      </c>
      <c r="K24" s="470"/>
      <c r="L24" s="469">
        <v>1433.317045</v>
      </c>
      <c r="M24" s="470">
        <v>4.7572769706253064</v>
      </c>
      <c r="N24" s="470"/>
      <c r="O24" s="463">
        <v>30128.938336999996</v>
      </c>
      <c r="P24" s="464">
        <v>100.00000000000001</v>
      </c>
      <c r="Q24" s="464"/>
      <c r="R24" s="471"/>
      <c r="S24" s="471"/>
      <c r="T24" s="471"/>
    </row>
    <row r="25" spans="1:29" s="428" customFormat="1" ht="18.75" customHeight="1" x14ac:dyDescent="0.25">
      <c r="A25" s="522" t="s">
        <v>419</v>
      </c>
      <c r="B25" s="523"/>
      <c r="C25" s="469">
        <v>8227.0234340000006</v>
      </c>
      <c r="D25" s="470">
        <v>28.532219068446107</v>
      </c>
      <c r="E25" s="470"/>
      <c r="F25" s="469">
        <v>9936.7297499999986</v>
      </c>
      <c r="G25" s="470">
        <v>34.461667980578369</v>
      </c>
      <c r="H25" s="470"/>
      <c r="I25" s="469">
        <v>9330.159948999999</v>
      </c>
      <c r="J25" s="470">
        <v>32.35801742199218</v>
      </c>
      <c r="K25" s="470"/>
      <c r="L25" s="469">
        <v>1340.2389329999996</v>
      </c>
      <c r="M25" s="470">
        <v>4.648095528983327</v>
      </c>
      <c r="N25" s="470"/>
      <c r="O25" s="463">
        <v>28834.152066000002</v>
      </c>
      <c r="P25" s="464">
        <v>100</v>
      </c>
      <c r="Q25" s="464"/>
      <c r="R25" s="471"/>
      <c r="S25" s="471"/>
      <c r="T25" s="471"/>
    </row>
    <row r="26" spans="1:29" s="428" customFormat="1" ht="18.75" customHeight="1" x14ac:dyDescent="0.25">
      <c r="A26" s="522" t="s">
        <v>413</v>
      </c>
      <c r="B26" s="523"/>
      <c r="C26" s="469">
        <v>8253.3298640000012</v>
      </c>
      <c r="D26" s="470">
        <v>30.299525871700144</v>
      </c>
      <c r="E26" s="470"/>
      <c r="F26" s="469">
        <v>9417.8950780000014</v>
      </c>
      <c r="G26" s="470">
        <v>34.574863754993437</v>
      </c>
      <c r="H26" s="470"/>
      <c r="I26" s="469">
        <v>8287.7414509999999</v>
      </c>
      <c r="J26" s="470">
        <v>30.425857278268619</v>
      </c>
      <c r="K26" s="470"/>
      <c r="L26" s="469">
        <v>1280.1722619999998</v>
      </c>
      <c r="M26" s="470">
        <v>4.6997530950377984</v>
      </c>
      <c r="N26" s="470"/>
      <c r="O26" s="463">
        <v>27239.138655000002</v>
      </c>
      <c r="P26" s="464">
        <v>100</v>
      </c>
      <c r="Q26" s="464"/>
      <c r="R26" s="471"/>
      <c r="S26" s="471"/>
      <c r="T26" s="471"/>
    </row>
    <row r="27" spans="1:29" s="428" customFormat="1" ht="15" x14ac:dyDescent="0.25">
      <c r="A27" s="522" t="s">
        <v>412</v>
      </c>
      <c r="B27" s="523"/>
      <c r="C27" s="469">
        <v>8606.1646739843745</v>
      </c>
      <c r="D27" s="470">
        <v>29.944074449251257</v>
      </c>
      <c r="E27" s="470"/>
      <c r="F27" s="469">
        <v>10006.007680101564</v>
      </c>
      <c r="G27" s="470">
        <v>34.814653247162006</v>
      </c>
      <c r="H27" s="470"/>
      <c r="I27" s="469">
        <v>8752.7020791582017</v>
      </c>
      <c r="J27" s="470">
        <v>30.453933037408358</v>
      </c>
      <c r="K27" s="470"/>
      <c r="L27" s="469">
        <v>1375.9193039941406</v>
      </c>
      <c r="M27" s="470">
        <v>4.787339266178364</v>
      </c>
      <c r="N27" s="470"/>
      <c r="O27" s="463">
        <v>28740.793737238284</v>
      </c>
      <c r="P27" s="464">
        <v>99.999999999999986</v>
      </c>
      <c r="Q27" s="464"/>
      <c r="R27" s="471"/>
      <c r="S27" s="572"/>
      <c r="T27" s="572"/>
    </row>
    <row r="28" spans="1:29" s="438" customFormat="1" ht="9.75" customHeight="1" x14ac:dyDescent="0.25">
      <c r="A28" s="522"/>
      <c r="B28" s="567"/>
      <c r="C28" s="573"/>
      <c r="D28" s="571"/>
      <c r="E28" s="571"/>
      <c r="F28" s="573"/>
      <c r="G28" s="571"/>
      <c r="H28" s="571"/>
      <c r="I28" s="573"/>
      <c r="J28" s="571"/>
      <c r="K28" s="571"/>
      <c r="L28" s="573"/>
      <c r="M28" s="571"/>
      <c r="N28" s="571"/>
      <c r="O28" s="568"/>
      <c r="P28" s="569"/>
      <c r="Q28" s="757"/>
      <c r="R28" s="754"/>
      <c r="S28" s="754"/>
      <c r="T28" s="754"/>
      <c r="U28" s="731"/>
      <c r="V28" s="731"/>
      <c r="W28" s="731"/>
      <c r="X28" s="732"/>
      <c r="Y28" s="750"/>
      <c r="AC28" s="389"/>
    </row>
    <row r="29" spans="1:29" s="438" customFormat="1" ht="18.75" customHeight="1" x14ac:dyDescent="0.25">
      <c r="A29" s="522" t="s">
        <v>402</v>
      </c>
      <c r="B29" s="567"/>
      <c r="C29" s="469">
        <v>8059.2468410000001</v>
      </c>
      <c r="D29" s="470">
        <v>29.73956575061079</v>
      </c>
      <c r="E29" s="470"/>
      <c r="F29" s="469">
        <v>9381.9320069999994</v>
      </c>
      <c r="G29" s="470">
        <v>34.620429091524876</v>
      </c>
      <c r="H29" s="470"/>
      <c r="I29" s="469">
        <v>8285.0832719999999</v>
      </c>
      <c r="J29" s="470">
        <v>30.572928659219063</v>
      </c>
      <c r="K29" s="470"/>
      <c r="L29" s="469">
        <v>1373.1478329999998</v>
      </c>
      <c r="M29" s="470">
        <v>5.0670764986452683</v>
      </c>
      <c r="N29" s="470"/>
      <c r="O29" s="463">
        <v>27099.409952999998</v>
      </c>
      <c r="P29" s="464">
        <v>99.999999999999986</v>
      </c>
      <c r="Q29" s="755"/>
      <c r="R29" s="743"/>
      <c r="S29" s="743"/>
      <c r="T29" s="743"/>
      <c r="U29" s="731"/>
      <c r="V29" s="731"/>
      <c r="W29" s="731"/>
      <c r="X29" s="732"/>
      <c r="Y29" s="732"/>
      <c r="AC29" s="389"/>
    </row>
    <row r="30" spans="1:29" s="428" customFormat="1" ht="18.75" customHeight="1" x14ac:dyDescent="0.25">
      <c r="A30" s="522" t="s">
        <v>396</v>
      </c>
      <c r="B30" s="567"/>
      <c r="C30" s="469">
        <v>7597.9959930000005</v>
      </c>
      <c r="D30" s="470">
        <v>30.03083503104812</v>
      </c>
      <c r="E30" s="470"/>
      <c r="F30" s="469">
        <v>8723.9657349999998</v>
      </c>
      <c r="G30" s="470">
        <v>34.481194257758204</v>
      </c>
      <c r="H30" s="470"/>
      <c r="I30" s="469">
        <v>7837.9674130000003</v>
      </c>
      <c r="J30" s="470">
        <v>30.979314358074049</v>
      </c>
      <c r="K30" s="470"/>
      <c r="L30" s="469">
        <v>1140.7192930000001</v>
      </c>
      <c r="M30" s="470">
        <v>4.5086563531196173</v>
      </c>
      <c r="N30" s="470"/>
      <c r="O30" s="463">
        <v>25300.648434000002</v>
      </c>
      <c r="P30" s="464">
        <v>100</v>
      </c>
      <c r="Q30" s="755"/>
      <c r="R30" s="743"/>
      <c r="S30" s="743"/>
      <c r="T30" s="743"/>
      <c r="U30" s="744"/>
      <c r="V30" s="744"/>
      <c r="W30" s="744"/>
      <c r="X30" s="750"/>
      <c r="Y30" s="750"/>
      <c r="Z30" s="438"/>
      <c r="AC30" s="751"/>
    </row>
    <row r="31" spans="1:29" s="428" customFormat="1" ht="18.75" customHeight="1" x14ac:dyDescent="0.25">
      <c r="A31" s="522" t="s">
        <v>363</v>
      </c>
      <c r="B31" s="567"/>
      <c r="C31" s="469">
        <v>7657.1448771310997</v>
      </c>
      <c r="D31" s="470">
        <v>30.418309272846418</v>
      </c>
      <c r="E31" s="470"/>
      <c r="F31" s="469">
        <v>8156.5888272514021</v>
      </c>
      <c r="G31" s="470">
        <v>32.402370013891648</v>
      </c>
      <c r="H31" s="470"/>
      <c r="I31" s="469">
        <v>8167.0146281960006</v>
      </c>
      <c r="J31" s="470">
        <v>32.4437869183174</v>
      </c>
      <c r="K31" s="470"/>
      <c r="L31" s="469">
        <v>1192.0671860223999</v>
      </c>
      <c r="M31" s="470">
        <v>4.7355337949445815</v>
      </c>
      <c r="N31" s="470"/>
      <c r="O31" s="463">
        <v>25172.815518600903</v>
      </c>
      <c r="P31" s="464">
        <v>100.00000000000006</v>
      </c>
      <c r="Q31" s="755"/>
      <c r="R31" s="743"/>
      <c r="S31" s="743"/>
      <c r="T31" s="743"/>
      <c r="U31" s="744"/>
      <c r="V31" s="744"/>
      <c r="W31" s="744"/>
      <c r="X31" s="744"/>
      <c r="Y31" s="750"/>
      <c r="Z31" s="438"/>
      <c r="AC31" s="751"/>
    </row>
    <row r="32" spans="1:29" s="438" customFormat="1" ht="18.75" customHeight="1" x14ac:dyDescent="0.25">
      <c r="A32" s="522" t="s">
        <v>364</v>
      </c>
      <c r="B32" s="567"/>
      <c r="C32" s="573">
        <v>7202</v>
      </c>
      <c r="D32" s="571">
        <v>28.8</v>
      </c>
      <c r="E32" s="571"/>
      <c r="F32" s="573">
        <v>8052</v>
      </c>
      <c r="G32" s="571">
        <v>32.200000000000003</v>
      </c>
      <c r="H32" s="571"/>
      <c r="I32" s="573">
        <v>8399</v>
      </c>
      <c r="J32" s="571">
        <v>33.6</v>
      </c>
      <c r="K32" s="571"/>
      <c r="L32" s="573">
        <v>1320</v>
      </c>
      <c r="M32" s="571">
        <v>5.3</v>
      </c>
      <c r="N32" s="571"/>
      <c r="O32" s="568">
        <v>24973</v>
      </c>
      <c r="P32" s="569">
        <v>100</v>
      </c>
      <c r="Q32" s="756"/>
      <c r="R32" s="743"/>
      <c r="S32" s="745"/>
      <c r="T32" s="743"/>
      <c r="U32" s="731"/>
      <c r="V32" s="731"/>
      <c r="W32" s="731"/>
      <c r="X32" s="731"/>
      <c r="Y32" s="750"/>
      <c r="AC32" s="389"/>
    </row>
    <row r="33" spans="1:29" s="438" customFormat="1" ht="9.75" customHeight="1" x14ac:dyDescent="0.25">
      <c r="A33" s="522"/>
      <c r="B33" s="567"/>
      <c r="C33" s="573"/>
      <c r="D33" s="571"/>
      <c r="E33" s="571"/>
      <c r="F33" s="573"/>
      <c r="G33" s="571"/>
      <c r="H33" s="571"/>
      <c r="I33" s="573"/>
      <c r="J33" s="571"/>
      <c r="K33" s="571"/>
      <c r="L33" s="573"/>
      <c r="M33" s="571"/>
      <c r="N33" s="571"/>
      <c r="O33" s="568"/>
      <c r="P33" s="569"/>
      <c r="Q33" s="757"/>
      <c r="R33" s="754"/>
      <c r="S33" s="754"/>
      <c r="T33" s="754"/>
      <c r="U33" s="731"/>
      <c r="V33" s="731"/>
      <c r="W33" s="731"/>
      <c r="X33" s="732"/>
      <c r="Y33" s="750"/>
      <c r="AC33" s="389"/>
    </row>
    <row r="34" spans="1:29" s="438" customFormat="1" ht="18.75" customHeight="1" x14ac:dyDescent="0.25">
      <c r="A34" s="522" t="s">
        <v>365</v>
      </c>
      <c r="B34" s="567"/>
      <c r="C34" s="573">
        <v>6813</v>
      </c>
      <c r="D34" s="571">
        <v>27.6</v>
      </c>
      <c r="E34" s="571"/>
      <c r="F34" s="573">
        <v>7598</v>
      </c>
      <c r="G34" s="571">
        <v>30.8</v>
      </c>
      <c r="H34" s="571"/>
      <c r="I34" s="573">
        <v>9006</v>
      </c>
      <c r="J34" s="571">
        <v>36.5</v>
      </c>
      <c r="K34" s="571"/>
      <c r="L34" s="573">
        <v>1275</v>
      </c>
      <c r="M34" s="571">
        <v>5.0999999999999996</v>
      </c>
      <c r="N34" s="571"/>
      <c r="O34" s="568">
        <v>24692</v>
      </c>
      <c r="P34" s="569">
        <v>100</v>
      </c>
      <c r="Q34" s="756"/>
      <c r="R34" s="745"/>
      <c r="S34" s="745"/>
      <c r="T34" s="743"/>
      <c r="U34" s="731"/>
      <c r="V34" s="731"/>
      <c r="W34" s="731"/>
      <c r="X34" s="732"/>
      <c r="Y34" s="750"/>
      <c r="AC34" s="389"/>
    </row>
    <row r="35" spans="1:29" s="438" customFormat="1" ht="18.75" customHeight="1" x14ac:dyDescent="0.25">
      <c r="A35" s="522" t="s">
        <v>366</v>
      </c>
      <c r="B35" s="567"/>
      <c r="C35" s="573">
        <v>6253</v>
      </c>
      <c r="D35" s="571">
        <v>27.4</v>
      </c>
      <c r="E35" s="571"/>
      <c r="F35" s="573">
        <v>7869</v>
      </c>
      <c r="G35" s="571">
        <v>34.4</v>
      </c>
      <c r="H35" s="571"/>
      <c r="I35" s="573">
        <v>7667</v>
      </c>
      <c r="J35" s="571">
        <v>33.6</v>
      </c>
      <c r="K35" s="571"/>
      <c r="L35" s="573">
        <v>1062</v>
      </c>
      <c r="M35" s="571">
        <v>4.5999999999999996</v>
      </c>
      <c r="N35" s="571"/>
      <c r="O35" s="568">
        <v>22852</v>
      </c>
      <c r="P35" s="569">
        <v>100</v>
      </c>
      <c r="Q35" s="756"/>
      <c r="R35" s="745"/>
      <c r="S35" s="745"/>
      <c r="T35" s="743"/>
      <c r="U35" s="731"/>
      <c r="V35" s="731"/>
      <c r="W35" s="731"/>
      <c r="X35" s="732"/>
      <c r="Y35" s="750"/>
      <c r="AC35" s="389"/>
    </row>
    <row r="36" spans="1:29" s="438" customFormat="1" ht="18.75" customHeight="1" x14ac:dyDescent="0.25">
      <c r="A36" s="522" t="s">
        <v>367</v>
      </c>
      <c r="B36" s="567"/>
      <c r="C36" s="573">
        <v>6484</v>
      </c>
      <c r="D36" s="571">
        <v>28.5</v>
      </c>
      <c r="E36" s="571"/>
      <c r="F36" s="573">
        <v>7123</v>
      </c>
      <c r="G36" s="571">
        <v>31.4</v>
      </c>
      <c r="H36" s="571"/>
      <c r="I36" s="573">
        <v>8025</v>
      </c>
      <c r="J36" s="571">
        <v>35.299999999999997</v>
      </c>
      <c r="K36" s="571"/>
      <c r="L36" s="573">
        <v>1086</v>
      </c>
      <c r="M36" s="571">
        <v>4.8</v>
      </c>
      <c r="N36" s="571"/>
      <c r="O36" s="568">
        <v>22717</v>
      </c>
      <c r="P36" s="569">
        <v>100</v>
      </c>
      <c r="Q36" s="758"/>
      <c r="R36" s="745"/>
      <c r="S36" s="745"/>
      <c r="T36" s="745"/>
      <c r="U36" s="731"/>
      <c r="V36" s="731"/>
      <c r="W36" s="731"/>
      <c r="X36" s="732"/>
      <c r="Y36" s="732"/>
    </row>
    <row r="37" spans="1:29" s="438" customFormat="1" ht="18.75" customHeight="1" x14ac:dyDescent="0.25">
      <c r="A37" s="522" t="s">
        <v>368</v>
      </c>
      <c r="B37" s="567"/>
      <c r="C37" s="573">
        <v>5413</v>
      </c>
      <c r="D37" s="571">
        <v>26.3</v>
      </c>
      <c r="E37" s="571"/>
      <c r="F37" s="573">
        <v>6714</v>
      </c>
      <c r="G37" s="571">
        <v>32.6</v>
      </c>
      <c r="H37" s="571"/>
      <c r="I37" s="573">
        <v>7603</v>
      </c>
      <c r="J37" s="571">
        <v>36.9</v>
      </c>
      <c r="K37" s="571"/>
      <c r="L37" s="573">
        <v>884</v>
      </c>
      <c r="M37" s="571">
        <v>4.3</v>
      </c>
      <c r="N37" s="571"/>
      <c r="O37" s="568">
        <v>20613</v>
      </c>
      <c r="P37" s="569">
        <v>100</v>
      </c>
      <c r="Q37" s="569"/>
      <c r="R37" s="745"/>
      <c r="S37" s="745"/>
      <c r="T37" s="745"/>
      <c r="U37" s="731"/>
      <c r="V37" s="731"/>
      <c r="W37" s="731"/>
      <c r="X37" s="732"/>
      <c r="Y37" s="732"/>
    </row>
    <row r="38" spans="1:29" s="438" customFormat="1" ht="9.75" customHeight="1" x14ac:dyDescent="0.25">
      <c r="A38" s="522"/>
      <c r="B38" s="567"/>
      <c r="C38" s="573"/>
      <c r="D38" s="571"/>
      <c r="E38" s="571"/>
      <c r="F38" s="573"/>
      <c r="G38" s="571"/>
      <c r="H38" s="571"/>
      <c r="I38" s="573"/>
      <c r="J38" s="571"/>
      <c r="K38" s="571"/>
      <c r="L38" s="573"/>
      <c r="M38" s="571"/>
      <c r="N38" s="571"/>
      <c r="O38" s="568"/>
      <c r="P38" s="569"/>
      <c r="Q38" s="569"/>
      <c r="R38" s="745"/>
      <c r="S38" s="745"/>
      <c r="T38" s="745"/>
      <c r="U38" s="731"/>
      <c r="V38" s="731"/>
      <c r="W38" s="731"/>
      <c r="X38" s="732"/>
      <c r="Y38" s="732"/>
    </row>
    <row r="39" spans="1:29" s="438" customFormat="1" ht="18.75" customHeight="1" x14ac:dyDescent="0.25">
      <c r="A39" s="522" t="s">
        <v>369</v>
      </c>
      <c r="B39" s="567"/>
      <c r="C39" s="573">
        <v>5760</v>
      </c>
      <c r="D39" s="571">
        <v>26</v>
      </c>
      <c r="E39" s="571"/>
      <c r="F39" s="573">
        <v>6431</v>
      </c>
      <c r="G39" s="571">
        <v>29</v>
      </c>
      <c r="H39" s="571"/>
      <c r="I39" s="573">
        <v>8835</v>
      </c>
      <c r="J39" s="571">
        <v>39.799999999999997</v>
      </c>
      <c r="K39" s="571"/>
      <c r="L39" s="573">
        <v>1165</v>
      </c>
      <c r="M39" s="571">
        <v>5.2</v>
      </c>
      <c r="N39" s="571"/>
      <c r="O39" s="568">
        <v>22191</v>
      </c>
      <c r="P39" s="569">
        <v>100</v>
      </c>
      <c r="Q39" s="569"/>
      <c r="R39" s="745"/>
      <c r="S39" s="745"/>
      <c r="T39" s="745"/>
      <c r="U39" s="731"/>
      <c r="V39" s="731"/>
      <c r="W39" s="731"/>
      <c r="X39" s="732"/>
      <c r="Y39" s="732"/>
    </row>
    <row r="40" spans="1:29" s="438" customFormat="1" ht="18.75" customHeight="1" x14ac:dyDescent="0.25">
      <c r="A40" s="522" t="s">
        <v>370</v>
      </c>
      <c r="B40" s="567"/>
      <c r="C40" s="573">
        <v>5061</v>
      </c>
      <c r="D40" s="571">
        <v>24.8</v>
      </c>
      <c r="E40" s="571"/>
      <c r="F40" s="573">
        <v>7158</v>
      </c>
      <c r="G40" s="571">
        <v>35.1</v>
      </c>
      <c r="H40" s="571"/>
      <c r="I40" s="573">
        <v>7201</v>
      </c>
      <c r="J40" s="571">
        <v>35.299999999999997</v>
      </c>
      <c r="K40" s="571"/>
      <c r="L40" s="570">
        <v>982</v>
      </c>
      <c r="M40" s="571">
        <v>4.8</v>
      </c>
      <c r="N40" s="571"/>
      <c r="O40" s="568">
        <v>20401</v>
      </c>
      <c r="P40" s="569">
        <v>100</v>
      </c>
      <c r="Q40" s="569"/>
      <c r="R40" s="745"/>
      <c r="S40" s="745"/>
      <c r="T40" s="745"/>
      <c r="U40" s="731"/>
      <c r="V40" s="731"/>
      <c r="W40" s="731"/>
      <c r="X40" s="732"/>
      <c r="Y40" s="732"/>
    </row>
    <row r="41" spans="1:29" s="438" customFormat="1" ht="18.75" customHeight="1" x14ac:dyDescent="0.25">
      <c r="A41" s="522" t="s">
        <v>371</v>
      </c>
      <c r="B41" s="567"/>
      <c r="C41" s="573">
        <v>5162</v>
      </c>
      <c r="D41" s="571">
        <v>25.4</v>
      </c>
      <c r="E41" s="571"/>
      <c r="F41" s="573">
        <v>7086</v>
      </c>
      <c r="G41" s="571">
        <v>34.799999999999997</v>
      </c>
      <c r="H41" s="571"/>
      <c r="I41" s="573">
        <v>7050</v>
      </c>
      <c r="J41" s="571">
        <v>34.6</v>
      </c>
      <c r="K41" s="571"/>
      <c r="L41" s="573">
        <v>1052</v>
      </c>
      <c r="M41" s="571">
        <v>5.2</v>
      </c>
      <c r="N41" s="571"/>
      <c r="O41" s="568">
        <v>20349</v>
      </c>
      <c r="P41" s="569">
        <v>100</v>
      </c>
      <c r="Q41" s="569"/>
      <c r="R41" s="745"/>
      <c r="S41" s="745"/>
      <c r="T41" s="745"/>
      <c r="U41" s="731"/>
      <c r="V41" s="731"/>
      <c r="W41" s="731"/>
      <c r="X41" s="732"/>
      <c r="Y41" s="732"/>
    </row>
    <row r="42" spans="1:29" s="438" customFormat="1" ht="18.75" customHeight="1" x14ac:dyDescent="0.25">
      <c r="A42" s="522" t="s">
        <v>372</v>
      </c>
      <c r="B42" s="567"/>
      <c r="C42" s="573">
        <v>4885</v>
      </c>
      <c r="D42" s="571">
        <v>27.6</v>
      </c>
      <c r="E42" s="571"/>
      <c r="F42" s="573">
        <v>6807</v>
      </c>
      <c r="G42" s="571">
        <v>38.4</v>
      </c>
      <c r="H42" s="571"/>
      <c r="I42" s="573">
        <v>5119</v>
      </c>
      <c r="J42" s="571">
        <v>28.9</v>
      </c>
      <c r="K42" s="571"/>
      <c r="L42" s="570">
        <v>915</v>
      </c>
      <c r="M42" s="571">
        <v>5.2</v>
      </c>
      <c r="N42" s="571"/>
      <c r="O42" s="568">
        <v>17726</v>
      </c>
      <c r="P42" s="569">
        <v>100</v>
      </c>
      <c r="Q42" s="569"/>
      <c r="R42" s="745"/>
      <c r="S42" s="745"/>
      <c r="T42" s="745"/>
      <c r="U42" s="731"/>
      <c r="V42" s="731"/>
      <c r="W42" s="731"/>
      <c r="X42" s="732"/>
      <c r="Y42" s="732"/>
    </row>
    <row r="43" spans="1:29" s="438" customFormat="1" ht="9.75" hidden="1" customHeight="1" x14ac:dyDescent="0.25">
      <c r="A43" s="656" t="s">
        <v>391</v>
      </c>
      <c r="B43" s="656"/>
      <c r="C43" s="585"/>
      <c r="D43" s="655"/>
      <c r="E43" s="655"/>
      <c r="F43" s="586"/>
      <c r="G43" s="655"/>
      <c r="H43" s="655"/>
      <c r="I43" s="585"/>
      <c r="J43" s="655"/>
      <c r="K43" s="655"/>
      <c r="L43" s="585"/>
      <c r="M43" s="655"/>
      <c r="N43" s="655"/>
      <c r="O43" s="585"/>
      <c r="P43" s="655"/>
      <c r="Q43" s="655"/>
      <c r="R43" s="746"/>
      <c r="S43" s="746"/>
      <c r="T43" s="746"/>
      <c r="U43" s="731"/>
      <c r="V43" s="731"/>
      <c r="W43" s="731"/>
      <c r="X43" s="732"/>
      <c r="Y43" s="732"/>
    </row>
    <row r="44" spans="1:29" ht="18.75" hidden="1" customHeight="1" x14ac:dyDescent="0.25">
      <c r="A44" s="485" t="s">
        <v>373</v>
      </c>
      <c r="B44" s="486"/>
      <c r="C44" s="473">
        <v>4610</v>
      </c>
      <c r="D44" s="468">
        <v>26.1</v>
      </c>
      <c r="E44" s="468"/>
      <c r="F44" s="473">
        <v>5958</v>
      </c>
      <c r="G44" s="468">
        <v>33.700000000000003</v>
      </c>
      <c r="H44" s="468"/>
      <c r="I44" s="473">
        <v>6057</v>
      </c>
      <c r="J44" s="468">
        <v>34.299999999999997</v>
      </c>
      <c r="K44" s="468"/>
      <c r="L44" s="473">
        <v>1036</v>
      </c>
      <c r="M44" s="468">
        <v>5.9</v>
      </c>
      <c r="N44" s="468"/>
      <c r="O44" s="465">
        <v>17661</v>
      </c>
      <c r="P44" s="466">
        <v>100</v>
      </c>
      <c r="Q44" s="466"/>
      <c r="R44" s="730"/>
      <c r="S44" s="730"/>
      <c r="T44" s="730"/>
      <c r="U44" s="730"/>
      <c r="V44" s="730"/>
    </row>
    <row r="45" spans="1:29" ht="18.75" hidden="1" customHeight="1" x14ac:dyDescent="0.25">
      <c r="A45" s="501" t="s">
        <v>374</v>
      </c>
      <c r="B45" s="502"/>
      <c r="C45" s="503">
        <v>4180</v>
      </c>
      <c r="D45" s="504">
        <v>26.1</v>
      </c>
      <c r="E45" s="504"/>
      <c r="F45" s="503">
        <v>6166</v>
      </c>
      <c r="G45" s="504">
        <v>38.5</v>
      </c>
      <c r="H45" s="504"/>
      <c r="I45" s="503">
        <v>4355</v>
      </c>
      <c r="J45" s="504">
        <v>27.2</v>
      </c>
      <c r="K45" s="504"/>
      <c r="L45" s="503">
        <v>1335</v>
      </c>
      <c r="M45" s="504">
        <v>8.3000000000000007</v>
      </c>
      <c r="N45" s="504"/>
      <c r="O45" s="505">
        <v>16037</v>
      </c>
      <c r="P45" s="506">
        <v>100</v>
      </c>
      <c r="Q45" s="506"/>
      <c r="R45" s="730"/>
      <c r="S45" s="730"/>
      <c r="T45" s="730"/>
      <c r="U45" s="730"/>
      <c r="V45" s="730"/>
    </row>
    <row r="46" spans="1:29" ht="18.75" hidden="1" customHeight="1" x14ac:dyDescent="0.25">
      <c r="A46" s="501" t="s">
        <v>375</v>
      </c>
      <c r="B46" s="502"/>
      <c r="C46" s="503">
        <v>3775</v>
      </c>
      <c r="D46" s="504">
        <v>25.1</v>
      </c>
      <c r="E46" s="504"/>
      <c r="F46" s="503">
        <v>6513</v>
      </c>
      <c r="G46" s="504">
        <v>43.3</v>
      </c>
      <c r="H46" s="504"/>
      <c r="I46" s="503">
        <v>3530</v>
      </c>
      <c r="J46" s="504">
        <v>23.5</v>
      </c>
      <c r="K46" s="504"/>
      <c r="L46" s="503">
        <v>1222</v>
      </c>
      <c r="M46" s="504">
        <v>8.1</v>
      </c>
      <c r="N46" s="504"/>
      <c r="O46" s="505">
        <v>15041</v>
      </c>
      <c r="P46" s="698">
        <v>100</v>
      </c>
      <c r="Q46" s="698"/>
      <c r="R46" s="730"/>
      <c r="S46" s="730"/>
      <c r="T46" s="730"/>
      <c r="U46" s="730"/>
      <c r="V46" s="730"/>
    </row>
    <row r="47" spans="1:29" ht="18.75" hidden="1" customHeight="1" x14ac:dyDescent="0.25">
      <c r="A47" s="501" t="s">
        <v>376</v>
      </c>
      <c r="B47" s="502"/>
      <c r="C47" s="503">
        <v>3491</v>
      </c>
      <c r="D47" s="504">
        <v>22.5</v>
      </c>
      <c r="E47" s="504"/>
      <c r="F47" s="503">
        <v>6578</v>
      </c>
      <c r="G47" s="504">
        <v>42.4</v>
      </c>
      <c r="H47" s="504"/>
      <c r="I47" s="503">
        <v>4363</v>
      </c>
      <c r="J47" s="504">
        <v>28.1</v>
      </c>
      <c r="K47" s="504"/>
      <c r="L47" s="503">
        <v>1087</v>
      </c>
      <c r="M47" s="504">
        <v>7</v>
      </c>
      <c r="N47" s="504"/>
      <c r="O47" s="505">
        <v>15519</v>
      </c>
      <c r="P47" s="506">
        <v>100</v>
      </c>
      <c r="Q47" s="506"/>
      <c r="R47" s="730"/>
      <c r="S47" s="730"/>
      <c r="T47" s="730"/>
      <c r="U47" s="730"/>
      <c r="V47" s="730"/>
    </row>
    <row r="48" spans="1:29" ht="8.1" hidden="1" customHeight="1" x14ac:dyDescent="0.25">
      <c r="A48" s="485"/>
      <c r="B48" s="486"/>
      <c r="C48" s="467"/>
      <c r="D48" s="468"/>
      <c r="E48" s="468"/>
      <c r="F48" s="467"/>
      <c r="G48" s="468"/>
      <c r="H48" s="468"/>
      <c r="I48" s="467"/>
      <c r="J48" s="468"/>
      <c r="K48" s="468"/>
      <c r="L48" s="467"/>
      <c r="M48" s="468"/>
      <c r="N48" s="468"/>
      <c r="O48" s="472"/>
      <c r="P48" s="466"/>
      <c r="Q48" s="466"/>
      <c r="V48" s="741"/>
    </row>
    <row r="49" spans="1:22" ht="18.75" hidden="1" customHeight="1" x14ac:dyDescent="0.25">
      <c r="A49" s="485" t="s">
        <v>377</v>
      </c>
      <c r="B49" s="486"/>
      <c r="C49" s="473">
        <v>3293</v>
      </c>
      <c r="D49" s="468">
        <v>21.1</v>
      </c>
      <c r="E49" s="468"/>
      <c r="F49" s="473">
        <v>6979</v>
      </c>
      <c r="G49" s="468">
        <v>44.6</v>
      </c>
      <c r="H49" s="468"/>
      <c r="I49" s="473">
        <v>4030</v>
      </c>
      <c r="J49" s="468">
        <v>25.8</v>
      </c>
      <c r="K49" s="468"/>
      <c r="L49" s="473">
        <v>1339</v>
      </c>
      <c r="M49" s="468">
        <v>8.6</v>
      </c>
      <c r="N49" s="468"/>
      <c r="O49" s="465">
        <v>15641</v>
      </c>
      <c r="P49" s="466">
        <v>100</v>
      </c>
      <c r="Q49" s="466"/>
      <c r="V49" s="741"/>
    </row>
    <row r="50" spans="1:22" ht="18.75" hidden="1" customHeight="1" x14ac:dyDescent="0.25">
      <c r="A50" s="485" t="s">
        <v>378</v>
      </c>
      <c r="B50" s="486"/>
      <c r="C50" s="473">
        <v>3215</v>
      </c>
      <c r="D50" s="468">
        <v>21.6</v>
      </c>
      <c r="E50" s="468"/>
      <c r="F50" s="473">
        <v>6609</v>
      </c>
      <c r="G50" s="468">
        <v>44.4</v>
      </c>
      <c r="H50" s="468"/>
      <c r="I50" s="473">
        <v>3576</v>
      </c>
      <c r="J50" s="468">
        <v>24</v>
      </c>
      <c r="K50" s="468"/>
      <c r="L50" s="473">
        <v>1489</v>
      </c>
      <c r="M50" s="468">
        <v>10</v>
      </c>
      <c r="N50" s="468"/>
      <c r="O50" s="465">
        <v>14889</v>
      </c>
      <c r="P50" s="466">
        <v>100</v>
      </c>
      <c r="Q50" s="466"/>
      <c r="V50" s="741"/>
    </row>
    <row r="51" spans="1:22" ht="18.75" hidden="1" customHeight="1" x14ac:dyDescent="0.25">
      <c r="A51" s="485" t="s">
        <v>379</v>
      </c>
      <c r="B51" s="486"/>
      <c r="C51" s="473">
        <v>2904</v>
      </c>
      <c r="D51" s="468">
        <v>18.2</v>
      </c>
      <c r="E51" s="468"/>
      <c r="F51" s="473">
        <v>7210</v>
      </c>
      <c r="G51" s="468">
        <v>45.1</v>
      </c>
      <c r="H51" s="468"/>
      <c r="I51" s="473">
        <v>4462</v>
      </c>
      <c r="J51" s="468">
        <v>27.9</v>
      </c>
      <c r="K51" s="468"/>
      <c r="L51" s="473">
        <v>1416</v>
      </c>
      <c r="M51" s="468">
        <v>8.9</v>
      </c>
      <c r="N51" s="468"/>
      <c r="O51" s="465">
        <v>15992</v>
      </c>
      <c r="P51" s="466">
        <v>100</v>
      </c>
      <c r="Q51" s="466"/>
      <c r="V51" s="741"/>
    </row>
    <row r="52" spans="1:22" ht="18.75" hidden="1" customHeight="1" x14ac:dyDescent="0.25">
      <c r="A52" s="485" t="s">
        <v>380</v>
      </c>
      <c r="B52" s="486"/>
      <c r="C52" s="473">
        <v>2896</v>
      </c>
      <c r="D52" s="468">
        <v>20.3</v>
      </c>
      <c r="E52" s="468"/>
      <c r="F52" s="473">
        <v>6293</v>
      </c>
      <c r="G52" s="468">
        <v>44.1</v>
      </c>
      <c r="H52" s="468"/>
      <c r="I52" s="473">
        <v>3675</v>
      </c>
      <c r="J52" s="468">
        <v>25.8</v>
      </c>
      <c r="K52" s="468"/>
      <c r="L52" s="473">
        <v>1406</v>
      </c>
      <c r="M52" s="468">
        <v>9.8000000000000007</v>
      </c>
      <c r="N52" s="468"/>
      <c r="O52" s="465">
        <v>14270</v>
      </c>
      <c r="P52" s="466">
        <v>100</v>
      </c>
      <c r="Q52" s="466"/>
      <c r="V52" s="741"/>
    </row>
    <row r="53" spans="1:22" ht="18.75" hidden="1" customHeight="1" x14ac:dyDescent="0.25">
      <c r="A53" s="485" t="s">
        <v>381</v>
      </c>
      <c r="B53" s="486"/>
      <c r="C53" s="482">
        <v>2762</v>
      </c>
      <c r="D53" s="706">
        <v>19.8</v>
      </c>
      <c r="E53" s="483"/>
      <c r="F53" s="482">
        <v>6058</v>
      </c>
      <c r="G53" s="706">
        <v>43.3</v>
      </c>
      <c r="H53" s="483"/>
      <c r="I53" s="482">
        <v>3859</v>
      </c>
      <c r="J53" s="706">
        <v>27.6</v>
      </c>
      <c r="K53" s="483"/>
      <c r="L53" s="482">
        <v>1303</v>
      </c>
      <c r="M53" s="706">
        <v>9.3000000000000007</v>
      </c>
      <c r="N53" s="483"/>
      <c r="O53" s="484">
        <v>13981</v>
      </c>
      <c r="P53" s="668">
        <v>100</v>
      </c>
      <c r="Q53" s="668"/>
      <c r="V53" s="741"/>
    </row>
    <row r="54" spans="1:22" ht="18.75" hidden="1" customHeight="1" x14ac:dyDescent="0.25">
      <c r="A54" s="485" t="s">
        <v>382</v>
      </c>
      <c r="B54" s="486"/>
      <c r="C54" s="482">
        <v>3155</v>
      </c>
      <c r="D54" s="706">
        <v>21.2</v>
      </c>
      <c r="E54" s="483"/>
      <c r="F54" s="482">
        <v>6323</v>
      </c>
      <c r="G54" s="706">
        <v>42.5</v>
      </c>
      <c r="H54" s="483"/>
      <c r="I54" s="482">
        <v>4196</v>
      </c>
      <c r="J54" s="706">
        <v>28.2</v>
      </c>
      <c r="K54" s="483"/>
      <c r="L54" s="482">
        <v>1191</v>
      </c>
      <c r="M54" s="706">
        <v>8</v>
      </c>
      <c r="N54" s="483"/>
      <c r="O54" s="484">
        <v>14865</v>
      </c>
      <c r="P54" s="668">
        <v>100</v>
      </c>
      <c r="Q54" s="668"/>
      <c r="V54" s="741"/>
    </row>
    <row r="55" spans="1:22" ht="18.75" hidden="1" customHeight="1" x14ac:dyDescent="0.25">
      <c r="A55" s="485" t="s">
        <v>383</v>
      </c>
      <c r="B55" s="486"/>
      <c r="C55" s="482">
        <v>3589</v>
      </c>
      <c r="D55" s="706">
        <v>23</v>
      </c>
      <c r="E55" s="483"/>
      <c r="F55" s="482">
        <v>6201</v>
      </c>
      <c r="G55" s="706">
        <v>39.700000000000003</v>
      </c>
      <c r="H55" s="483"/>
      <c r="I55" s="482">
        <v>4316</v>
      </c>
      <c r="J55" s="706">
        <v>27.6</v>
      </c>
      <c r="K55" s="483"/>
      <c r="L55" s="482">
        <v>1531</v>
      </c>
      <c r="M55" s="706">
        <v>9.8000000000000007</v>
      </c>
      <c r="N55" s="483"/>
      <c r="O55" s="484">
        <v>15636</v>
      </c>
      <c r="P55" s="668">
        <v>100</v>
      </c>
      <c r="Q55" s="668"/>
      <c r="V55" s="741"/>
    </row>
    <row r="56" spans="1:22" ht="18.75" hidden="1" customHeight="1" x14ac:dyDescent="0.25">
      <c r="A56" s="485" t="s">
        <v>384</v>
      </c>
      <c r="B56" s="486"/>
      <c r="C56" s="482">
        <v>3592</v>
      </c>
      <c r="D56" s="706">
        <v>23.1</v>
      </c>
      <c r="E56" s="483"/>
      <c r="F56" s="482">
        <v>5738</v>
      </c>
      <c r="G56" s="706">
        <v>36.9</v>
      </c>
      <c r="H56" s="483"/>
      <c r="I56" s="482">
        <v>4835</v>
      </c>
      <c r="J56" s="706">
        <v>30.3</v>
      </c>
      <c r="K56" s="483"/>
      <c r="L56" s="482">
        <v>1367</v>
      </c>
      <c r="M56" s="706">
        <v>9.6</v>
      </c>
      <c r="N56" s="483"/>
      <c r="O56" s="484">
        <v>15532</v>
      </c>
      <c r="P56" s="668">
        <v>100</v>
      </c>
      <c r="Q56" s="668"/>
      <c r="V56" s="741"/>
    </row>
    <row r="57" spans="1:22" ht="18.75" hidden="1" customHeight="1" x14ac:dyDescent="0.25">
      <c r="A57" s="485" t="s">
        <v>392</v>
      </c>
      <c r="B57" s="486"/>
      <c r="C57" s="482">
        <v>4397</v>
      </c>
      <c r="D57" s="706">
        <v>26.5</v>
      </c>
      <c r="E57" s="483"/>
      <c r="F57" s="482">
        <v>5807</v>
      </c>
      <c r="G57" s="706">
        <v>35</v>
      </c>
      <c r="H57" s="483"/>
      <c r="I57" s="482">
        <v>5191</v>
      </c>
      <c r="J57" s="706">
        <v>31.1</v>
      </c>
      <c r="K57" s="483"/>
      <c r="L57" s="482">
        <v>1178</v>
      </c>
      <c r="M57" s="706">
        <v>7.1</v>
      </c>
      <c r="N57" s="483"/>
      <c r="O57" s="484">
        <v>16572</v>
      </c>
      <c r="P57" s="668">
        <v>100</v>
      </c>
      <c r="Q57" s="668"/>
      <c r="V57" s="741"/>
    </row>
    <row r="58" spans="1:22" ht="18.75" hidden="1" customHeight="1" x14ac:dyDescent="0.25">
      <c r="A58" s="485" t="s">
        <v>393</v>
      </c>
      <c r="B58" s="486"/>
      <c r="C58" s="482">
        <v>4074</v>
      </c>
      <c r="D58" s="706">
        <v>26.4</v>
      </c>
      <c r="E58" s="483"/>
      <c r="F58" s="482">
        <v>5588</v>
      </c>
      <c r="G58" s="706">
        <v>36.200000000000003</v>
      </c>
      <c r="H58" s="483"/>
      <c r="I58" s="482">
        <v>4686</v>
      </c>
      <c r="J58" s="706">
        <v>30.4</v>
      </c>
      <c r="K58" s="483"/>
      <c r="L58" s="482">
        <v>1081</v>
      </c>
      <c r="M58" s="706">
        <v>7</v>
      </c>
      <c r="N58" s="483"/>
      <c r="O58" s="484">
        <v>15429</v>
      </c>
      <c r="P58" s="668">
        <v>100</v>
      </c>
      <c r="Q58" s="668"/>
      <c r="V58" s="741"/>
    </row>
    <row r="59" spans="1:22" ht="18.75" hidden="1" customHeight="1" x14ac:dyDescent="0.25">
      <c r="A59" s="485" t="s">
        <v>385</v>
      </c>
      <c r="B59" s="486"/>
      <c r="C59" s="482">
        <v>3634</v>
      </c>
      <c r="D59" s="706">
        <v>27.6</v>
      </c>
      <c r="E59" s="483"/>
      <c r="F59" s="482">
        <v>4539</v>
      </c>
      <c r="G59" s="706">
        <v>34.5</v>
      </c>
      <c r="H59" s="483"/>
      <c r="I59" s="482">
        <v>3885</v>
      </c>
      <c r="J59" s="706">
        <v>29.6</v>
      </c>
      <c r="K59" s="483"/>
      <c r="L59" s="482">
        <v>1088</v>
      </c>
      <c r="M59" s="706">
        <v>8.3000000000000007</v>
      </c>
      <c r="N59" s="483"/>
      <c r="O59" s="484">
        <v>13145</v>
      </c>
      <c r="P59" s="668">
        <v>100</v>
      </c>
      <c r="Q59" s="668"/>
      <c r="V59" s="741"/>
    </row>
    <row r="60" spans="1:22" ht="18.75" hidden="1" customHeight="1" x14ac:dyDescent="0.25">
      <c r="A60" s="485" t="s">
        <v>386</v>
      </c>
      <c r="B60" s="486"/>
      <c r="C60" s="482">
        <v>3356</v>
      </c>
      <c r="D60" s="706">
        <v>25.5</v>
      </c>
      <c r="E60" s="483"/>
      <c r="F60" s="482">
        <v>4367</v>
      </c>
      <c r="G60" s="706">
        <v>33.1</v>
      </c>
      <c r="H60" s="483"/>
      <c r="I60" s="482">
        <v>4411</v>
      </c>
      <c r="J60" s="706">
        <v>33.5</v>
      </c>
      <c r="K60" s="483"/>
      <c r="L60" s="482">
        <v>1040</v>
      </c>
      <c r="M60" s="706">
        <v>7.9</v>
      </c>
      <c r="N60" s="483"/>
      <c r="O60" s="484">
        <v>13174</v>
      </c>
      <c r="P60" s="668">
        <v>100</v>
      </c>
      <c r="Q60" s="668"/>
      <c r="V60" s="741"/>
    </row>
    <row r="61" spans="1:22" ht="9.75" customHeight="1" thickBot="1" x14ac:dyDescent="0.3">
      <c r="A61" s="856"/>
      <c r="B61" s="856"/>
      <c r="C61" s="856"/>
      <c r="D61" s="857"/>
      <c r="E61" s="857"/>
      <c r="F61" s="856"/>
      <c r="G61" s="857"/>
      <c r="H61" s="857"/>
      <c r="I61" s="856"/>
      <c r="J61" s="857"/>
      <c r="K61" s="857"/>
      <c r="L61" s="856"/>
      <c r="M61" s="857"/>
      <c r="N61" s="857"/>
      <c r="O61" s="856"/>
      <c r="P61" s="857"/>
      <c r="V61" s="741"/>
    </row>
    <row r="62" spans="1:22" x14ac:dyDescent="0.25">
      <c r="A62" s="477"/>
      <c r="V62" s="741"/>
    </row>
    <row r="67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00"/>
  <sheetViews>
    <sheetView view="pageBreakPreview" zoomScaleNormal="100" zoomScaleSheetLayoutView="100" workbookViewId="0">
      <pane xSplit="2" ySplit="9" topLeftCell="C10" activePane="bottomRight" state="frozen"/>
      <selection activeCell="M27" sqref="M27"/>
      <selection pane="topRight" activeCell="M27" sqref="M27"/>
      <selection pane="bottomLeft" activeCell="M27" sqref="M27"/>
      <selection pane="bottomRight" activeCell="L107" sqref="L107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885" bestFit="1" customWidth="1"/>
    <col min="12" max="13" width="16.85546875" style="860" bestFit="1" customWidth="1"/>
    <col min="14" max="14" width="18" style="860" bestFit="1" customWidth="1"/>
    <col min="15" max="15" width="10.140625" style="860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970">
        <v>9</v>
      </c>
      <c r="B1" s="678" t="s">
        <v>593</v>
      </c>
      <c r="C1" s="576"/>
      <c r="D1" s="576"/>
      <c r="E1" s="576"/>
      <c r="F1" s="576"/>
      <c r="G1" s="576"/>
    </row>
    <row r="2" spans="1:15" ht="18.75" customHeight="1" x14ac:dyDescent="0.25">
      <c r="A2" s="970"/>
      <c r="B2" s="679" t="s">
        <v>594</v>
      </c>
      <c r="C2" s="577"/>
      <c r="D2" s="577"/>
      <c r="E2" s="577"/>
      <c r="F2" s="577"/>
      <c r="G2" s="577"/>
    </row>
    <row r="3" spans="1:15" ht="3.95" customHeight="1" x14ac:dyDescent="0.25">
      <c r="A3" s="578"/>
      <c r="B3" s="531"/>
      <c r="C3" s="577"/>
      <c r="D3" s="577"/>
      <c r="E3" s="577"/>
      <c r="F3" s="577"/>
      <c r="G3" s="577"/>
    </row>
    <row r="4" spans="1:15" ht="15.75" customHeight="1" x14ac:dyDescent="0.25">
      <c r="A4" s="831"/>
      <c r="B4" s="679"/>
      <c r="C4" s="577"/>
      <c r="D4" s="577"/>
      <c r="E4" s="577"/>
      <c r="F4" s="577"/>
      <c r="G4" s="580" t="s">
        <v>394</v>
      </c>
    </row>
    <row r="5" spans="1:15" ht="0.95" customHeight="1" thickBot="1" x14ac:dyDescent="0.3">
      <c r="A5" s="579"/>
      <c r="B5" s="579"/>
      <c r="C5" s="579"/>
      <c r="D5" s="579"/>
      <c r="E5" s="579"/>
      <c r="F5" s="579"/>
      <c r="G5" s="580" t="s">
        <v>394</v>
      </c>
    </row>
    <row r="6" spans="1:15" s="685" customFormat="1" ht="27" customHeight="1" x14ac:dyDescent="0.25">
      <c r="A6" s="684" t="s">
        <v>522</v>
      </c>
      <c r="B6" s="684"/>
      <c r="C6" s="684"/>
      <c r="D6" s="684"/>
      <c r="E6" s="684"/>
      <c r="F6" s="684"/>
      <c r="G6" s="684"/>
      <c r="J6" s="886"/>
      <c r="K6" s="886"/>
      <c r="L6" s="861"/>
      <c r="M6" s="861"/>
      <c r="N6" s="861"/>
      <c r="O6" s="861"/>
    </row>
    <row r="7" spans="1:15" s="685" customFormat="1" ht="50.1" customHeight="1" x14ac:dyDescent="0.25">
      <c r="A7" s="680" t="s">
        <v>451</v>
      </c>
      <c r="B7" s="681"/>
      <c r="C7" s="682" t="s">
        <v>398</v>
      </c>
      <c r="D7" s="682" t="s">
        <v>399</v>
      </c>
      <c r="E7" s="682" t="s">
        <v>400</v>
      </c>
      <c r="F7" s="682" t="s">
        <v>434</v>
      </c>
      <c r="G7" s="682" t="s">
        <v>107</v>
      </c>
      <c r="J7" s="886"/>
      <c r="K7" s="886"/>
      <c r="L7" s="861"/>
      <c r="M7" s="861"/>
      <c r="N7" s="861"/>
      <c r="O7" s="861"/>
    </row>
    <row r="8" spans="1:15" s="685" customFormat="1" ht="30" customHeight="1" x14ac:dyDescent="0.25">
      <c r="A8" s="681" t="s">
        <v>452</v>
      </c>
      <c r="B8" s="681"/>
      <c r="C8" s="683" t="s">
        <v>325</v>
      </c>
      <c r="D8" s="683" t="s">
        <v>453</v>
      </c>
      <c r="E8" s="683" t="s">
        <v>324</v>
      </c>
      <c r="F8" s="683" t="s">
        <v>565</v>
      </c>
      <c r="G8" s="683" t="s">
        <v>133</v>
      </c>
      <c r="J8" s="886"/>
      <c r="K8" s="886"/>
      <c r="L8" s="861"/>
      <c r="M8" s="861"/>
      <c r="N8" s="861"/>
      <c r="O8" s="861"/>
    </row>
    <row r="9" spans="1:15" ht="5.0999999999999996" customHeight="1" thickBot="1" x14ac:dyDescent="0.3">
      <c r="A9" s="582"/>
      <c r="B9" s="582"/>
      <c r="C9" s="582"/>
      <c r="D9" s="582"/>
      <c r="E9" s="582"/>
      <c r="F9" s="582"/>
      <c r="G9" s="582"/>
    </row>
    <row r="10" spans="1:15" ht="1.7" customHeight="1" x14ac:dyDescent="0.25">
      <c r="A10" s="642"/>
      <c r="B10" s="642"/>
      <c r="C10" s="642"/>
      <c r="D10" s="642"/>
      <c r="E10" s="642"/>
      <c r="F10" s="642"/>
      <c r="G10" s="642"/>
    </row>
    <row r="11" spans="1:15" s="434" customFormat="1" ht="15.95" customHeight="1" x14ac:dyDescent="0.25">
      <c r="A11" s="517">
        <v>2023</v>
      </c>
      <c r="B11" s="517"/>
      <c r="C11" s="406">
        <v>26883929.226462577</v>
      </c>
      <c r="D11" s="406">
        <v>30729885.032176837</v>
      </c>
      <c r="E11" s="406">
        <v>13653584.324290084</v>
      </c>
      <c r="F11" s="406">
        <v>8811541.2072222661</v>
      </c>
      <c r="G11" s="405">
        <v>80078939.790151745</v>
      </c>
      <c r="H11" s="433"/>
      <c r="I11" s="676"/>
      <c r="J11" s="859"/>
      <c r="K11" s="859"/>
      <c r="L11" s="859"/>
      <c r="M11" s="859"/>
      <c r="N11" s="859"/>
      <c r="O11" s="859"/>
    </row>
    <row r="12" spans="1:15" s="434" customFormat="1" ht="15.95" customHeight="1" x14ac:dyDescent="0.25">
      <c r="A12" s="517">
        <v>2022</v>
      </c>
      <c r="B12" s="517"/>
      <c r="C12" s="406">
        <v>26027103.081328407</v>
      </c>
      <c r="D12" s="406">
        <v>28686116.454559471</v>
      </c>
      <c r="E12" s="406">
        <v>10941433.16680515</v>
      </c>
      <c r="F12" s="406">
        <v>7678322.3067872031</v>
      </c>
      <c r="G12" s="405">
        <v>73332975.009480238</v>
      </c>
      <c r="H12" s="676"/>
      <c r="I12" s="676"/>
      <c r="J12" s="859"/>
      <c r="K12" s="859"/>
      <c r="L12" s="859"/>
      <c r="M12" s="859"/>
      <c r="N12" s="859"/>
      <c r="O12" s="859"/>
    </row>
    <row r="13" spans="1:15" s="434" customFormat="1" ht="15.95" customHeight="1" x14ac:dyDescent="0.25">
      <c r="A13" s="517">
        <v>2021</v>
      </c>
      <c r="B13" s="517"/>
      <c r="C13" s="406">
        <v>25223611.44241697</v>
      </c>
      <c r="D13" s="406">
        <v>23621603.627546273</v>
      </c>
      <c r="E13" s="406">
        <v>7565766.0930415774</v>
      </c>
      <c r="F13" s="406">
        <v>5952810.1245599017</v>
      </c>
      <c r="G13" s="405">
        <v>62363791.287564725</v>
      </c>
      <c r="H13" s="676"/>
      <c r="I13" s="676"/>
      <c r="J13" s="859"/>
      <c r="K13" s="859"/>
      <c r="L13" s="859"/>
      <c r="M13" s="859"/>
      <c r="N13" s="859"/>
      <c r="O13" s="859"/>
    </row>
    <row r="14" spans="1:15" s="434" customFormat="1" ht="15.95" customHeight="1" x14ac:dyDescent="0.25">
      <c r="A14" s="517">
        <v>2020</v>
      </c>
      <c r="B14" s="517"/>
      <c r="C14" s="406">
        <v>27257676.2374194</v>
      </c>
      <c r="D14" s="406">
        <v>23808126.928359915</v>
      </c>
      <c r="E14" s="406">
        <v>9855188.9152536355</v>
      </c>
      <c r="F14" s="406">
        <v>4194338.4960335288</v>
      </c>
      <c r="G14" s="405">
        <v>65115330.577066451</v>
      </c>
      <c r="H14" s="676"/>
      <c r="I14" s="676"/>
      <c r="J14" s="859"/>
      <c r="K14" s="859"/>
      <c r="L14" s="859"/>
      <c r="M14" s="859"/>
      <c r="N14" s="859"/>
      <c r="O14" s="859"/>
    </row>
    <row r="15" spans="1:15" s="434" customFormat="1" ht="15.95" customHeight="1" x14ac:dyDescent="0.25">
      <c r="A15" s="517">
        <v>2019</v>
      </c>
      <c r="B15" s="517"/>
      <c r="C15" s="406">
        <v>32776667.698709998</v>
      </c>
      <c r="D15" s="406">
        <v>27987921.559534997</v>
      </c>
      <c r="E15" s="406">
        <v>15675863.484068099</v>
      </c>
      <c r="F15" s="406">
        <v>4630589.5364999995</v>
      </c>
      <c r="G15" s="405">
        <v>81071042.278813094</v>
      </c>
      <c r="H15" s="676"/>
      <c r="I15" s="676"/>
      <c r="J15" s="859"/>
      <c r="K15" s="859"/>
      <c r="L15" s="859"/>
      <c r="M15" s="859"/>
      <c r="N15" s="859"/>
      <c r="O15" s="859"/>
    </row>
    <row r="16" spans="1:15" s="434" customFormat="1" ht="15.95" customHeight="1" x14ac:dyDescent="0.25">
      <c r="A16" s="517">
        <v>2018</v>
      </c>
      <c r="B16" s="517"/>
      <c r="C16" s="406">
        <v>34395460.614305995</v>
      </c>
      <c r="D16" s="406">
        <v>29414361.781034</v>
      </c>
      <c r="E16" s="406">
        <v>14956339.732393101</v>
      </c>
      <c r="F16" s="406">
        <v>4300702.4189999998</v>
      </c>
      <c r="G16" s="405">
        <v>83066864.546733096</v>
      </c>
      <c r="H16" s="676"/>
      <c r="I16" s="676"/>
      <c r="J16" s="859"/>
      <c r="K16" s="859"/>
      <c r="L16" s="859"/>
      <c r="M16" s="859"/>
      <c r="N16" s="859"/>
      <c r="O16" s="859"/>
    </row>
    <row r="17" spans="1:15" s="434" customFormat="1" ht="15.95" customHeight="1" x14ac:dyDescent="0.25">
      <c r="A17" s="517">
        <v>2017</v>
      </c>
      <c r="B17" s="517"/>
      <c r="C17" s="406">
        <v>37425203.522200003</v>
      </c>
      <c r="D17" s="406">
        <v>32117540.059030004</v>
      </c>
      <c r="E17" s="406">
        <v>14123066.524560001</v>
      </c>
      <c r="F17" s="406">
        <v>3958810.8208999997</v>
      </c>
      <c r="G17" s="405">
        <v>87624620.926690012</v>
      </c>
      <c r="H17" s="676"/>
      <c r="I17" s="676"/>
      <c r="J17" s="859"/>
      <c r="K17" s="859"/>
      <c r="L17" s="859"/>
      <c r="M17" s="859"/>
      <c r="N17" s="859"/>
      <c r="O17" s="859"/>
    </row>
    <row r="18" spans="1:15" s="434" customFormat="1" ht="15.95" customHeight="1" x14ac:dyDescent="0.25">
      <c r="A18" s="517">
        <v>2016</v>
      </c>
      <c r="B18" s="517"/>
      <c r="C18" s="406">
        <v>34258536.312648445</v>
      </c>
      <c r="D18" s="406">
        <v>30528114.990585938</v>
      </c>
      <c r="E18" s="406">
        <v>12420765.779984374</v>
      </c>
      <c r="F18" s="406">
        <v>3721739.8867304688</v>
      </c>
      <c r="G18" s="405">
        <v>80929156.969949216</v>
      </c>
      <c r="H18" s="676"/>
      <c r="I18" s="676"/>
      <c r="J18" s="859"/>
      <c r="K18" s="859"/>
      <c r="L18" s="859"/>
      <c r="M18" s="859"/>
      <c r="N18" s="859"/>
      <c r="O18" s="859"/>
    </row>
    <row r="19" spans="1:15" s="434" customFormat="1" ht="15.95" hidden="1" customHeight="1" x14ac:dyDescent="0.25">
      <c r="A19" s="517">
        <v>2015</v>
      </c>
      <c r="B19" s="517"/>
      <c r="C19" s="406">
        <v>31135954.401984375</v>
      </c>
      <c r="D19" s="406">
        <v>30375339.75505469</v>
      </c>
      <c r="E19" s="406">
        <v>12083119.320439452</v>
      </c>
      <c r="F19" s="406">
        <v>3605381.1896816413</v>
      </c>
      <c r="G19" s="405">
        <v>77199794.667160153</v>
      </c>
      <c r="H19" s="676"/>
      <c r="I19" s="676"/>
      <c r="J19" s="859"/>
      <c r="K19" s="859"/>
      <c r="L19" s="859"/>
      <c r="M19" s="859"/>
      <c r="N19" s="859"/>
      <c r="O19" s="859"/>
    </row>
    <row r="20" spans="1:15" s="524" customFormat="1" ht="15.95" hidden="1" customHeight="1" x14ac:dyDescent="0.25">
      <c r="A20" s="517">
        <v>2014</v>
      </c>
      <c r="B20" s="517"/>
      <c r="C20" s="406">
        <v>28295661.868221901</v>
      </c>
      <c r="D20" s="406">
        <v>27334287.897641003</v>
      </c>
      <c r="E20" s="406">
        <v>12865252.7866516</v>
      </c>
      <c r="F20" s="406">
        <v>3976152.9952998003</v>
      </c>
      <c r="G20" s="405">
        <v>72471355.547814295</v>
      </c>
      <c r="H20" s="676"/>
      <c r="I20" s="676"/>
      <c r="J20" s="859"/>
      <c r="K20" s="859"/>
      <c r="L20" s="862"/>
      <c r="M20" s="862"/>
      <c r="N20" s="862"/>
      <c r="O20" s="862"/>
    </row>
    <row r="21" spans="1:15" s="524" customFormat="1" ht="15" hidden="1" customHeight="1" x14ac:dyDescent="0.25">
      <c r="A21" s="517">
        <v>2013</v>
      </c>
      <c r="B21" s="517"/>
      <c r="C21" s="398">
        <v>23581037.473254614</v>
      </c>
      <c r="D21" s="398">
        <v>22618949.329014365</v>
      </c>
      <c r="E21" s="398">
        <v>13827222.176876344</v>
      </c>
      <c r="F21" s="398">
        <v>3172017.3782801493</v>
      </c>
      <c r="G21" s="399">
        <v>63199226.357425466</v>
      </c>
      <c r="H21" s="676"/>
      <c r="I21" s="863" t="s">
        <v>550</v>
      </c>
      <c r="J21" s="864" t="s">
        <v>29</v>
      </c>
      <c r="K21" s="864" t="s">
        <v>30</v>
      </c>
      <c r="L21" s="864" t="s">
        <v>497</v>
      </c>
      <c r="M21" s="864" t="s">
        <v>498</v>
      </c>
      <c r="N21" s="864" t="s">
        <v>551</v>
      </c>
      <c r="O21" s="862"/>
    </row>
    <row r="22" spans="1:15" s="524" customFormat="1" ht="15.95" hidden="1" customHeight="1" x14ac:dyDescent="0.25">
      <c r="A22" s="517">
        <v>2012</v>
      </c>
      <c r="B22" s="517"/>
      <c r="C22" s="398">
        <v>19624697.054279145</v>
      </c>
      <c r="D22" s="398">
        <v>19386219.909341</v>
      </c>
      <c r="E22" s="398">
        <v>10948244.0878301</v>
      </c>
      <c r="F22" s="398">
        <v>3062681.5325958002</v>
      </c>
      <c r="G22" s="399">
        <v>53021842.584046051</v>
      </c>
      <c r="H22" s="676"/>
      <c r="I22" s="865"/>
      <c r="J22" s="864"/>
      <c r="K22" s="864"/>
      <c r="L22" s="866"/>
      <c r="M22" s="866"/>
      <c r="N22" s="866"/>
      <c r="O22" s="862"/>
    </row>
    <row r="23" spans="1:15" s="524" customFormat="1" ht="15.95" hidden="1" customHeight="1" x14ac:dyDescent="0.25">
      <c r="A23" s="517">
        <v>2011</v>
      </c>
      <c r="B23" s="517"/>
      <c r="C23" s="398">
        <v>14747482.431094851</v>
      </c>
      <c r="D23" s="398">
        <v>14544467.9312199</v>
      </c>
      <c r="E23" s="398">
        <v>7768190.6899201404</v>
      </c>
      <c r="F23" s="398">
        <v>3309319.397595</v>
      </c>
      <c r="G23" s="399">
        <v>40369460.449829891</v>
      </c>
      <c r="H23" s="676"/>
      <c r="I23" s="867"/>
      <c r="J23" s="864"/>
      <c r="K23" s="864"/>
      <c r="L23" s="866"/>
      <c r="M23" s="866"/>
      <c r="N23" s="866"/>
      <c r="O23" s="862"/>
    </row>
    <row r="24" spans="1:15" s="524" customFormat="1" ht="0.75" hidden="1" customHeight="1" x14ac:dyDescent="0.25">
      <c r="A24" s="517">
        <v>2010</v>
      </c>
      <c r="B24" s="517"/>
      <c r="C24" s="398">
        <v>10631162.972125161</v>
      </c>
      <c r="D24" s="398">
        <v>12021759.105625011</v>
      </c>
      <c r="E24" s="398">
        <v>4640155.6022926597</v>
      </c>
      <c r="F24" s="398">
        <v>3181928.9842901798</v>
      </c>
      <c r="G24" s="399">
        <v>30475006.664333012</v>
      </c>
      <c r="H24" s="676"/>
      <c r="I24" s="867"/>
      <c r="J24" s="864"/>
      <c r="K24" s="864"/>
      <c r="L24" s="866"/>
      <c r="M24" s="866"/>
      <c r="N24" s="866"/>
      <c r="O24" s="862"/>
    </row>
    <row r="25" spans="1:15" s="524" customFormat="1" ht="1.7" customHeight="1" x14ac:dyDescent="0.25">
      <c r="A25" s="517"/>
      <c r="B25" s="517"/>
      <c r="C25" s="399"/>
      <c r="D25" s="399"/>
      <c r="E25" s="399"/>
      <c r="F25" s="399"/>
      <c r="G25" s="399"/>
      <c r="I25" s="867"/>
      <c r="J25" s="864"/>
      <c r="K25" s="864"/>
      <c r="L25" s="866"/>
      <c r="M25" s="866"/>
      <c r="N25" s="866"/>
      <c r="O25" s="862"/>
    </row>
    <row r="26" spans="1:15" s="524" customFormat="1" ht="15.75" customHeight="1" x14ac:dyDescent="0.25">
      <c r="A26" s="517" t="s">
        <v>576</v>
      </c>
      <c r="B26" s="517"/>
      <c r="C26" s="406">
        <v>8268893.2011720529</v>
      </c>
      <c r="D26" s="406">
        <v>8129979.02618</v>
      </c>
      <c r="E26" s="406">
        <v>4204220.7459742008</v>
      </c>
      <c r="F26" s="406">
        <v>3040185.3469431903</v>
      </c>
      <c r="G26" s="405">
        <v>23643278.320269443</v>
      </c>
      <c r="I26" s="867"/>
      <c r="J26" s="864"/>
      <c r="K26" s="864"/>
      <c r="L26" s="866"/>
      <c r="M26" s="866"/>
      <c r="N26" s="866"/>
      <c r="O26" s="862"/>
    </row>
    <row r="27" spans="1:15" s="524" customFormat="1" ht="15.75" customHeight="1" x14ac:dyDescent="0.25">
      <c r="A27" s="517" t="s">
        <v>573</v>
      </c>
      <c r="B27" s="517"/>
      <c r="C27" s="406">
        <v>7264820.0253880257</v>
      </c>
      <c r="D27" s="406">
        <v>8075707.8511351123</v>
      </c>
      <c r="E27" s="406">
        <v>3979437.0783082899</v>
      </c>
      <c r="F27" s="406">
        <v>2475280.8848206224</v>
      </c>
      <c r="G27" s="405">
        <v>21795245.839652099</v>
      </c>
      <c r="I27" s="867"/>
      <c r="J27" s="864"/>
      <c r="K27" s="864"/>
      <c r="L27" s="866"/>
      <c r="M27" s="866"/>
      <c r="N27" s="866"/>
      <c r="O27" s="862"/>
    </row>
    <row r="28" spans="1:15" s="524" customFormat="1" ht="1.7" customHeight="1" x14ac:dyDescent="0.25">
      <c r="A28" s="517"/>
      <c r="B28" s="517"/>
      <c r="C28" s="406"/>
      <c r="D28" s="406"/>
      <c r="E28" s="406"/>
      <c r="F28" s="406"/>
      <c r="G28" s="405"/>
      <c r="I28" s="867"/>
      <c r="J28" s="864"/>
      <c r="K28" s="864"/>
      <c r="L28" s="866"/>
      <c r="M28" s="866"/>
      <c r="N28" s="866"/>
      <c r="O28" s="862"/>
    </row>
    <row r="29" spans="1:15" s="524" customFormat="1" ht="15.75" customHeight="1" x14ac:dyDescent="0.25">
      <c r="A29" s="517" t="s">
        <v>570</v>
      </c>
      <c r="B29" s="517"/>
      <c r="C29" s="406">
        <v>6726105.1150645204</v>
      </c>
      <c r="D29" s="406">
        <v>7570998.7269511158</v>
      </c>
      <c r="E29" s="406">
        <v>3907817.8519493686</v>
      </c>
      <c r="F29" s="406">
        <v>2100534.3457468399</v>
      </c>
      <c r="G29" s="405">
        <v>20305456.039711844</v>
      </c>
      <c r="I29" s="867"/>
      <c r="J29" s="864"/>
      <c r="K29" s="864"/>
      <c r="L29" s="866"/>
      <c r="M29" s="866"/>
      <c r="N29" s="866"/>
      <c r="O29" s="862"/>
    </row>
    <row r="30" spans="1:15" s="524" customFormat="1" ht="15.75" customHeight="1" x14ac:dyDescent="0.25">
      <c r="A30" s="517" t="s">
        <v>568</v>
      </c>
      <c r="B30" s="517"/>
      <c r="C30" s="406">
        <v>6828448.011629899</v>
      </c>
      <c r="D30" s="406">
        <v>7391220.6568827247</v>
      </c>
      <c r="E30" s="406">
        <v>2975927.8009419492</v>
      </c>
      <c r="F30" s="406">
        <v>2368550.4975159201</v>
      </c>
      <c r="G30" s="405">
        <v>19564146.966970492</v>
      </c>
      <c r="I30" s="867"/>
      <c r="J30" s="864"/>
      <c r="K30" s="864"/>
      <c r="L30" s="866"/>
      <c r="M30" s="866"/>
      <c r="N30" s="866"/>
      <c r="O30" s="862"/>
    </row>
    <row r="31" spans="1:15" s="524" customFormat="1" ht="15.75" customHeight="1" x14ac:dyDescent="0.25">
      <c r="A31" s="517" t="s">
        <v>567</v>
      </c>
      <c r="B31" s="517"/>
      <c r="C31" s="406">
        <v>6897128.3929170435</v>
      </c>
      <c r="D31" s="406">
        <v>8174897.2818</v>
      </c>
      <c r="E31" s="406">
        <v>3263335.0156042608</v>
      </c>
      <c r="F31" s="406">
        <v>2082734.4777703856</v>
      </c>
      <c r="G31" s="405">
        <v>20418095.168091688</v>
      </c>
      <c r="I31" s="867"/>
      <c r="J31" s="864"/>
      <c r="K31" s="864"/>
      <c r="L31" s="866"/>
      <c r="M31" s="866"/>
      <c r="N31" s="866"/>
      <c r="O31" s="862"/>
    </row>
    <row r="32" spans="1:15" s="434" customFormat="1" ht="15.95" customHeight="1" x14ac:dyDescent="0.25">
      <c r="A32" s="1049" t="s">
        <v>566</v>
      </c>
      <c r="B32" s="1049"/>
      <c r="C32" s="406">
        <v>6432247.7068511127</v>
      </c>
      <c r="D32" s="406">
        <v>7592768.3665429931</v>
      </c>
      <c r="E32" s="406">
        <v>3506503.655794505</v>
      </c>
      <c r="F32" s="406">
        <v>2259721.8861891204</v>
      </c>
      <c r="G32" s="405">
        <v>19791241.615377732</v>
      </c>
      <c r="I32" s="863"/>
      <c r="J32" s="864"/>
      <c r="K32" s="864"/>
      <c r="L32" s="864"/>
      <c r="M32" s="864"/>
      <c r="N32" s="864"/>
      <c r="O32" s="859"/>
    </row>
    <row r="33" spans="1:15" s="434" customFormat="1" ht="1.7" customHeight="1" x14ac:dyDescent="0.25">
      <c r="A33" s="915"/>
      <c r="B33" s="915"/>
      <c r="C33" s="406"/>
      <c r="D33" s="406"/>
      <c r="E33" s="406"/>
      <c r="F33" s="406"/>
      <c r="G33" s="405"/>
      <c r="I33" s="863"/>
      <c r="J33" s="864"/>
      <c r="K33" s="864"/>
      <c r="L33" s="864"/>
      <c r="M33" s="864"/>
      <c r="N33" s="864"/>
      <c r="O33" s="859"/>
    </row>
    <row r="34" spans="1:15" s="434" customFormat="1" ht="15.95" customHeight="1" x14ac:dyDescent="0.25">
      <c r="A34" s="1049" t="s">
        <v>562</v>
      </c>
      <c r="B34" s="1049"/>
      <c r="C34" s="406">
        <v>6490830.6653099991</v>
      </c>
      <c r="D34" s="406">
        <v>7496636.3296999997</v>
      </c>
      <c r="E34" s="406">
        <v>3907267.1301599997</v>
      </c>
      <c r="F34" s="406">
        <v>2132825.56751</v>
      </c>
      <c r="G34" s="405">
        <v>20027559.692680001</v>
      </c>
      <c r="I34" s="863"/>
      <c r="J34" s="864"/>
      <c r="K34" s="864"/>
      <c r="L34" s="864"/>
      <c r="M34" s="864"/>
      <c r="N34" s="864"/>
      <c r="O34" s="859"/>
    </row>
    <row r="35" spans="1:15" s="434" customFormat="1" ht="15.95" customHeight="1" x14ac:dyDescent="0.25">
      <c r="A35" s="1049" t="s">
        <v>561</v>
      </c>
      <c r="B35" s="1049"/>
      <c r="C35" s="406">
        <v>6358314.0696059372</v>
      </c>
      <c r="D35" s="406">
        <v>7076216.2573999995</v>
      </c>
      <c r="E35" s="406">
        <v>2701091.3080423241</v>
      </c>
      <c r="F35" s="406">
        <v>1873045.1317903099</v>
      </c>
      <c r="G35" s="405">
        <v>18008666.766838573</v>
      </c>
      <c r="I35" s="863"/>
      <c r="J35" s="864"/>
      <c r="K35" s="864"/>
      <c r="L35" s="864"/>
      <c r="M35" s="864"/>
      <c r="N35" s="864"/>
      <c r="O35" s="859"/>
    </row>
    <row r="36" spans="1:15" s="434" customFormat="1" ht="15.95" customHeight="1" x14ac:dyDescent="0.25">
      <c r="A36" s="1049" t="s">
        <v>559</v>
      </c>
      <c r="B36" s="1049"/>
      <c r="C36" s="406">
        <v>6424693.5131965503</v>
      </c>
      <c r="D36" s="406">
        <v>7323207.4387527807</v>
      </c>
      <c r="E36" s="406">
        <v>1919449.1367706442</v>
      </c>
      <c r="F36" s="406">
        <v>1737613.4201250626</v>
      </c>
      <c r="G36" s="405">
        <v>17404963.508845039</v>
      </c>
      <c r="I36" s="863"/>
      <c r="J36" s="864"/>
      <c r="K36" s="864"/>
      <c r="L36" s="864"/>
      <c r="M36" s="864"/>
      <c r="N36" s="864"/>
      <c r="O36" s="859"/>
    </row>
    <row r="37" spans="1:15" s="434" customFormat="1" ht="15.95" customHeight="1" x14ac:dyDescent="0.25">
      <c r="A37" s="1049" t="s">
        <v>558</v>
      </c>
      <c r="B37" s="1049"/>
      <c r="C37" s="406">
        <v>6753264.833215923</v>
      </c>
      <c r="D37" s="406">
        <v>6790056.4287066897</v>
      </c>
      <c r="E37" s="406">
        <v>2413625.5918321814</v>
      </c>
      <c r="F37" s="406">
        <v>1934838.1873618306</v>
      </c>
      <c r="G37" s="405">
        <v>17891785.041116625</v>
      </c>
      <c r="I37" s="863"/>
      <c r="J37" s="864"/>
      <c r="K37" s="864"/>
      <c r="L37" s="864"/>
      <c r="M37" s="864"/>
      <c r="N37" s="864"/>
      <c r="O37" s="859"/>
    </row>
    <row r="38" spans="1:15" s="434" customFormat="1" ht="1.7" customHeight="1" x14ac:dyDescent="0.25">
      <c r="A38" s="893"/>
      <c r="B38" s="893"/>
      <c r="C38" s="406"/>
      <c r="D38" s="406"/>
      <c r="E38" s="406"/>
      <c r="F38" s="406"/>
      <c r="G38" s="405"/>
      <c r="I38" s="863"/>
      <c r="J38" s="864"/>
      <c r="K38" s="864"/>
      <c r="L38" s="864"/>
      <c r="M38" s="864"/>
      <c r="N38" s="864"/>
      <c r="O38" s="859"/>
    </row>
    <row r="39" spans="1:15" s="434" customFormat="1" ht="15.95" customHeight="1" x14ac:dyDescent="0.25">
      <c r="A39" s="1049" t="s">
        <v>557</v>
      </c>
      <c r="B39" s="1049"/>
      <c r="C39" s="406">
        <v>6151055.6520653497</v>
      </c>
      <c r="D39" s="406">
        <v>6017914.8198148878</v>
      </c>
      <c r="E39" s="406">
        <v>2108965.4148387285</v>
      </c>
      <c r="F39" s="406">
        <v>1936719.1285713543</v>
      </c>
      <c r="G39" s="405">
        <v>16214655.01529032</v>
      </c>
      <c r="I39" s="863"/>
      <c r="J39" s="864"/>
      <c r="K39" s="864"/>
      <c r="L39" s="864"/>
      <c r="M39" s="864"/>
      <c r="N39" s="864"/>
      <c r="O39" s="859"/>
    </row>
    <row r="40" spans="1:15" s="434" customFormat="1" ht="15.95" customHeight="1" x14ac:dyDescent="0.25">
      <c r="A40" s="1049" t="s">
        <v>556</v>
      </c>
      <c r="B40" s="1049"/>
      <c r="C40" s="406">
        <v>5432444.9970814018</v>
      </c>
      <c r="D40" s="406">
        <v>5026870.0454254448</v>
      </c>
      <c r="E40" s="406">
        <v>1863173.5959292636</v>
      </c>
      <c r="F40" s="406">
        <v>1341621.1687228021</v>
      </c>
      <c r="G40" s="405">
        <v>13664109.807158913</v>
      </c>
      <c r="I40" s="863"/>
      <c r="J40" s="864"/>
      <c r="K40" s="864"/>
      <c r="L40" s="864"/>
      <c r="M40" s="864"/>
      <c r="N40" s="864"/>
      <c r="O40" s="859"/>
    </row>
    <row r="41" spans="1:15" s="434" customFormat="1" ht="15.95" customHeight="1" x14ac:dyDescent="0.25">
      <c r="A41" s="1049" t="s">
        <v>555</v>
      </c>
      <c r="B41" s="1049"/>
      <c r="C41" s="406">
        <v>6056020.3373653702</v>
      </c>
      <c r="D41" s="406">
        <v>6083922.2879299987</v>
      </c>
      <c r="E41" s="406">
        <v>1687148.622772448</v>
      </c>
      <c r="F41" s="406">
        <v>1328643.2126593285</v>
      </c>
      <c r="G41" s="405">
        <v>15155734.460727146</v>
      </c>
      <c r="I41" s="863"/>
      <c r="J41" s="864"/>
      <c r="K41" s="864"/>
      <c r="L41" s="864"/>
      <c r="M41" s="864"/>
      <c r="N41" s="864"/>
      <c r="O41" s="859"/>
    </row>
    <row r="42" spans="1:15" s="434" customFormat="1" ht="15.95" customHeight="1" x14ac:dyDescent="0.25">
      <c r="A42" s="1049" t="s">
        <v>554</v>
      </c>
      <c r="B42" s="1049"/>
      <c r="C42" s="406">
        <v>7584090.4559048498</v>
      </c>
      <c r="D42" s="406">
        <v>6492896.4743759399</v>
      </c>
      <c r="E42" s="406">
        <v>1906478.4595011373</v>
      </c>
      <c r="F42" s="406">
        <v>1345826.6146064172</v>
      </c>
      <c r="G42" s="405">
        <v>17329292.004388344</v>
      </c>
      <c r="I42" s="863"/>
      <c r="J42" s="864"/>
      <c r="K42" s="864"/>
      <c r="L42" s="864"/>
      <c r="M42" s="864"/>
      <c r="N42" s="864"/>
      <c r="O42" s="859"/>
    </row>
    <row r="43" spans="1:15" ht="1.7" customHeight="1" x14ac:dyDescent="0.25">
      <c r="A43" s="578"/>
      <c r="B43" s="531"/>
      <c r="C43" s="577"/>
      <c r="D43" s="577"/>
      <c r="E43" s="577"/>
      <c r="F43" s="577"/>
      <c r="G43" s="577"/>
      <c r="I43" s="850"/>
      <c r="J43" s="858"/>
      <c r="K43" s="858"/>
      <c r="L43" s="868"/>
      <c r="M43" s="868"/>
      <c r="N43" s="868"/>
    </row>
    <row r="44" spans="1:15" s="434" customFormat="1" ht="15.95" customHeight="1" x14ac:dyDescent="0.25">
      <c r="A44" s="1049" t="s">
        <v>548</v>
      </c>
      <c r="B44" s="1049"/>
      <c r="C44" s="406">
        <v>7461341.6088895556</v>
      </c>
      <c r="D44" s="406">
        <v>6763154.4884696426</v>
      </c>
      <c r="E44" s="406">
        <v>2183588.2792901294</v>
      </c>
      <c r="F44" s="406">
        <v>1277785.3476117621</v>
      </c>
      <c r="G44" s="405">
        <v>17685869.72426109</v>
      </c>
      <c r="I44" s="863"/>
      <c r="J44" s="864"/>
      <c r="K44" s="864"/>
      <c r="L44" s="864"/>
      <c r="M44" s="864"/>
      <c r="N44" s="864"/>
      <c r="O44" s="859"/>
    </row>
    <row r="45" spans="1:15" s="434" customFormat="1" ht="15.95" customHeight="1" x14ac:dyDescent="0.25">
      <c r="A45" s="1049" t="s">
        <v>546</v>
      </c>
      <c r="B45" s="1049"/>
      <c r="C45" s="406">
        <v>7059475.4814265175</v>
      </c>
      <c r="D45" s="406">
        <v>5661532.6962273605</v>
      </c>
      <c r="E45" s="406">
        <v>2111255.4569854159</v>
      </c>
      <c r="F45" s="406">
        <v>1073815.8869242142</v>
      </c>
      <c r="G45" s="405">
        <v>15906079.521563509</v>
      </c>
      <c r="J45" s="859"/>
      <c r="K45" s="859"/>
      <c r="L45" s="859"/>
      <c r="M45" s="859"/>
      <c r="N45" s="859"/>
      <c r="O45" s="859"/>
    </row>
    <row r="46" spans="1:15" s="434" customFormat="1" ht="15.95" customHeight="1" x14ac:dyDescent="0.25">
      <c r="A46" s="1049" t="s">
        <v>539</v>
      </c>
      <c r="B46" s="1049"/>
      <c r="C46" s="406">
        <v>5103921.3944884641</v>
      </c>
      <c r="D46" s="406">
        <v>4514735.8792159194</v>
      </c>
      <c r="E46" s="406">
        <v>1889311.1086759346</v>
      </c>
      <c r="F46" s="406">
        <v>804445.01106000005</v>
      </c>
      <c r="G46" s="405">
        <v>12312413.393440317</v>
      </c>
      <c r="J46" s="859"/>
      <c r="K46" s="859"/>
      <c r="L46" s="859"/>
      <c r="M46" s="859"/>
      <c r="N46" s="859"/>
      <c r="O46" s="859"/>
    </row>
    <row r="47" spans="1:15" s="524" customFormat="1" ht="15.75" customHeight="1" x14ac:dyDescent="0.25">
      <c r="A47" s="1049" t="s">
        <v>537</v>
      </c>
      <c r="B47" s="1049"/>
      <c r="C47" s="406">
        <v>7632937.7526148399</v>
      </c>
      <c r="D47" s="406">
        <v>6868703.8644469939</v>
      </c>
      <c r="E47" s="406">
        <v>3671034.0703021553</v>
      </c>
      <c r="F47" s="406">
        <v>1038292.2504375528</v>
      </c>
      <c r="G47" s="405">
        <v>19210967.937801544</v>
      </c>
      <c r="J47" s="859"/>
      <c r="K47" s="859"/>
      <c r="L47" s="862"/>
      <c r="M47" s="862"/>
      <c r="N47" s="862"/>
      <c r="O47" s="862"/>
    </row>
    <row r="48" spans="1:15" ht="1.7" customHeight="1" x14ac:dyDescent="0.25">
      <c r="A48" s="578"/>
      <c r="B48" s="531"/>
      <c r="C48" s="577"/>
      <c r="D48" s="577"/>
      <c r="E48" s="577"/>
      <c r="F48" s="577"/>
      <c r="G48" s="577"/>
      <c r="I48" s="850"/>
      <c r="J48" s="858"/>
      <c r="K48" s="858"/>
      <c r="L48" s="868"/>
      <c r="M48" s="868"/>
      <c r="N48" s="868"/>
    </row>
    <row r="49" spans="1:15" s="524" customFormat="1" ht="15.95" customHeight="1" x14ac:dyDescent="0.25">
      <c r="A49" s="1049" t="s">
        <v>534</v>
      </c>
      <c r="B49" s="1049"/>
      <c r="C49" s="406">
        <v>8209229.9599699993</v>
      </c>
      <c r="D49" s="406">
        <v>6842942.9075699998</v>
      </c>
      <c r="E49" s="406">
        <v>4593126.4305681</v>
      </c>
      <c r="F49" s="406">
        <v>1083149.97624</v>
      </c>
      <c r="G49" s="405">
        <v>20728449.274348099</v>
      </c>
      <c r="J49" s="859"/>
      <c r="K49" s="859"/>
      <c r="L49" s="862"/>
      <c r="M49" s="862"/>
      <c r="N49" s="862"/>
      <c r="O49" s="862"/>
    </row>
    <row r="50" spans="1:15" s="524" customFormat="1" ht="15.95" customHeight="1" x14ac:dyDescent="0.25">
      <c r="A50" s="1049" t="s">
        <v>532</v>
      </c>
      <c r="B50" s="1049"/>
      <c r="C50" s="406">
        <v>8081681.3658800004</v>
      </c>
      <c r="D50" s="406">
        <v>6834102.517070001</v>
      </c>
      <c r="E50" s="406">
        <v>3589121.5449799998</v>
      </c>
      <c r="F50" s="406">
        <v>1084866.3819199998</v>
      </c>
      <c r="G50" s="405">
        <v>19589771.80985</v>
      </c>
      <c r="J50" s="859"/>
      <c r="K50" s="859"/>
      <c r="L50" s="862"/>
      <c r="M50" s="862"/>
      <c r="N50" s="862"/>
      <c r="O50" s="862"/>
    </row>
    <row r="51" spans="1:15" s="524" customFormat="1" ht="15.95" customHeight="1" x14ac:dyDescent="0.25">
      <c r="A51" s="1049" t="s">
        <v>528</v>
      </c>
      <c r="B51" s="1049"/>
      <c r="C51" s="406">
        <v>8143521.2258600006</v>
      </c>
      <c r="D51" s="406">
        <v>6724708.4408950005</v>
      </c>
      <c r="E51" s="406">
        <v>3765206.6745199999</v>
      </c>
      <c r="F51" s="406">
        <v>1177853.0363400001</v>
      </c>
      <c r="G51" s="405">
        <v>19811289.377615005</v>
      </c>
      <c r="J51" s="859"/>
      <c r="K51" s="859"/>
      <c r="L51" s="862"/>
      <c r="M51" s="862"/>
      <c r="N51" s="862"/>
      <c r="O51" s="862"/>
    </row>
    <row r="52" spans="1:15" s="524" customFormat="1" ht="15.95" customHeight="1" x14ac:dyDescent="0.25">
      <c r="A52" s="1050" t="s">
        <v>523</v>
      </c>
      <c r="B52" s="1050"/>
      <c r="C52" s="406">
        <v>8342235.1469999999</v>
      </c>
      <c r="D52" s="406">
        <v>7586167.6940000001</v>
      </c>
      <c r="E52" s="406">
        <v>3728408.8339999998</v>
      </c>
      <c r="F52" s="406">
        <v>1284720.142</v>
      </c>
      <c r="G52" s="405">
        <v>20941531.817000002</v>
      </c>
      <c r="J52" s="859"/>
      <c r="K52" s="859"/>
      <c r="L52" s="862"/>
      <c r="M52" s="862"/>
      <c r="N52" s="862"/>
      <c r="O52" s="862"/>
    </row>
    <row r="53" spans="1:15" ht="1.7" customHeight="1" x14ac:dyDescent="0.25">
      <c r="A53" s="578"/>
      <c r="B53" s="531"/>
      <c r="C53" s="577"/>
      <c r="D53" s="577"/>
      <c r="E53" s="577"/>
      <c r="F53" s="577"/>
      <c r="G53" s="577"/>
      <c r="I53" s="850"/>
      <c r="J53" s="858"/>
      <c r="K53" s="858"/>
      <c r="L53" s="868"/>
      <c r="M53" s="868"/>
      <c r="N53" s="868"/>
    </row>
    <row r="54" spans="1:15" s="524" customFormat="1" ht="15.95" customHeight="1" x14ac:dyDescent="0.25">
      <c r="A54" s="664" t="s">
        <v>504</v>
      </c>
      <c r="B54" s="664"/>
      <c r="C54" s="665">
        <v>8078123.1359999999</v>
      </c>
      <c r="D54" s="665">
        <v>7496624.7220000001</v>
      </c>
      <c r="E54" s="665">
        <v>3897870.5269999998</v>
      </c>
      <c r="F54" s="665">
        <v>1062310.4739999999</v>
      </c>
      <c r="G54" s="707">
        <v>20534928.858999997</v>
      </c>
      <c r="J54" s="859"/>
      <c r="K54" s="859"/>
      <c r="L54" s="862"/>
      <c r="M54" s="862"/>
      <c r="N54" s="862"/>
      <c r="O54" s="862"/>
    </row>
    <row r="55" spans="1:15" s="524" customFormat="1" ht="15.95" customHeight="1" x14ac:dyDescent="0.25">
      <c r="A55" s="664" t="s">
        <v>502</v>
      </c>
      <c r="B55" s="664"/>
      <c r="C55" s="665">
        <v>8484981.2433459982</v>
      </c>
      <c r="D55" s="665">
        <v>6814916.674234</v>
      </c>
      <c r="E55" s="665">
        <v>3533178.8213930996</v>
      </c>
      <c r="F55" s="665">
        <v>1005868.3419999999</v>
      </c>
      <c r="G55" s="707">
        <v>19838945.080973096</v>
      </c>
      <c r="J55" s="859"/>
      <c r="K55" s="859"/>
      <c r="L55" s="862"/>
      <c r="M55" s="862"/>
      <c r="N55" s="862"/>
      <c r="O55" s="862"/>
    </row>
    <row r="56" spans="1:15" s="524" customFormat="1" ht="15.95" customHeight="1" x14ac:dyDescent="0.25">
      <c r="A56" s="664" t="s">
        <v>499</v>
      </c>
      <c r="B56" s="664"/>
      <c r="C56" s="665">
        <v>8433836.9173999988</v>
      </c>
      <c r="D56" s="665">
        <v>6884367.5198000018</v>
      </c>
      <c r="E56" s="665">
        <v>3654061.469</v>
      </c>
      <c r="F56" s="665">
        <v>1126552.6980000001</v>
      </c>
      <c r="G56" s="707">
        <v>20098818.604199998</v>
      </c>
      <c r="J56" s="859"/>
      <c r="K56" s="859"/>
      <c r="L56" s="862"/>
      <c r="M56" s="862"/>
      <c r="N56" s="862"/>
      <c r="O56" s="862"/>
    </row>
    <row r="57" spans="1:15" s="524" customFormat="1" ht="15.95" customHeight="1" x14ac:dyDescent="0.25">
      <c r="A57" s="517" t="s">
        <v>495</v>
      </c>
      <c r="B57" s="517"/>
      <c r="C57" s="406">
        <v>9398519.3175600003</v>
      </c>
      <c r="D57" s="406">
        <v>8218452.8650000002</v>
      </c>
      <c r="E57" s="406">
        <v>3871228.915</v>
      </c>
      <c r="F57" s="406">
        <v>1105970.905</v>
      </c>
      <c r="G57" s="405">
        <v>22594172.002560001</v>
      </c>
      <c r="J57" s="859"/>
      <c r="K57" s="859"/>
      <c r="L57" s="862"/>
      <c r="M57" s="862"/>
      <c r="N57" s="862"/>
      <c r="O57" s="862"/>
    </row>
    <row r="58" spans="1:15" ht="1.7" customHeight="1" x14ac:dyDescent="0.25">
      <c r="A58" s="578"/>
      <c r="B58" s="531"/>
      <c r="C58" s="577"/>
      <c r="D58" s="577"/>
      <c r="E58" s="577"/>
      <c r="F58" s="577"/>
      <c r="G58" s="577"/>
      <c r="I58" s="850"/>
      <c r="J58" s="858"/>
      <c r="K58" s="858"/>
      <c r="L58" s="868"/>
      <c r="M58" s="868"/>
      <c r="N58" s="868"/>
    </row>
    <row r="59" spans="1:15" s="434" customFormat="1" ht="15.95" customHeight="1" x14ac:dyDescent="0.25">
      <c r="A59" s="517" t="s">
        <v>493</v>
      </c>
      <c r="B59" s="517"/>
      <c r="C59" s="406">
        <v>9181754.7379999999</v>
      </c>
      <c r="D59" s="406">
        <v>8273179.1665500011</v>
      </c>
      <c r="E59" s="406">
        <v>3722026.1090000002</v>
      </c>
      <c r="F59" s="406">
        <v>1039681.5948999994</v>
      </c>
      <c r="G59" s="405">
        <v>22216641.608450003</v>
      </c>
      <c r="J59" s="859"/>
      <c r="K59" s="859"/>
      <c r="L59" s="859"/>
      <c r="M59" s="859"/>
      <c r="N59" s="859"/>
      <c r="O59" s="859"/>
    </row>
    <row r="60" spans="1:15" s="434" customFormat="1" ht="15.95" customHeight="1" x14ac:dyDescent="0.25">
      <c r="A60" s="517" t="s">
        <v>489</v>
      </c>
      <c r="B60" s="517"/>
      <c r="C60" s="406">
        <v>9324835.639200002</v>
      </c>
      <c r="D60" s="406">
        <v>7910487.5484800031</v>
      </c>
      <c r="E60" s="406">
        <v>3413100.6549999998</v>
      </c>
      <c r="F60" s="406">
        <v>932528.61399999994</v>
      </c>
      <c r="G60" s="405">
        <v>21580952.456680007</v>
      </c>
      <c r="J60" s="859"/>
      <c r="K60" s="859"/>
      <c r="L60" s="859"/>
      <c r="M60" s="859"/>
      <c r="N60" s="859"/>
      <c r="O60" s="859"/>
    </row>
    <row r="61" spans="1:15" s="434" customFormat="1" ht="15.95" customHeight="1" x14ac:dyDescent="0.25">
      <c r="A61" s="517" t="s">
        <v>486</v>
      </c>
      <c r="B61" s="517"/>
      <c r="C61" s="406">
        <v>9289071.6420000009</v>
      </c>
      <c r="D61" s="406">
        <v>7623404.0949999997</v>
      </c>
      <c r="E61" s="406">
        <v>3633949.2480000001</v>
      </c>
      <c r="F61" s="406">
        <v>1031729.177</v>
      </c>
      <c r="G61" s="405">
        <v>21578154.162</v>
      </c>
      <c r="J61" s="859"/>
      <c r="K61" s="859"/>
      <c r="L61" s="859"/>
      <c r="M61" s="859"/>
      <c r="N61" s="859"/>
      <c r="O61" s="859"/>
    </row>
    <row r="62" spans="1:15" s="524" customFormat="1" ht="15.95" customHeight="1" x14ac:dyDescent="0.25">
      <c r="A62" s="517" t="s">
        <v>481</v>
      </c>
      <c r="B62" s="517"/>
      <c r="C62" s="406">
        <v>9629541.5030000005</v>
      </c>
      <c r="D62" s="406">
        <v>8310469.2489999998</v>
      </c>
      <c r="E62" s="406">
        <v>3353990.5125600011</v>
      </c>
      <c r="F62" s="406">
        <v>954871.43500000006</v>
      </c>
      <c r="G62" s="405">
        <v>22248872.699560001</v>
      </c>
      <c r="H62" s="434"/>
      <c r="I62" s="434"/>
      <c r="J62" s="859"/>
      <c r="K62" s="859"/>
      <c r="L62" s="859"/>
      <c r="M62" s="862"/>
      <c r="N62" s="862"/>
      <c r="O62" s="862"/>
    </row>
    <row r="63" spans="1:15" ht="1.7" customHeight="1" x14ac:dyDescent="0.25">
      <c r="A63" s="578"/>
      <c r="B63" s="531"/>
      <c r="C63" s="577"/>
      <c r="D63" s="577"/>
      <c r="E63" s="577"/>
      <c r="F63" s="577"/>
      <c r="G63" s="577"/>
      <c r="I63" s="850"/>
      <c r="J63" s="858"/>
      <c r="K63" s="858"/>
      <c r="L63" s="868"/>
      <c r="M63" s="868"/>
      <c r="N63" s="868"/>
    </row>
    <row r="64" spans="1:15" s="434" customFormat="1" ht="15.95" customHeight="1" x14ac:dyDescent="0.25">
      <c r="A64" s="517" t="s">
        <v>458</v>
      </c>
      <c r="B64" s="517"/>
      <c r="C64" s="406">
        <v>8737071.3010000009</v>
      </c>
      <c r="D64" s="406">
        <v>7727145.841</v>
      </c>
      <c r="E64" s="406">
        <v>2626898.0299999998</v>
      </c>
      <c r="F64" s="406">
        <v>884939.86800000002</v>
      </c>
      <c r="G64" s="405">
        <v>19976055.040000003</v>
      </c>
      <c r="J64" s="859"/>
      <c r="K64" s="859"/>
      <c r="L64" s="859"/>
      <c r="M64" s="859"/>
      <c r="N64" s="859"/>
      <c r="O64" s="859"/>
    </row>
    <row r="65" spans="1:16" s="524" customFormat="1" ht="15.95" customHeight="1" x14ac:dyDescent="0.25">
      <c r="A65" s="517" t="s">
        <v>456</v>
      </c>
      <c r="B65" s="517"/>
      <c r="C65" s="406">
        <v>8627430.7740000002</v>
      </c>
      <c r="D65" s="406">
        <v>7549412.1359999999</v>
      </c>
      <c r="E65" s="406">
        <v>2541556.3280000002</v>
      </c>
      <c r="F65" s="406">
        <v>882955.94299999997</v>
      </c>
      <c r="G65" s="405">
        <v>19601355.181000002</v>
      </c>
      <c r="J65" s="859"/>
      <c r="K65" s="859"/>
      <c r="L65" s="862"/>
      <c r="M65" s="862"/>
      <c r="N65" s="862"/>
      <c r="O65" s="862"/>
    </row>
    <row r="66" spans="1:16" s="524" customFormat="1" ht="15.95" customHeight="1" x14ac:dyDescent="0.25">
      <c r="A66" s="517" t="s">
        <v>435</v>
      </c>
      <c r="B66" s="517"/>
      <c r="C66" s="406">
        <v>8456017.8806484379</v>
      </c>
      <c r="D66" s="406">
        <v>7122535.5215859376</v>
      </c>
      <c r="E66" s="406">
        <v>3662338.1199843748</v>
      </c>
      <c r="F66" s="406">
        <v>961573.62273046875</v>
      </c>
      <c r="G66" s="405">
        <v>20202465.144949216</v>
      </c>
      <c r="J66" s="859"/>
      <c r="K66" s="859"/>
      <c r="L66" s="862"/>
      <c r="M66" s="862"/>
      <c r="N66" s="862"/>
      <c r="O66" s="862"/>
    </row>
    <row r="67" spans="1:16" s="434" customFormat="1" ht="15.95" customHeight="1" x14ac:dyDescent="0.25">
      <c r="A67" s="517" t="s">
        <v>427</v>
      </c>
      <c r="B67" s="517"/>
      <c r="C67" s="406">
        <v>8438016.3570000008</v>
      </c>
      <c r="D67" s="406">
        <v>8129021.4919999996</v>
      </c>
      <c r="E67" s="406">
        <v>3589973.3020000001</v>
      </c>
      <c r="F67" s="406">
        <v>992270.45299999998</v>
      </c>
      <c r="G67" s="405">
        <v>21149281.604000002</v>
      </c>
      <c r="J67" s="859"/>
      <c r="K67" s="859"/>
      <c r="L67" s="859"/>
      <c r="M67" s="859"/>
      <c r="N67" s="859"/>
      <c r="O67" s="859"/>
      <c r="P67" s="583"/>
    </row>
    <row r="68" spans="1:16" ht="0.6" customHeight="1" x14ac:dyDescent="0.25">
      <c r="A68" s="578"/>
      <c r="B68" s="531"/>
      <c r="C68" s="577"/>
      <c r="D68" s="577"/>
      <c r="E68" s="577"/>
      <c r="F68" s="577"/>
      <c r="G68" s="577"/>
      <c r="I68" s="850"/>
      <c r="J68" s="858"/>
      <c r="K68" s="858"/>
      <c r="L68" s="868"/>
      <c r="M68" s="868"/>
      <c r="N68" s="868"/>
    </row>
    <row r="69" spans="1:16" s="524" customFormat="1" ht="15.95" hidden="1" customHeight="1" x14ac:dyDescent="0.25">
      <c r="A69" s="517" t="s">
        <v>421</v>
      </c>
      <c r="B69" s="517"/>
      <c r="C69" s="406">
        <v>8082214.0269999998</v>
      </c>
      <c r="D69" s="406">
        <v>7864886.2369999997</v>
      </c>
      <c r="E69" s="406">
        <v>3647544.156</v>
      </c>
      <c r="F69" s="406">
        <v>858028.603</v>
      </c>
      <c r="G69" s="405">
        <v>20452673.022999998</v>
      </c>
      <c r="J69" s="859"/>
      <c r="K69" s="859"/>
      <c r="L69" s="862"/>
      <c r="M69" s="862"/>
      <c r="N69" s="862"/>
      <c r="O69" s="862"/>
      <c r="P69" s="583"/>
    </row>
    <row r="70" spans="1:16" s="524" customFormat="1" ht="15.95" hidden="1" customHeight="1" x14ac:dyDescent="0.25">
      <c r="A70" s="517" t="s">
        <v>419</v>
      </c>
      <c r="B70" s="517"/>
      <c r="C70" s="406">
        <v>7493921.4249999998</v>
      </c>
      <c r="D70" s="406">
        <v>7401423.9400000004</v>
      </c>
      <c r="E70" s="406">
        <v>3017869.3429999999</v>
      </c>
      <c r="F70" s="406">
        <v>932341.39199999999</v>
      </c>
      <c r="G70" s="405">
        <v>18845556.100000001</v>
      </c>
      <c r="J70" s="859"/>
      <c r="K70" s="859"/>
      <c r="L70" s="862"/>
      <c r="M70" s="862"/>
      <c r="N70" s="862"/>
      <c r="O70" s="862"/>
      <c r="P70" s="583"/>
    </row>
    <row r="71" spans="1:16" s="524" customFormat="1" ht="15.95" hidden="1" customHeight="1" x14ac:dyDescent="0.25">
      <c r="A71" s="517" t="s">
        <v>413</v>
      </c>
      <c r="B71" s="517"/>
      <c r="C71" s="406">
        <v>7530825.3059999999</v>
      </c>
      <c r="D71" s="406">
        <v>7118092.767</v>
      </c>
      <c r="E71" s="406">
        <v>2750264.8849999998</v>
      </c>
      <c r="F71" s="406">
        <v>831621.38400000019</v>
      </c>
      <c r="G71" s="405">
        <v>18230804.341999996</v>
      </c>
      <c r="J71" s="859"/>
      <c r="K71" s="859"/>
      <c r="L71" s="862"/>
      <c r="M71" s="862"/>
      <c r="N71" s="862"/>
      <c r="O71" s="862"/>
      <c r="P71" s="583"/>
    </row>
    <row r="72" spans="1:16" s="524" customFormat="1" ht="15.95" hidden="1" customHeight="1" x14ac:dyDescent="0.25">
      <c r="A72" s="517" t="s">
        <v>412</v>
      </c>
      <c r="B72" s="517"/>
      <c r="C72" s="406">
        <v>8028993.6439843746</v>
      </c>
      <c r="D72" s="406">
        <v>7990936.8110546879</v>
      </c>
      <c r="E72" s="406">
        <v>2667440.9364394532</v>
      </c>
      <c r="F72" s="406">
        <v>983389.81068164099</v>
      </c>
      <c r="G72" s="405">
        <v>19670761.202160157</v>
      </c>
      <c r="J72" s="859"/>
      <c r="K72" s="859"/>
      <c r="L72" s="862"/>
      <c r="M72" s="862"/>
      <c r="N72" s="862"/>
      <c r="O72" s="862"/>
    </row>
    <row r="73" spans="1:16" ht="0.6" hidden="1" customHeight="1" thickBot="1" x14ac:dyDescent="0.3">
      <c r="A73" s="673"/>
      <c r="B73" s="673"/>
      <c r="C73" s="674"/>
      <c r="D73" s="674"/>
      <c r="E73" s="674"/>
      <c r="F73" s="674"/>
      <c r="G73" s="674"/>
      <c r="I73" s="850"/>
      <c r="J73" s="858"/>
      <c r="K73" s="858"/>
      <c r="L73" s="868"/>
      <c r="M73" s="868"/>
      <c r="N73" s="868"/>
    </row>
    <row r="74" spans="1:16" ht="4.5" hidden="1" customHeight="1" x14ac:dyDescent="0.25">
      <c r="A74" s="578"/>
      <c r="B74" s="531"/>
      <c r="C74" s="577"/>
      <c r="D74" s="577"/>
      <c r="E74" s="577"/>
      <c r="F74" s="577"/>
      <c r="G74" s="577"/>
      <c r="I74" s="850"/>
      <c r="J74" s="858"/>
      <c r="K74" s="858"/>
      <c r="L74" s="868"/>
      <c r="M74" s="868"/>
      <c r="N74" s="868"/>
    </row>
    <row r="75" spans="1:16" s="434" customFormat="1" ht="15.95" hidden="1" customHeight="1" x14ac:dyDescent="0.25">
      <c r="A75" s="517" t="s">
        <v>402</v>
      </c>
      <c r="B75" s="517"/>
      <c r="C75" s="406">
        <v>7395759.6030000001</v>
      </c>
      <c r="D75" s="406">
        <v>7517322.0489999996</v>
      </c>
      <c r="E75" s="406">
        <v>2968894.2089999993</v>
      </c>
      <c r="F75" s="406">
        <v>1078208.9820000001</v>
      </c>
      <c r="G75" s="405">
        <v>18960184.842999998</v>
      </c>
      <c r="J75" s="859"/>
      <c r="K75" s="859"/>
      <c r="L75" s="859"/>
      <c r="M75" s="859"/>
      <c r="N75" s="859"/>
      <c r="O75" s="859"/>
    </row>
    <row r="76" spans="1:16" s="434" customFormat="1" ht="15.95" hidden="1" customHeight="1" x14ac:dyDescent="0.25">
      <c r="A76" s="517" t="s">
        <v>396</v>
      </c>
      <c r="B76" s="517"/>
      <c r="C76" s="406">
        <v>7035690.6220000004</v>
      </c>
      <c r="D76" s="406">
        <v>6975129.6560000004</v>
      </c>
      <c r="E76" s="406">
        <v>2819931.821</v>
      </c>
      <c r="F76" s="406">
        <v>885736.74900000007</v>
      </c>
      <c r="G76" s="405">
        <v>17716488.848000001</v>
      </c>
      <c r="J76" s="859"/>
      <c r="K76" s="859"/>
      <c r="L76" s="859"/>
      <c r="M76" s="859"/>
      <c r="N76" s="859"/>
      <c r="O76" s="859"/>
    </row>
    <row r="77" spans="1:16" s="524" customFormat="1" ht="15.95" hidden="1" customHeight="1" x14ac:dyDescent="0.25">
      <c r="A77" s="517" t="s">
        <v>363</v>
      </c>
      <c r="B77" s="517"/>
      <c r="C77" s="406">
        <v>7154929.5832219003</v>
      </c>
      <c r="D77" s="406">
        <v>6370514.2486410011</v>
      </c>
      <c r="E77" s="406">
        <v>3196047.2806516001</v>
      </c>
      <c r="F77" s="406">
        <v>955057.61229979992</v>
      </c>
      <c r="G77" s="405">
        <v>17676548.724814299</v>
      </c>
      <c r="J77" s="859"/>
      <c r="K77" s="859"/>
      <c r="L77" s="862"/>
      <c r="M77" s="862"/>
      <c r="N77" s="862"/>
      <c r="O77" s="862"/>
    </row>
    <row r="78" spans="1:16" s="524" customFormat="1" ht="15.95" hidden="1" customHeight="1" x14ac:dyDescent="0.25">
      <c r="A78" s="517" t="s">
        <v>364</v>
      </c>
      <c r="B78" s="517"/>
      <c r="C78" s="398">
        <v>6709282.0599999996</v>
      </c>
      <c r="D78" s="398">
        <v>6471321.9440000001</v>
      </c>
      <c r="E78" s="398">
        <v>3880379.4760000003</v>
      </c>
      <c r="F78" s="398">
        <v>1057149.652</v>
      </c>
      <c r="G78" s="399">
        <v>18118133.131999999</v>
      </c>
      <c r="J78" s="859"/>
      <c r="K78" s="859"/>
      <c r="L78" s="862"/>
      <c r="M78" s="862"/>
      <c r="N78" s="862"/>
      <c r="O78" s="862"/>
    </row>
    <row r="79" spans="1:16" ht="4.5" hidden="1" customHeight="1" x14ac:dyDescent="0.25">
      <c r="A79" s="578"/>
      <c r="B79" s="531"/>
      <c r="C79" s="577"/>
      <c r="D79" s="577"/>
      <c r="E79" s="577"/>
      <c r="F79" s="577"/>
      <c r="G79" s="577"/>
      <c r="I79" s="850"/>
      <c r="J79" s="858"/>
      <c r="K79" s="858"/>
      <c r="L79" s="868"/>
      <c r="M79" s="868"/>
      <c r="N79" s="868"/>
    </row>
    <row r="80" spans="1:16" s="524" customFormat="1" hidden="1" x14ac:dyDescent="0.25">
      <c r="A80" s="517" t="s">
        <v>365</v>
      </c>
      <c r="B80" s="517"/>
      <c r="C80" s="398">
        <v>6389829.7443778971</v>
      </c>
      <c r="D80" s="398">
        <v>6078704.6714962088</v>
      </c>
      <c r="E80" s="398">
        <v>3726461.2530753249</v>
      </c>
      <c r="F80" s="398">
        <v>920724.03605629888</v>
      </c>
      <c r="G80" s="399">
        <v>17115719.705005728</v>
      </c>
      <c r="J80" s="859"/>
      <c r="K80" s="859"/>
      <c r="L80" s="862"/>
      <c r="M80" s="862"/>
      <c r="N80" s="862"/>
      <c r="O80" s="862"/>
    </row>
    <row r="81" spans="1:15" s="524" customFormat="1" hidden="1" x14ac:dyDescent="0.25">
      <c r="A81" s="517" t="s">
        <v>366</v>
      </c>
      <c r="B81" s="517"/>
      <c r="C81" s="398">
        <v>5900445.6361999996</v>
      </c>
      <c r="D81" s="398">
        <v>6120083.5551000005</v>
      </c>
      <c r="E81" s="398">
        <v>3254452.1746999999</v>
      </c>
      <c r="F81" s="398">
        <v>799611.85082000005</v>
      </c>
      <c r="G81" s="399">
        <v>16074593.21682</v>
      </c>
      <c r="J81" s="859"/>
      <c r="K81" s="859"/>
      <c r="L81" s="862"/>
      <c r="M81" s="862"/>
      <c r="N81" s="862"/>
      <c r="O81" s="862"/>
    </row>
    <row r="82" spans="1:15" s="524" customFormat="1" hidden="1" x14ac:dyDescent="0.25">
      <c r="A82" s="517" t="s">
        <v>367</v>
      </c>
      <c r="B82" s="517"/>
      <c r="C82" s="398">
        <v>6108918.1789999995</v>
      </c>
      <c r="D82" s="398">
        <v>5347158.432</v>
      </c>
      <c r="E82" s="398">
        <v>3559473.3789999997</v>
      </c>
      <c r="F82" s="398">
        <v>789110.85099999991</v>
      </c>
      <c r="G82" s="399">
        <v>15804660.840999998</v>
      </c>
      <c r="J82" s="859"/>
      <c r="K82" s="859"/>
      <c r="L82" s="862"/>
      <c r="M82" s="862"/>
      <c r="N82" s="862"/>
      <c r="O82" s="862"/>
    </row>
    <row r="83" spans="1:15" s="524" customFormat="1" hidden="1" x14ac:dyDescent="0.25">
      <c r="A83" s="517" t="s">
        <v>368</v>
      </c>
      <c r="B83" s="517"/>
      <c r="C83" s="398">
        <v>5181843.9136767173</v>
      </c>
      <c r="D83" s="398">
        <v>5073002.6704181554</v>
      </c>
      <c r="E83" s="398">
        <v>3286835.3701010202</v>
      </c>
      <c r="F83" s="398">
        <v>662570.64040385047</v>
      </c>
      <c r="G83" s="399">
        <v>14204252.594599742</v>
      </c>
      <c r="J83" s="859"/>
      <c r="K83" s="859"/>
      <c r="L83" s="862"/>
      <c r="M83" s="862"/>
      <c r="N83" s="862"/>
      <c r="O83" s="862"/>
    </row>
    <row r="84" spans="1:15" s="524" customFormat="1" ht="1.7" customHeight="1" thickBot="1" x14ac:dyDescent="0.3">
      <c r="A84" s="673"/>
      <c r="B84" s="673"/>
      <c r="C84" s="674"/>
      <c r="D84" s="674"/>
      <c r="E84" s="674"/>
      <c r="F84" s="674"/>
      <c r="G84" s="674"/>
      <c r="J84" s="859"/>
      <c r="K84" s="859"/>
      <c r="L84" s="862"/>
      <c r="M84" s="862"/>
      <c r="N84" s="862"/>
      <c r="O84" s="862"/>
    </row>
    <row r="85" spans="1:15" s="524" customFormat="1" ht="15.95" hidden="1" customHeight="1" x14ac:dyDescent="0.25">
      <c r="A85" s="517" t="s">
        <v>369</v>
      </c>
      <c r="B85" s="517"/>
      <c r="C85" s="398">
        <v>5455111.329072699</v>
      </c>
      <c r="D85" s="398">
        <v>4870700.9093409991</v>
      </c>
      <c r="E85" s="398">
        <v>4053713.0878301002</v>
      </c>
      <c r="F85" s="398">
        <v>804305.5325958</v>
      </c>
      <c r="G85" s="399">
        <v>15183830.858839599</v>
      </c>
      <c r="J85" s="859"/>
      <c r="K85" s="859"/>
      <c r="L85" s="862"/>
      <c r="M85" s="862"/>
      <c r="N85" s="862"/>
      <c r="O85" s="862"/>
    </row>
    <row r="86" spans="1:15" s="524" customFormat="1" ht="15.95" hidden="1" customHeight="1" x14ac:dyDescent="0.25">
      <c r="A86" s="517" t="s">
        <v>370</v>
      </c>
      <c r="B86" s="517"/>
      <c r="C86" s="398">
        <v>4758146.1404652437</v>
      </c>
      <c r="D86" s="398">
        <v>5137923</v>
      </c>
      <c r="E86" s="398">
        <v>2489027</v>
      </c>
      <c r="F86" s="398">
        <v>776071</v>
      </c>
      <c r="G86" s="399">
        <v>13161167.140465245</v>
      </c>
      <c r="J86" s="859"/>
      <c r="K86" s="859"/>
      <c r="L86" s="862"/>
      <c r="M86" s="862"/>
      <c r="N86" s="862"/>
      <c r="O86" s="862"/>
    </row>
    <row r="87" spans="1:15" s="524" customFormat="1" ht="15.95" hidden="1" customHeight="1" x14ac:dyDescent="0.25">
      <c r="A87" s="517" t="s">
        <v>371</v>
      </c>
      <c r="B87" s="517"/>
      <c r="C87" s="398">
        <v>4918175.9142111996</v>
      </c>
      <c r="D87" s="398">
        <v>5101730</v>
      </c>
      <c r="E87" s="398">
        <v>2566360</v>
      </c>
      <c r="F87" s="398">
        <v>784075</v>
      </c>
      <c r="G87" s="399">
        <v>13370340.914211199</v>
      </c>
      <c r="J87" s="859"/>
      <c r="K87" s="859"/>
      <c r="L87" s="862"/>
      <c r="M87" s="862"/>
      <c r="N87" s="862"/>
      <c r="O87" s="862"/>
    </row>
    <row r="88" spans="1:15" s="524" customFormat="1" ht="15.95" hidden="1" customHeight="1" x14ac:dyDescent="0.25">
      <c r="A88" s="517" t="s">
        <v>372</v>
      </c>
      <c r="B88" s="517"/>
      <c r="C88" s="398">
        <v>4493263.6705300016</v>
      </c>
      <c r="D88" s="398">
        <v>4275866</v>
      </c>
      <c r="E88" s="398">
        <v>1839144</v>
      </c>
      <c r="F88" s="398">
        <v>698230</v>
      </c>
      <c r="G88" s="399">
        <v>11306503.670530003</v>
      </c>
      <c r="J88" s="859"/>
      <c r="K88" s="859"/>
      <c r="L88" s="862"/>
      <c r="M88" s="862"/>
      <c r="N88" s="862"/>
      <c r="O88" s="862"/>
    </row>
    <row r="89" spans="1:15" s="524" customFormat="1" ht="15.75" hidden="1" thickBot="1" x14ac:dyDescent="0.3">
      <c r="A89" s="673"/>
      <c r="B89" s="673"/>
      <c r="C89" s="674"/>
      <c r="D89" s="674"/>
      <c r="E89" s="674"/>
      <c r="F89" s="674"/>
      <c r="G89" s="674"/>
      <c r="J89" s="859"/>
      <c r="K89" s="859"/>
      <c r="L89" s="862"/>
      <c r="M89" s="862"/>
      <c r="N89" s="862"/>
      <c r="O89" s="862"/>
    </row>
    <row r="90" spans="1:15" s="524" customFormat="1" ht="14.1" hidden="1" customHeight="1" x14ac:dyDescent="0.25">
      <c r="A90" s="517" t="s">
        <v>373</v>
      </c>
      <c r="B90" s="517"/>
      <c r="C90" s="398">
        <v>4266330.3903945098</v>
      </c>
      <c r="D90" s="398">
        <v>3796415.2283999999</v>
      </c>
      <c r="E90" s="398">
        <v>2925119.8562579998</v>
      </c>
      <c r="F90" s="398">
        <v>796091.80524000013</v>
      </c>
      <c r="G90" s="398">
        <v>11783957.280292509</v>
      </c>
      <c r="J90" s="859"/>
      <c r="K90" s="859"/>
      <c r="L90" s="862"/>
      <c r="M90" s="862"/>
      <c r="N90" s="862"/>
      <c r="O90" s="862"/>
    </row>
    <row r="91" spans="1:15" s="524" customFormat="1" ht="14.1" hidden="1" customHeight="1" x14ac:dyDescent="0.25">
      <c r="A91" s="517" t="s">
        <v>374</v>
      </c>
      <c r="B91" s="517"/>
      <c r="C91" s="398">
        <v>3869185.8733379995</v>
      </c>
      <c r="D91" s="398">
        <v>3749633.4878707984</v>
      </c>
      <c r="E91" s="398">
        <v>1723987.2144599997</v>
      </c>
      <c r="F91" s="398">
        <v>913527.94183999987</v>
      </c>
      <c r="G91" s="398">
        <v>10256334.517508799</v>
      </c>
      <c r="J91" s="859"/>
      <c r="K91" s="859"/>
      <c r="L91" s="862"/>
      <c r="M91" s="862"/>
      <c r="N91" s="862"/>
      <c r="O91" s="862"/>
    </row>
    <row r="92" spans="1:15" s="524" customFormat="1" ht="14.1" hidden="1" customHeight="1" x14ac:dyDescent="0.25">
      <c r="A92" s="517" t="s">
        <v>375</v>
      </c>
      <c r="B92" s="517"/>
      <c r="C92" s="398">
        <v>3433767</v>
      </c>
      <c r="D92" s="398">
        <v>3647789</v>
      </c>
      <c r="E92" s="398">
        <v>1263755</v>
      </c>
      <c r="F92" s="398">
        <v>944640</v>
      </c>
      <c r="G92" s="398">
        <v>9289951</v>
      </c>
      <c r="J92" s="859"/>
      <c r="K92" s="859"/>
      <c r="L92" s="862"/>
      <c r="M92" s="862"/>
      <c r="N92" s="862"/>
      <c r="O92" s="862"/>
    </row>
    <row r="93" spans="1:15" s="524" customFormat="1" ht="14.1" hidden="1" customHeight="1" x14ac:dyDescent="0.25">
      <c r="A93" s="517" t="s">
        <v>376</v>
      </c>
      <c r="B93" s="517"/>
      <c r="C93" s="398">
        <v>3178199.1673623407</v>
      </c>
      <c r="D93" s="398">
        <v>3350630.2149491007</v>
      </c>
      <c r="E93" s="398">
        <v>1855328.6192021405</v>
      </c>
      <c r="F93" s="398">
        <v>655059.65051499975</v>
      </c>
      <c r="G93" s="398">
        <v>9039217.6520285811</v>
      </c>
      <c r="J93" s="859"/>
      <c r="K93" s="859"/>
      <c r="L93" s="862"/>
      <c r="M93" s="862"/>
      <c r="N93" s="862"/>
      <c r="O93" s="862"/>
    </row>
    <row r="94" spans="1:15" s="524" customFormat="1" ht="14.1" hidden="1" customHeight="1" x14ac:dyDescent="0.25">
      <c r="A94" s="517"/>
      <c r="B94" s="517"/>
      <c r="C94" s="398"/>
      <c r="D94" s="398"/>
      <c r="E94" s="398"/>
      <c r="F94" s="398"/>
      <c r="G94" s="398"/>
      <c r="J94" s="859"/>
      <c r="K94" s="859"/>
      <c r="L94" s="862"/>
      <c r="M94" s="862"/>
      <c r="N94" s="862"/>
      <c r="O94" s="862"/>
    </row>
    <row r="95" spans="1:15" ht="5.0999999999999996" hidden="1" customHeight="1" thickBot="1" x14ac:dyDescent="0.3">
      <c r="A95" s="574"/>
      <c r="B95" s="574"/>
      <c r="C95" s="575"/>
      <c r="D95" s="575"/>
      <c r="E95" s="575"/>
      <c r="F95" s="575"/>
      <c r="G95" s="575"/>
    </row>
    <row r="96" spans="1:15" s="524" customFormat="1" ht="14.1" hidden="1" customHeight="1" x14ac:dyDescent="0.25">
      <c r="A96" s="517" t="s">
        <v>377</v>
      </c>
      <c r="B96" s="517"/>
      <c r="C96" s="398">
        <v>2900763.1467211614</v>
      </c>
      <c r="D96" s="398">
        <v>3205076.8053912502</v>
      </c>
      <c r="E96" s="398">
        <v>1335121.8931275299</v>
      </c>
      <c r="F96" s="398">
        <v>760677.68559543998</v>
      </c>
      <c r="G96" s="398">
        <v>8201639.5308353817</v>
      </c>
      <c r="J96" s="859"/>
      <c r="K96" s="859"/>
      <c r="L96" s="862"/>
      <c r="M96" s="862"/>
      <c r="N96" s="862"/>
      <c r="O96" s="862"/>
    </row>
    <row r="97" spans="1:15" s="524" customFormat="1" ht="14.1" hidden="1" customHeight="1" x14ac:dyDescent="0.25">
      <c r="A97" s="517" t="s">
        <v>378</v>
      </c>
      <c r="B97" s="517"/>
      <c r="C97" s="398">
        <v>2785142.6254540002</v>
      </c>
      <c r="D97" s="398">
        <v>2991301.4244700004</v>
      </c>
      <c r="E97" s="398">
        <v>1125477.417814</v>
      </c>
      <c r="F97" s="398">
        <v>988705.64707800001</v>
      </c>
      <c r="G97" s="398">
        <v>7890627.1148160007</v>
      </c>
      <c r="J97" s="859"/>
      <c r="K97" s="859"/>
      <c r="L97" s="862"/>
      <c r="M97" s="862"/>
      <c r="N97" s="862"/>
      <c r="O97" s="862"/>
    </row>
    <row r="98" spans="1:15" s="524" customFormat="1" ht="14.1" hidden="1" customHeight="1" x14ac:dyDescent="0.25">
      <c r="A98" s="517" t="s">
        <v>379</v>
      </c>
      <c r="B98" s="517"/>
      <c r="C98" s="398">
        <v>2523811.4039460011</v>
      </c>
      <c r="D98" s="398">
        <v>3266126.6051025805</v>
      </c>
      <c r="E98" s="398">
        <v>1217693.6330200001</v>
      </c>
      <c r="F98" s="398">
        <v>735235.03274769988</v>
      </c>
      <c r="G98" s="398">
        <v>7742866.6748162815</v>
      </c>
      <c r="J98" s="859"/>
      <c r="K98" s="859"/>
      <c r="L98" s="862"/>
      <c r="M98" s="862"/>
      <c r="N98" s="862"/>
      <c r="O98" s="862"/>
    </row>
    <row r="99" spans="1:15" ht="15" hidden="1" customHeight="1" x14ac:dyDescent="0.25">
      <c r="A99" s="517" t="s">
        <v>380</v>
      </c>
      <c r="B99" s="517"/>
      <c r="C99" s="398">
        <v>2421445.7960039997</v>
      </c>
      <c r="D99" s="398">
        <v>2559254.2706611808</v>
      </c>
      <c r="E99" s="398">
        <v>961862.65833112982</v>
      </c>
      <c r="F99" s="398">
        <v>697310.61886903993</v>
      </c>
      <c r="G99" s="398">
        <v>6639873.3438653499</v>
      </c>
    </row>
    <row r="100" spans="1:15" hidden="1" x14ac:dyDescent="0.25"/>
  </sheetData>
  <mergeCells count="18">
    <mergeCell ref="A34:B34"/>
    <mergeCell ref="A39:B39"/>
    <mergeCell ref="A37:B37"/>
    <mergeCell ref="A36:B36"/>
    <mergeCell ref="A35:B35"/>
    <mergeCell ref="A1:A2"/>
    <mergeCell ref="A52:B52"/>
    <mergeCell ref="A51:B51"/>
    <mergeCell ref="A50:B50"/>
    <mergeCell ref="A49:B49"/>
    <mergeCell ref="A32:B32"/>
    <mergeCell ref="A47:B47"/>
    <mergeCell ref="A46:B46"/>
    <mergeCell ref="A45:B45"/>
    <mergeCell ref="A44:B44"/>
    <mergeCell ref="A42:B42"/>
    <mergeCell ref="A41:B41"/>
    <mergeCell ref="A40:B40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98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L29" sqref="L29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860" bestFit="1" customWidth="1"/>
    <col min="10" max="10" width="15.28515625" style="860" bestFit="1" customWidth="1"/>
    <col min="11" max="12" width="16.85546875" style="860" bestFit="1" customWidth="1"/>
    <col min="13" max="13" width="15.28515625" style="860" bestFit="1" customWidth="1"/>
    <col min="14" max="14" width="16.85546875" style="860" bestFit="1" customWidth="1"/>
    <col min="15" max="16384" width="8.85546875" style="193"/>
  </cols>
  <sheetData>
    <row r="1" spans="1:14" ht="15.75" customHeight="1" x14ac:dyDescent="0.25">
      <c r="A1" s="970">
        <v>9</v>
      </c>
      <c r="B1" s="678" t="s">
        <v>595</v>
      </c>
      <c r="C1" s="529"/>
      <c r="D1" s="529"/>
      <c r="E1" s="529"/>
      <c r="F1" s="529"/>
      <c r="G1" s="529"/>
    </row>
    <row r="2" spans="1:14" ht="18.75" customHeight="1" x14ac:dyDescent="0.25">
      <c r="A2" s="970"/>
      <c r="B2" s="679" t="s">
        <v>596</v>
      </c>
      <c r="C2" s="577"/>
      <c r="D2" s="577"/>
      <c r="E2" s="577"/>
      <c r="F2" s="577"/>
      <c r="G2" s="577"/>
    </row>
    <row r="3" spans="1:14" ht="5.0999999999999996" customHeight="1" x14ac:dyDescent="0.25">
      <c r="A3" s="578"/>
      <c r="B3" s="531"/>
      <c r="C3" s="577"/>
      <c r="D3" s="577"/>
      <c r="E3" s="577"/>
      <c r="F3" s="577"/>
      <c r="G3" s="577"/>
    </row>
    <row r="4" spans="1:14" ht="15.75" thickBot="1" x14ac:dyDescent="0.3">
      <c r="A4" s="579"/>
      <c r="B4" s="579"/>
      <c r="C4" s="579"/>
      <c r="D4" s="579"/>
      <c r="E4" s="579"/>
      <c r="F4" s="579"/>
      <c r="G4" s="580" t="s">
        <v>394</v>
      </c>
    </row>
    <row r="5" spans="1:14" ht="26.25" customHeight="1" x14ac:dyDescent="0.25">
      <c r="A5" s="684" t="s">
        <v>520</v>
      </c>
      <c r="B5" s="581"/>
      <c r="C5" s="581"/>
      <c r="D5" s="581"/>
      <c r="E5" s="581"/>
      <c r="F5" s="581"/>
      <c r="G5" s="581"/>
    </row>
    <row r="6" spans="1:14" ht="50.1" customHeight="1" x14ac:dyDescent="0.25">
      <c r="A6" s="680" t="s">
        <v>451</v>
      </c>
      <c r="B6" s="681"/>
      <c r="C6" s="682" t="s">
        <v>398</v>
      </c>
      <c r="D6" s="682" t="s">
        <v>399</v>
      </c>
      <c r="E6" s="682" t="s">
        <v>400</v>
      </c>
      <c r="F6" s="682" t="s">
        <v>434</v>
      </c>
      <c r="G6" s="682" t="s">
        <v>107</v>
      </c>
    </row>
    <row r="7" spans="1:14" ht="30" customHeight="1" x14ac:dyDescent="0.25">
      <c r="A7" s="681" t="s">
        <v>452</v>
      </c>
      <c r="B7" s="681"/>
      <c r="C7" s="683" t="s">
        <v>325</v>
      </c>
      <c r="D7" s="683" t="s">
        <v>453</v>
      </c>
      <c r="E7" s="683" t="s">
        <v>324</v>
      </c>
      <c r="F7" s="683" t="s">
        <v>565</v>
      </c>
      <c r="G7" s="683" t="s">
        <v>133</v>
      </c>
    </row>
    <row r="8" spans="1:14" ht="5.0999999999999996" customHeight="1" thickBot="1" x14ac:dyDescent="0.3">
      <c r="A8" s="582"/>
      <c r="B8" s="582"/>
      <c r="C8" s="582"/>
      <c r="D8" s="582"/>
      <c r="E8" s="582"/>
      <c r="F8" s="582"/>
      <c r="G8" s="582"/>
    </row>
    <row r="9" spans="1:14" ht="0.2" customHeight="1" x14ac:dyDescent="0.25">
      <c r="A9" s="527"/>
      <c r="B9" s="527"/>
      <c r="C9" s="527"/>
      <c r="D9" s="527"/>
      <c r="E9" s="527"/>
      <c r="F9" s="527"/>
      <c r="G9" s="527"/>
    </row>
    <row r="10" spans="1:14" s="434" customFormat="1" ht="15.95" customHeight="1" x14ac:dyDescent="0.25">
      <c r="A10" s="517">
        <v>2023</v>
      </c>
      <c r="B10" s="517"/>
      <c r="C10" s="406">
        <v>1090916.5295226609</v>
      </c>
      <c r="D10" s="406">
        <v>6394827.5597304758</v>
      </c>
      <c r="E10" s="406">
        <v>17440968.353570394</v>
      </c>
      <c r="F10" s="406">
        <v>2107426.6024327879</v>
      </c>
      <c r="G10" s="405">
        <v>27034139.04525632</v>
      </c>
      <c r="H10" s="433"/>
      <c r="I10" s="859"/>
      <c r="J10" s="859"/>
      <c r="K10" s="859"/>
      <c r="L10" s="859"/>
      <c r="M10" s="859"/>
      <c r="N10" s="859"/>
    </row>
    <row r="11" spans="1:14" s="434" customFormat="1" ht="15.95" customHeight="1" x14ac:dyDescent="0.25">
      <c r="A11" s="517">
        <v>2022</v>
      </c>
      <c r="B11" s="517"/>
      <c r="C11" s="406">
        <v>1102225.7544014151</v>
      </c>
      <c r="D11" s="406">
        <v>5995473.9350894541</v>
      </c>
      <c r="E11" s="406">
        <v>17821922.681793664</v>
      </c>
      <c r="F11" s="406">
        <v>1965509.2510303741</v>
      </c>
      <c r="G11" s="405">
        <v>26885131.622314908</v>
      </c>
      <c r="H11" s="676"/>
      <c r="I11" s="859"/>
      <c r="J11" s="859"/>
      <c r="K11" s="859"/>
      <c r="L11" s="859"/>
      <c r="M11" s="859"/>
      <c r="N11" s="859"/>
    </row>
    <row r="12" spans="1:14" s="434" customFormat="1" ht="15.95" customHeight="1" x14ac:dyDescent="0.25">
      <c r="A12" s="517">
        <v>2021</v>
      </c>
      <c r="B12" s="517"/>
      <c r="C12" s="406">
        <v>1026594.4291249897</v>
      </c>
      <c r="D12" s="406">
        <v>6089972.9819496609</v>
      </c>
      <c r="E12" s="406">
        <v>17178528.996668078</v>
      </c>
      <c r="F12" s="406">
        <v>1999718.6947873598</v>
      </c>
      <c r="G12" s="405">
        <v>26294815.102530088</v>
      </c>
      <c r="H12" s="676"/>
      <c r="I12" s="859"/>
      <c r="J12" s="859"/>
      <c r="K12" s="859"/>
      <c r="L12" s="859"/>
      <c r="M12" s="859"/>
      <c r="N12" s="859"/>
    </row>
    <row r="13" spans="1:14" s="434" customFormat="1" ht="15.95" customHeight="1" x14ac:dyDescent="0.25">
      <c r="A13" s="517">
        <v>2020</v>
      </c>
      <c r="B13" s="517"/>
      <c r="C13" s="406">
        <v>1674203.7040861601</v>
      </c>
      <c r="D13" s="406">
        <v>5609848.7828662051</v>
      </c>
      <c r="E13" s="406">
        <v>18008347.255047973</v>
      </c>
      <c r="F13" s="406">
        <v>1445621.3713078606</v>
      </c>
      <c r="G13" s="405">
        <v>26738021.113308199</v>
      </c>
      <c r="H13" s="676"/>
      <c r="I13" s="859"/>
      <c r="J13" s="859"/>
      <c r="K13" s="859"/>
      <c r="L13" s="859"/>
      <c r="M13" s="859"/>
      <c r="N13" s="859"/>
    </row>
    <row r="14" spans="1:14" s="434" customFormat="1" ht="15.95" customHeight="1" x14ac:dyDescent="0.25">
      <c r="A14" s="517">
        <v>2019</v>
      </c>
      <c r="B14" s="517"/>
      <c r="C14" s="406">
        <v>1905410.00153</v>
      </c>
      <c r="D14" s="406">
        <v>7282771.2875600001</v>
      </c>
      <c r="E14" s="406">
        <v>18819695.1200797</v>
      </c>
      <c r="F14" s="406">
        <v>1537005.5173599999</v>
      </c>
      <c r="G14" s="405">
        <v>29544881.926529702</v>
      </c>
      <c r="H14" s="676"/>
      <c r="I14" s="859"/>
      <c r="J14" s="859"/>
      <c r="K14" s="859"/>
      <c r="L14" s="859"/>
      <c r="M14" s="859"/>
      <c r="N14" s="859"/>
    </row>
    <row r="15" spans="1:14" s="434" customFormat="1" ht="15.95" customHeight="1" x14ac:dyDescent="0.25">
      <c r="A15" s="517">
        <v>2018</v>
      </c>
      <c r="B15" s="517"/>
      <c r="C15" s="406">
        <v>1460971.2064100001</v>
      </c>
      <c r="D15" s="406">
        <v>7973574.246890001</v>
      </c>
      <c r="E15" s="406">
        <v>17835470.752410002</v>
      </c>
      <c r="F15" s="406">
        <v>1691740.476</v>
      </c>
      <c r="G15" s="405">
        <v>28961756.681710005</v>
      </c>
      <c r="H15" s="676"/>
      <c r="I15" s="859"/>
      <c r="J15" s="859"/>
      <c r="K15" s="859"/>
      <c r="L15" s="859"/>
      <c r="M15" s="859"/>
      <c r="N15" s="859"/>
    </row>
    <row r="16" spans="1:14" s="434" customFormat="1" ht="15.95" customHeight="1" x14ac:dyDescent="0.25">
      <c r="A16" s="517">
        <v>2017</v>
      </c>
      <c r="B16" s="517"/>
      <c r="C16" s="406">
        <v>1107950.9941</v>
      </c>
      <c r="D16" s="406">
        <v>5363373.1998999994</v>
      </c>
      <c r="E16" s="406">
        <v>14353001.774610002</v>
      </c>
      <c r="F16" s="406">
        <v>1745395.6165999998</v>
      </c>
      <c r="G16" s="405">
        <v>22569721.585209999</v>
      </c>
      <c r="H16" s="676"/>
      <c r="I16" s="859"/>
      <c r="J16" s="859"/>
      <c r="K16" s="859"/>
      <c r="L16" s="859"/>
      <c r="M16" s="859"/>
      <c r="N16" s="859"/>
    </row>
    <row r="17" spans="1:17" s="434" customFormat="1" ht="15.95" customHeight="1" x14ac:dyDescent="0.25">
      <c r="A17" s="517">
        <v>2016</v>
      </c>
      <c r="B17" s="517"/>
      <c r="C17" s="406">
        <v>1363707.1340000001</v>
      </c>
      <c r="D17" s="406">
        <v>4973664.3966875002</v>
      </c>
      <c r="E17" s="406">
        <v>12044806.070560548</v>
      </c>
      <c r="F17" s="406">
        <v>1379056.7603749998</v>
      </c>
      <c r="G17" s="405">
        <v>19761234.361623049</v>
      </c>
      <c r="H17" s="676"/>
      <c r="I17" s="859"/>
      <c r="J17" s="859"/>
      <c r="K17" s="859"/>
      <c r="L17" s="859"/>
      <c r="M17" s="859"/>
      <c r="N17" s="859"/>
    </row>
    <row r="18" spans="1:17" s="434" customFormat="1" ht="15.95" hidden="1" customHeight="1" x14ac:dyDescent="0.25">
      <c r="A18" s="517">
        <v>2015</v>
      </c>
      <c r="B18" s="517"/>
      <c r="C18" s="406">
        <v>1281675.436</v>
      </c>
      <c r="D18" s="406">
        <v>5633988.5420468748</v>
      </c>
      <c r="E18" s="406">
        <v>9655191.7144218758</v>
      </c>
      <c r="F18" s="406">
        <v>1007929.0499999999</v>
      </c>
      <c r="G18" s="405">
        <v>17578784.742468752</v>
      </c>
      <c r="H18" s="676"/>
      <c r="I18" s="859"/>
      <c r="J18" s="859"/>
      <c r="K18" s="859"/>
      <c r="L18" s="859"/>
      <c r="M18" s="859"/>
      <c r="N18" s="859"/>
    </row>
    <row r="19" spans="1:17" s="524" customFormat="1" ht="15.95" hidden="1" customHeight="1" x14ac:dyDescent="0.25">
      <c r="A19" s="517">
        <v>2014</v>
      </c>
      <c r="B19" s="517"/>
      <c r="C19" s="406">
        <v>965320.4259092001</v>
      </c>
      <c r="D19" s="406">
        <v>4531432.4376504002</v>
      </c>
      <c r="E19" s="406">
        <v>8928073.7850279994</v>
      </c>
      <c r="F19" s="406">
        <v>556749.35354179994</v>
      </c>
      <c r="G19" s="405">
        <v>14981576.0021294</v>
      </c>
      <c r="H19" s="676"/>
      <c r="I19" s="866"/>
      <c r="J19" s="866"/>
      <c r="K19" s="866"/>
      <c r="L19" s="866"/>
      <c r="M19" s="866"/>
      <c r="N19" s="866"/>
      <c r="O19" s="867"/>
      <c r="P19" s="867"/>
      <c r="Q19" s="867"/>
    </row>
    <row r="20" spans="1:17" s="524" customFormat="1" ht="15.95" hidden="1" customHeight="1" x14ac:dyDescent="0.25">
      <c r="A20" s="517">
        <v>2013</v>
      </c>
      <c r="B20" s="517"/>
      <c r="C20" s="398">
        <v>861412.91088587767</v>
      </c>
      <c r="D20" s="398">
        <v>5159364.87269013</v>
      </c>
      <c r="E20" s="398">
        <v>9600307.1115916315</v>
      </c>
      <c r="F20" s="398">
        <v>675824.77597754914</v>
      </c>
      <c r="G20" s="399">
        <v>16296909.67114519</v>
      </c>
      <c r="H20" s="676"/>
      <c r="I20" s="863" t="s">
        <v>550</v>
      </c>
      <c r="J20" s="864" t="s">
        <v>29</v>
      </c>
      <c r="K20" s="864" t="s">
        <v>30</v>
      </c>
      <c r="L20" s="864" t="s">
        <v>497</v>
      </c>
      <c r="M20" s="864" t="s">
        <v>498</v>
      </c>
      <c r="N20" s="864" t="s">
        <v>551</v>
      </c>
      <c r="O20" s="867"/>
      <c r="P20" s="867"/>
      <c r="Q20" s="867"/>
    </row>
    <row r="21" spans="1:17" s="524" customFormat="1" ht="15.95" hidden="1" customHeight="1" x14ac:dyDescent="0.25">
      <c r="A21" s="517">
        <v>2012</v>
      </c>
      <c r="B21" s="517"/>
      <c r="C21" s="398">
        <v>1123983.7768450629</v>
      </c>
      <c r="D21" s="398">
        <v>7344173.1734232502</v>
      </c>
      <c r="E21" s="398">
        <v>10839606.002870547</v>
      </c>
      <c r="F21" s="398">
        <v>795947.19007759495</v>
      </c>
      <c r="G21" s="399">
        <v>20103710.143216457</v>
      </c>
      <c r="H21" s="676"/>
      <c r="I21" s="865"/>
      <c r="J21" s="864"/>
      <c r="K21" s="864"/>
      <c r="L21" s="866"/>
      <c r="M21" s="866"/>
      <c r="N21" s="866"/>
      <c r="O21" s="867"/>
      <c r="P21" s="867"/>
      <c r="Q21" s="867"/>
    </row>
    <row r="22" spans="1:17" s="524" customFormat="1" ht="14.1" hidden="1" customHeight="1" x14ac:dyDescent="0.25">
      <c r="A22" s="517">
        <v>2011</v>
      </c>
      <c r="B22" s="517"/>
      <c r="C22" s="398">
        <v>1214647.970336</v>
      </c>
      <c r="D22" s="398">
        <v>10119190.362003963</v>
      </c>
      <c r="E22" s="398">
        <v>9412826.3774599992</v>
      </c>
      <c r="F22" s="398">
        <v>889028.926354</v>
      </c>
      <c r="G22" s="399">
        <v>21635693.636153962</v>
      </c>
      <c r="I22" s="867"/>
      <c r="J22" s="864"/>
      <c r="K22" s="864"/>
      <c r="L22" s="866"/>
      <c r="M22" s="866"/>
      <c r="N22" s="866"/>
      <c r="O22" s="867"/>
      <c r="P22" s="867"/>
      <c r="Q22" s="867"/>
    </row>
    <row r="23" spans="1:17" s="524" customFormat="1" ht="15" hidden="1" customHeight="1" x14ac:dyDescent="0.25">
      <c r="A23" s="517">
        <v>2010</v>
      </c>
      <c r="B23" s="517"/>
      <c r="C23" s="398">
        <v>1546864.4607889999</v>
      </c>
      <c r="D23" s="398">
        <v>14736494.590059442</v>
      </c>
      <c r="E23" s="398">
        <v>9921017.7308159992</v>
      </c>
      <c r="F23" s="398">
        <v>1664024.5431039997</v>
      </c>
      <c r="G23" s="399">
        <v>27868401.324768439</v>
      </c>
      <c r="I23" s="867"/>
      <c r="J23" s="864"/>
      <c r="K23" s="864"/>
      <c r="L23" s="866"/>
      <c r="M23" s="866"/>
      <c r="N23" s="866"/>
      <c r="O23" s="867"/>
      <c r="P23" s="867"/>
      <c r="Q23" s="867"/>
    </row>
    <row r="24" spans="1:17" s="524" customFormat="1" ht="3" customHeight="1" x14ac:dyDescent="0.25">
      <c r="A24" s="517"/>
      <c r="B24" s="517"/>
      <c r="C24" s="400"/>
      <c r="D24" s="400"/>
      <c r="E24" s="400"/>
      <c r="F24" s="400"/>
      <c r="G24" s="584"/>
      <c r="I24" s="867"/>
      <c r="J24" s="864"/>
      <c r="K24" s="864"/>
      <c r="L24" s="866"/>
      <c r="M24" s="866"/>
      <c r="N24" s="866"/>
    </row>
    <row r="25" spans="1:17" s="524" customFormat="1" ht="15.75" customHeight="1" x14ac:dyDescent="0.25">
      <c r="A25" s="517" t="s">
        <v>576</v>
      </c>
      <c r="B25" s="517"/>
      <c r="C25" s="406">
        <v>332074.92640999996</v>
      </c>
      <c r="D25" s="406">
        <v>2098973.0158200003</v>
      </c>
      <c r="E25" s="406">
        <v>4455382.1023899987</v>
      </c>
      <c r="F25" s="406">
        <v>729820.84885176644</v>
      </c>
      <c r="G25" s="405">
        <v>7616250.8934717653</v>
      </c>
      <c r="I25" s="867"/>
      <c r="J25" s="864"/>
      <c r="K25" s="864"/>
      <c r="L25" s="866"/>
      <c r="M25" s="866"/>
      <c r="N25" s="866"/>
    </row>
    <row r="26" spans="1:17" s="524" customFormat="1" ht="15.75" customHeight="1" x14ac:dyDescent="0.25">
      <c r="A26" s="517" t="s">
        <v>573</v>
      </c>
      <c r="B26" s="517"/>
      <c r="C26" s="406">
        <v>345369.48690390785</v>
      </c>
      <c r="D26" s="406">
        <v>1657215.1630587899</v>
      </c>
      <c r="E26" s="406">
        <v>4720584.5151466029</v>
      </c>
      <c r="F26" s="406">
        <v>644610.47052097449</v>
      </c>
      <c r="G26" s="405">
        <v>7367779.635630277</v>
      </c>
      <c r="I26" s="867"/>
      <c r="J26" s="864"/>
      <c r="K26" s="864"/>
      <c r="L26" s="866"/>
      <c r="M26" s="866"/>
      <c r="N26" s="866"/>
    </row>
    <row r="27" spans="1:17" s="524" customFormat="1" ht="3" customHeight="1" x14ac:dyDescent="0.25">
      <c r="A27" s="517"/>
      <c r="B27" s="517"/>
      <c r="C27" s="406"/>
      <c r="D27" s="406"/>
      <c r="E27" s="406"/>
      <c r="F27" s="406"/>
      <c r="G27" s="405"/>
      <c r="I27" s="867"/>
      <c r="J27" s="864"/>
      <c r="K27" s="864"/>
      <c r="L27" s="866"/>
      <c r="M27" s="866"/>
      <c r="N27" s="866"/>
    </row>
    <row r="28" spans="1:17" s="524" customFormat="1" ht="15.75" customHeight="1" x14ac:dyDescent="0.25">
      <c r="A28" s="517" t="s">
        <v>570</v>
      </c>
      <c r="B28" s="517"/>
      <c r="C28" s="406">
        <v>246382.24514549843</v>
      </c>
      <c r="D28" s="406">
        <v>1596389.4556515412</v>
      </c>
      <c r="E28" s="406">
        <v>4013081.9376065149</v>
      </c>
      <c r="F28" s="406">
        <v>774052.11584442097</v>
      </c>
      <c r="G28" s="405">
        <v>6629905.7542479755</v>
      </c>
      <c r="I28" s="867"/>
      <c r="J28" s="864"/>
      <c r="K28" s="864"/>
      <c r="L28" s="866"/>
      <c r="M28" s="866"/>
      <c r="N28" s="866"/>
    </row>
    <row r="29" spans="1:17" s="524" customFormat="1" ht="15.75" customHeight="1" x14ac:dyDescent="0.25">
      <c r="A29" s="517" t="s">
        <v>568</v>
      </c>
      <c r="B29" s="517"/>
      <c r="C29" s="406">
        <v>332462.47678856115</v>
      </c>
      <c r="D29" s="406">
        <v>1561737.407536004</v>
      </c>
      <c r="E29" s="406">
        <v>4468596.775456992</v>
      </c>
      <c r="F29" s="406">
        <v>535924.43812515226</v>
      </c>
      <c r="G29" s="405">
        <v>6898721.0979067087</v>
      </c>
      <c r="I29" s="867"/>
      <c r="J29" s="864"/>
      <c r="K29" s="864"/>
      <c r="L29" s="866"/>
      <c r="M29" s="866"/>
      <c r="N29" s="866"/>
    </row>
    <row r="30" spans="1:17" s="524" customFormat="1" ht="15.75" customHeight="1" x14ac:dyDescent="0.25">
      <c r="A30" s="517" t="s">
        <v>567</v>
      </c>
      <c r="B30" s="517"/>
      <c r="C30" s="406">
        <v>266858.35867232108</v>
      </c>
      <c r="D30" s="406">
        <v>1448314.4193933301</v>
      </c>
      <c r="E30" s="406">
        <v>4347811.7441439675</v>
      </c>
      <c r="F30" s="406">
        <v>422325.79921321489</v>
      </c>
      <c r="G30" s="405">
        <v>6485310.3214228367</v>
      </c>
      <c r="I30" s="867"/>
      <c r="J30" s="864"/>
      <c r="K30" s="864"/>
      <c r="L30" s="866"/>
      <c r="M30" s="866"/>
      <c r="N30" s="866"/>
    </row>
    <row r="31" spans="1:17" s="434" customFormat="1" ht="15.95" customHeight="1" x14ac:dyDescent="0.25">
      <c r="A31" s="1049" t="s">
        <v>566</v>
      </c>
      <c r="B31" s="1049"/>
      <c r="C31" s="406">
        <v>245213.44891628009</v>
      </c>
      <c r="D31" s="406">
        <v>1788386.2771496007</v>
      </c>
      <c r="E31" s="406">
        <v>4611477.8963629194</v>
      </c>
      <c r="F31" s="406">
        <v>375124.24924999988</v>
      </c>
      <c r="G31" s="405">
        <v>7020201.8716787994</v>
      </c>
      <c r="H31" s="760"/>
      <c r="I31" s="863"/>
      <c r="J31" s="864"/>
      <c r="K31" s="864"/>
      <c r="L31" s="864"/>
      <c r="M31" s="864"/>
      <c r="N31" s="864"/>
      <c r="O31" s="863"/>
      <c r="P31" s="863"/>
      <c r="Q31" s="863"/>
    </row>
    <row r="32" spans="1:17" s="434" customFormat="1" ht="3" customHeight="1" x14ac:dyDescent="0.25">
      <c r="A32" s="915"/>
      <c r="B32" s="915"/>
      <c r="C32" s="406"/>
      <c r="D32" s="406"/>
      <c r="E32" s="406"/>
      <c r="F32" s="406"/>
      <c r="G32" s="405"/>
      <c r="H32" s="760"/>
      <c r="I32" s="863"/>
      <c r="J32" s="864"/>
      <c r="K32" s="864"/>
      <c r="L32" s="864"/>
      <c r="M32" s="864"/>
      <c r="N32" s="864"/>
      <c r="O32" s="863"/>
      <c r="P32" s="863"/>
      <c r="Q32" s="863"/>
    </row>
    <row r="33" spans="1:17" s="434" customFormat="1" ht="15.95" customHeight="1" x14ac:dyDescent="0.25">
      <c r="A33" s="1049" t="s">
        <v>562</v>
      </c>
      <c r="B33" s="1049"/>
      <c r="C33" s="406">
        <v>280130.76699999999</v>
      </c>
      <c r="D33" s="406">
        <v>1532727.0390099999</v>
      </c>
      <c r="E33" s="406">
        <v>4504261.7007199991</v>
      </c>
      <c r="F33" s="406">
        <v>508830.94312999997</v>
      </c>
      <c r="G33" s="405">
        <v>6825950.4498599991</v>
      </c>
      <c r="H33" s="760"/>
      <c r="I33" s="863"/>
      <c r="J33" s="864"/>
      <c r="K33" s="864"/>
      <c r="L33" s="864"/>
      <c r="M33" s="864"/>
      <c r="N33" s="864"/>
      <c r="O33" s="863"/>
      <c r="P33" s="863"/>
      <c r="Q33" s="863"/>
    </row>
    <row r="34" spans="1:17" s="434" customFormat="1" ht="15.95" customHeight="1" x14ac:dyDescent="0.25">
      <c r="A34" s="1049" t="s">
        <v>561</v>
      </c>
      <c r="B34" s="1049"/>
      <c r="C34" s="406">
        <v>239535.59822181825</v>
      </c>
      <c r="D34" s="406">
        <v>1539482.3742476606</v>
      </c>
      <c r="E34" s="406">
        <v>4799796.0379802203</v>
      </c>
      <c r="F34" s="406">
        <v>377870.05215542123</v>
      </c>
      <c r="G34" s="405">
        <v>6956684.0626051202</v>
      </c>
      <c r="H34" s="760"/>
      <c r="I34" s="760"/>
      <c r="J34" s="760"/>
      <c r="K34" s="760"/>
      <c r="L34" s="864"/>
      <c r="M34" s="864"/>
      <c r="N34" s="864"/>
      <c r="O34" s="863"/>
      <c r="P34" s="863"/>
      <c r="Q34" s="863"/>
    </row>
    <row r="35" spans="1:17" s="434" customFormat="1" ht="15.95" customHeight="1" x14ac:dyDescent="0.25">
      <c r="A35" s="1049" t="s">
        <v>559</v>
      </c>
      <c r="B35" s="1049"/>
      <c r="C35" s="406">
        <v>315817.31469695125</v>
      </c>
      <c r="D35" s="406">
        <v>1354568.1524383137</v>
      </c>
      <c r="E35" s="406">
        <v>4323812.9544563405</v>
      </c>
      <c r="F35" s="406">
        <v>492803.87557259866</v>
      </c>
      <c r="G35" s="405">
        <v>6487002.2971642045</v>
      </c>
      <c r="H35" s="760"/>
      <c r="I35" s="863"/>
      <c r="J35" s="864"/>
      <c r="K35" s="864"/>
      <c r="L35" s="864"/>
      <c r="M35" s="864"/>
      <c r="N35" s="864"/>
      <c r="O35" s="863"/>
      <c r="P35" s="863"/>
      <c r="Q35" s="863"/>
    </row>
    <row r="36" spans="1:17" s="434" customFormat="1" ht="15.95" customHeight="1" x14ac:dyDescent="0.25">
      <c r="A36" s="1049" t="s">
        <v>558</v>
      </c>
      <c r="B36" s="1049"/>
      <c r="C36" s="406">
        <v>266742.07448264561</v>
      </c>
      <c r="D36" s="406">
        <v>1568696.36939348</v>
      </c>
      <c r="E36" s="406">
        <v>4194051.9886371046</v>
      </c>
      <c r="F36" s="406">
        <v>586004.3801723544</v>
      </c>
      <c r="G36" s="405">
        <v>6615494.8126855819</v>
      </c>
      <c r="H36" s="760"/>
      <c r="I36" s="863"/>
      <c r="J36" s="864"/>
      <c r="K36" s="864"/>
      <c r="L36" s="864"/>
      <c r="M36" s="864"/>
      <c r="N36" s="864"/>
      <c r="O36" s="863"/>
      <c r="P36" s="863"/>
      <c r="Q36" s="863"/>
    </row>
    <row r="37" spans="1:17" s="524" customFormat="1" ht="3" customHeight="1" x14ac:dyDescent="0.25">
      <c r="A37" s="517"/>
      <c r="B37" s="517"/>
      <c r="C37" s="400"/>
      <c r="D37" s="400"/>
      <c r="E37" s="400"/>
      <c r="F37" s="400"/>
      <c r="G37" s="584"/>
      <c r="I37" s="850"/>
      <c r="J37" s="858"/>
      <c r="K37" s="858"/>
      <c r="L37" s="868"/>
      <c r="M37" s="868"/>
      <c r="N37" s="868"/>
    </row>
    <row r="38" spans="1:17" s="434" customFormat="1" ht="15.95" customHeight="1" x14ac:dyDescent="0.25">
      <c r="A38" s="1049" t="s">
        <v>557</v>
      </c>
      <c r="B38" s="1049"/>
      <c r="C38" s="406">
        <v>288921.92529103201</v>
      </c>
      <c r="D38" s="406">
        <v>1590388.3449009145</v>
      </c>
      <c r="E38" s="406">
        <v>4324144.5711627118</v>
      </c>
      <c r="F38" s="406">
        <v>535023.95574308443</v>
      </c>
      <c r="G38" s="405">
        <v>6738478.7970977435</v>
      </c>
      <c r="H38" s="760"/>
      <c r="I38" s="863"/>
      <c r="J38" s="864"/>
      <c r="K38" s="864"/>
      <c r="L38" s="864"/>
      <c r="M38" s="864"/>
      <c r="N38" s="864"/>
      <c r="O38" s="863"/>
      <c r="P38" s="863"/>
      <c r="Q38" s="863"/>
    </row>
    <row r="39" spans="1:17" s="434" customFormat="1" ht="15.95" customHeight="1" x14ac:dyDescent="0.25">
      <c r="A39" s="1049" t="s">
        <v>556</v>
      </c>
      <c r="B39" s="1049"/>
      <c r="C39" s="406">
        <v>214626.9526325</v>
      </c>
      <c r="D39" s="406">
        <v>1370528.648735567</v>
      </c>
      <c r="E39" s="406">
        <v>4124813.3470771736</v>
      </c>
      <c r="F39" s="406">
        <v>455000.60185418383</v>
      </c>
      <c r="G39" s="405">
        <v>6164969.5502994247</v>
      </c>
      <c r="H39" s="760"/>
      <c r="I39" s="863"/>
      <c r="J39" s="864"/>
      <c r="K39" s="864"/>
      <c r="L39" s="864"/>
      <c r="M39" s="864"/>
      <c r="N39" s="864"/>
      <c r="O39" s="863"/>
      <c r="P39" s="863"/>
      <c r="Q39" s="863"/>
    </row>
    <row r="40" spans="1:17" s="434" customFormat="1" ht="15.95" customHeight="1" x14ac:dyDescent="0.25">
      <c r="A40" s="1049" t="s">
        <v>555</v>
      </c>
      <c r="B40" s="1049"/>
      <c r="C40" s="406">
        <v>211823.20809217461</v>
      </c>
      <c r="D40" s="406">
        <v>1446266.6873747387</v>
      </c>
      <c r="E40" s="406">
        <v>3895331.4915758311</v>
      </c>
      <c r="F40" s="406">
        <v>506456.04472978355</v>
      </c>
      <c r="G40" s="405">
        <v>6059877.4317725273</v>
      </c>
      <c r="H40" s="760"/>
      <c r="I40" s="863"/>
      <c r="J40" s="864"/>
      <c r="K40" s="864"/>
      <c r="L40" s="864"/>
      <c r="M40" s="864"/>
      <c r="N40" s="864"/>
      <c r="O40" s="863"/>
      <c r="P40" s="863"/>
      <c r="Q40" s="863"/>
    </row>
    <row r="41" spans="1:17" s="434" customFormat="1" ht="15.95" customHeight="1" x14ac:dyDescent="0.25">
      <c r="A41" s="1049" t="s">
        <v>554</v>
      </c>
      <c r="B41" s="1049"/>
      <c r="C41" s="406">
        <v>311222.34310928301</v>
      </c>
      <c r="D41" s="406">
        <v>1682789.30093844</v>
      </c>
      <c r="E41" s="406">
        <v>4834239.5868523624</v>
      </c>
      <c r="F41" s="406">
        <v>503238.09246030799</v>
      </c>
      <c r="G41" s="405">
        <v>7331489.3233603938</v>
      </c>
      <c r="H41" s="760"/>
      <c r="I41" s="863"/>
      <c r="J41" s="864"/>
      <c r="K41" s="864"/>
      <c r="L41" s="864"/>
      <c r="M41" s="864"/>
      <c r="N41" s="864"/>
      <c r="O41" s="863"/>
      <c r="P41" s="863"/>
      <c r="Q41" s="863"/>
    </row>
    <row r="42" spans="1:17" s="524" customFormat="1" ht="3" customHeight="1" x14ac:dyDescent="0.25">
      <c r="A42" s="517"/>
      <c r="B42" s="517"/>
      <c r="C42" s="400"/>
      <c r="D42" s="400"/>
      <c r="E42" s="400"/>
      <c r="F42" s="400"/>
      <c r="G42" s="584"/>
      <c r="I42" s="850"/>
      <c r="J42" s="858"/>
      <c r="K42" s="858"/>
      <c r="L42" s="868"/>
      <c r="M42" s="868"/>
      <c r="N42" s="868"/>
    </row>
    <row r="43" spans="1:17" s="434" customFormat="1" ht="15.95" customHeight="1" x14ac:dyDescent="0.25">
      <c r="A43" s="1049" t="s">
        <v>548</v>
      </c>
      <c r="B43" s="1049"/>
      <c r="C43" s="406">
        <v>457921.94439999998</v>
      </c>
      <c r="D43" s="406">
        <v>1500858.7303212001</v>
      </c>
      <c r="E43" s="406">
        <v>4276150.5094814766</v>
      </c>
      <c r="F43" s="406">
        <v>454357.87604424899</v>
      </c>
      <c r="G43" s="405">
        <v>6689289.0602469258</v>
      </c>
      <c r="H43" s="760"/>
      <c r="I43" s="863"/>
      <c r="J43" s="864"/>
      <c r="K43" s="864"/>
      <c r="L43" s="864"/>
      <c r="M43" s="864"/>
      <c r="N43" s="864"/>
      <c r="O43" s="863"/>
      <c r="P43" s="863"/>
      <c r="Q43" s="863"/>
    </row>
    <row r="44" spans="1:17" s="434" customFormat="1" ht="15.95" customHeight="1" x14ac:dyDescent="0.25">
      <c r="A44" s="1049" t="s">
        <v>546</v>
      </c>
      <c r="B44" s="1049"/>
      <c r="C44" s="406">
        <v>476166.30054717913</v>
      </c>
      <c r="D44" s="406">
        <v>1340863.398740561</v>
      </c>
      <c r="E44" s="406">
        <v>5543544.7080541039</v>
      </c>
      <c r="F44" s="406">
        <v>382110.0626013382</v>
      </c>
      <c r="G44" s="405">
        <v>7742684.4699431816</v>
      </c>
      <c r="H44" s="760"/>
      <c r="J44" s="859"/>
      <c r="K44" s="859"/>
      <c r="L44" s="859"/>
      <c r="M44" s="859"/>
      <c r="N44" s="859"/>
      <c r="O44" s="863"/>
      <c r="P44" s="863"/>
      <c r="Q44" s="863"/>
    </row>
    <row r="45" spans="1:17" s="434" customFormat="1" ht="15.95" customHeight="1" x14ac:dyDescent="0.25">
      <c r="A45" s="1049" t="s">
        <v>539</v>
      </c>
      <c r="B45" s="1049"/>
      <c r="C45" s="406">
        <v>230431.26725</v>
      </c>
      <c r="D45" s="406">
        <v>1008815.1447061539</v>
      </c>
      <c r="E45" s="406">
        <v>2882372.7442254792</v>
      </c>
      <c r="F45" s="406">
        <v>242730.0928833333</v>
      </c>
      <c r="G45" s="405">
        <v>4364349.2490649661</v>
      </c>
      <c r="H45" s="760"/>
      <c r="J45" s="859"/>
      <c r="K45" s="859"/>
      <c r="L45" s="859"/>
      <c r="M45" s="859"/>
      <c r="N45" s="859"/>
      <c r="O45" s="863"/>
      <c r="P45" s="863"/>
      <c r="Q45" s="863"/>
    </row>
    <row r="46" spans="1:17" s="524" customFormat="1" ht="15.95" customHeight="1" x14ac:dyDescent="0.25">
      <c r="A46" s="1049" t="s">
        <v>537</v>
      </c>
      <c r="B46" s="1049"/>
      <c r="C46" s="406">
        <v>509684.19188897999</v>
      </c>
      <c r="D46" s="406">
        <v>1759311.50909829</v>
      </c>
      <c r="E46" s="406">
        <v>5306279.2932869112</v>
      </c>
      <c r="F46" s="406">
        <v>366423.33977894019</v>
      </c>
      <c r="G46" s="405">
        <v>7941698.3340531215</v>
      </c>
      <c r="H46" s="711"/>
      <c r="I46" s="866"/>
      <c r="J46" s="866"/>
      <c r="K46" s="866"/>
      <c r="L46" s="866"/>
      <c r="M46" s="866"/>
      <c r="N46" s="866"/>
      <c r="O46" s="867"/>
      <c r="P46" s="867"/>
      <c r="Q46" s="867"/>
    </row>
    <row r="47" spans="1:17" s="524" customFormat="1" ht="3" customHeight="1" x14ac:dyDescent="0.25">
      <c r="A47" s="517"/>
      <c r="B47" s="517"/>
      <c r="C47" s="400"/>
      <c r="D47" s="400"/>
      <c r="E47" s="400"/>
      <c r="F47" s="400"/>
      <c r="G47" s="584"/>
      <c r="I47" s="862"/>
      <c r="J47" s="862"/>
      <c r="K47" s="862"/>
      <c r="L47" s="862"/>
      <c r="M47" s="862"/>
      <c r="N47" s="862"/>
    </row>
    <row r="48" spans="1:17" s="524" customFormat="1" ht="15.95" customHeight="1" x14ac:dyDescent="0.25">
      <c r="A48" s="1049" t="s">
        <v>534</v>
      </c>
      <c r="B48" s="1049"/>
      <c r="C48" s="406">
        <v>544098.20661999995</v>
      </c>
      <c r="D48" s="406">
        <v>1751734.6568200001</v>
      </c>
      <c r="E48" s="406">
        <v>4785405.6581097003</v>
      </c>
      <c r="F48" s="406">
        <v>407153.15600000002</v>
      </c>
      <c r="G48" s="405">
        <v>7488391.6775497003</v>
      </c>
      <c r="H48" s="711"/>
      <c r="I48" s="862"/>
      <c r="J48" s="862"/>
      <c r="K48" s="862"/>
      <c r="L48" s="862"/>
      <c r="M48" s="862"/>
      <c r="N48" s="862"/>
    </row>
    <row r="49" spans="1:14" s="524" customFormat="1" ht="15.95" customHeight="1" x14ac:dyDescent="0.25">
      <c r="A49" s="1049" t="s">
        <v>532</v>
      </c>
      <c r="B49" s="1049"/>
      <c r="C49" s="406">
        <v>493530.20312000002</v>
      </c>
      <c r="D49" s="406">
        <v>1512919.8022100001</v>
      </c>
      <c r="E49" s="406">
        <v>4939115.6729699997</v>
      </c>
      <c r="F49" s="406">
        <v>358424.69569999998</v>
      </c>
      <c r="G49" s="405">
        <v>7303990.3739999998</v>
      </c>
      <c r="H49" s="711"/>
      <c r="I49" s="862"/>
      <c r="J49" s="862"/>
      <c r="K49" s="862"/>
      <c r="L49" s="862"/>
      <c r="M49" s="862"/>
      <c r="N49" s="862"/>
    </row>
    <row r="50" spans="1:14" s="524" customFormat="1" ht="15.95" customHeight="1" x14ac:dyDescent="0.25">
      <c r="A50" s="1049" t="s">
        <v>528</v>
      </c>
      <c r="B50" s="1049"/>
      <c r="C50" s="406">
        <v>469054.12478999997</v>
      </c>
      <c r="D50" s="406">
        <v>1928579.8815299999</v>
      </c>
      <c r="E50" s="406">
        <v>4135376.3629999999</v>
      </c>
      <c r="F50" s="406">
        <v>371950.10365999996</v>
      </c>
      <c r="G50" s="405">
        <v>6904960.4729799991</v>
      </c>
      <c r="I50" s="862"/>
      <c r="J50" s="862"/>
      <c r="K50" s="862"/>
      <c r="L50" s="862"/>
      <c r="M50" s="862"/>
      <c r="N50" s="862"/>
    </row>
    <row r="51" spans="1:14" s="524" customFormat="1" ht="15.95" customHeight="1" x14ac:dyDescent="0.25">
      <c r="A51" s="1050" t="s">
        <v>523</v>
      </c>
      <c r="B51" s="1050"/>
      <c r="C51" s="406">
        <v>398727.467</v>
      </c>
      <c r="D51" s="406">
        <v>2089536.9469999999</v>
      </c>
      <c r="E51" s="406">
        <v>4959797.426</v>
      </c>
      <c r="F51" s="406">
        <v>399477.56199999998</v>
      </c>
      <c r="G51" s="405">
        <v>7847539.4019999998</v>
      </c>
      <c r="I51" s="862"/>
      <c r="J51" s="862"/>
      <c r="K51" s="862"/>
      <c r="L51" s="862"/>
      <c r="M51" s="862"/>
      <c r="N51" s="862"/>
    </row>
    <row r="52" spans="1:14" s="524" customFormat="1" ht="3" customHeight="1" x14ac:dyDescent="0.25">
      <c r="A52" s="517"/>
      <c r="B52" s="517"/>
      <c r="C52" s="400"/>
      <c r="D52" s="400"/>
      <c r="E52" s="400"/>
      <c r="F52" s="400"/>
      <c r="G52" s="584"/>
      <c r="I52" s="862"/>
      <c r="J52" s="862"/>
      <c r="K52" s="862"/>
      <c r="L52" s="862"/>
      <c r="M52" s="862"/>
      <c r="N52" s="862"/>
    </row>
    <row r="53" spans="1:14" s="524" customFormat="1" ht="15.95" customHeight="1" x14ac:dyDescent="0.25">
      <c r="A53" s="664" t="s">
        <v>504</v>
      </c>
      <c r="B53" s="664"/>
      <c r="C53" s="665">
        <v>389246.70299999998</v>
      </c>
      <c r="D53" s="665">
        <v>1987269.4569999999</v>
      </c>
      <c r="E53" s="665">
        <v>4425212.057</v>
      </c>
      <c r="F53" s="665">
        <v>399964.43199999997</v>
      </c>
      <c r="G53" s="707">
        <v>7201692.6490000002</v>
      </c>
      <c r="H53" s="583"/>
      <c r="I53" s="862"/>
      <c r="J53" s="862"/>
      <c r="K53" s="862"/>
      <c r="L53" s="862"/>
      <c r="M53" s="862"/>
      <c r="N53" s="862"/>
    </row>
    <row r="54" spans="1:14" s="524" customFormat="1" ht="15.95" customHeight="1" x14ac:dyDescent="0.25">
      <c r="A54" s="664" t="s">
        <v>502</v>
      </c>
      <c r="B54" s="664"/>
      <c r="C54" s="665">
        <v>382713.85900999996</v>
      </c>
      <c r="D54" s="665">
        <v>2113901.0112900003</v>
      </c>
      <c r="E54" s="665">
        <v>4728279.201410003</v>
      </c>
      <c r="F54" s="665">
        <v>392333.24099999998</v>
      </c>
      <c r="G54" s="707">
        <v>7617227.3127100039</v>
      </c>
      <c r="H54" s="583"/>
      <c r="I54" s="862"/>
      <c r="J54" s="862"/>
      <c r="K54" s="862"/>
      <c r="L54" s="862"/>
      <c r="M54" s="862"/>
      <c r="N54" s="862"/>
    </row>
    <row r="55" spans="1:14" s="524" customFormat="1" ht="15.95" customHeight="1" x14ac:dyDescent="0.25">
      <c r="A55" s="664" t="s">
        <v>499</v>
      </c>
      <c r="B55" s="664"/>
      <c r="C55" s="665">
        <v>366629.73040000006</v>
      </c>
      <c r="D55" s="665">
        <v>2217221.7525999998</v>
      </c>
      <c r="E55" s="665">
        <v>4451876.6560000004</v>
      </c>
      <c r="F55" s="665">
        <v>373911.6</v>
      </c>
      <c r="G55" s="707">
        <v>7409639.7390000001</v>
      </c>
      <c r="H55" s="583"/>
      <c r="I55" s="862"/>
      <c r="J55" s="862"/>
      <c r="K55" s="862"/>
      <c r="L55" s="862"/>
      <c r="M55" s="862"/>
      <c r="N55" s="862"/>
    </row>
    <row r="56" spans="1:14" s="524" customFormat="1" ht="15.95" customHeight="1" x14ac:dyDescent="0.25">
      <c r="A56" s="517" t="s">
        <v>495</v>
      </c>
      <c r="B56" s="517"/>
      <c r="C56" s="406">
        <v>322380.91399999999</v>
      </c>
      <c r="D56" s="406">
        <v>1655182.0260000001</v>
      </c>
      <c r="E56" s="406">
        <v>4230102.8380000005</v>
      </c>
      <c r="F56" s="406">
        <v>525531.20299999998</v>
      </c>
      <c r="G56" s="405">
        <v>6733196.9810000006</v>
      </c>
      <c r="I56" s="862"/>
      <c r="J56" s="862"/>
      <c r="K56" s="862"/>
      <c r="L56" s="862"/>
      <c r="M56" s="862"/>
      <c r="N56" s="862"/>
    </row>
    <row r="57" spans="1:14" s="524" customFormat="1" ht="3" customHeight="1" x14ac:dyDescent="0.25">
      <c r="A57" s="517"/>
      <c r="B57" s="517"/>
      <c r="C57" s="400"/>
      <c r="D57" s="400"/>
      <c r="E57" s="400"/>
      <c r="F57" s="400"/>
      <c r="G57" s="584"/>
      <c r="I57" s="862"/>
      <c r="J57" s="862"/>
      <c r="K57" s="862"/>
      <c r="L57" s="862"/>
      <c r="M57" s="862"/>
      <c r="N57" s="862"/>
    </row>
    <row r="58" spans="1:14" s="434" customFormat="1" ht="15.95" customHeight="1" x14ac:dyDescent="0.25">
      <c r="A58" s="517" t="s">
        <v>493</v>
      </c>
      <c r="B58" s="517"/>
      <c r="C58" s="406">
        <v>334420.033</v>
      </c>
      <c r="D58" s="406">
        <v>1184129.555979999</v>
      </c>
      <c r="E58" s="406">
        <v>3697597.0269999998</v>
      </c>
      <c r="F58" s="406">
        <v>419488.53159999999</v>
      </c>
      <c r="G58" s="405">
        <v>5635635.1475799996</v>
      </c>
      <c r="I58" s="859"/>
      <c r="J58" s="859"/>
      <c r="K58" s="859"/>
      <c r="L58" s="859"/>
      <c r="M58" s="859"/>
      <c r="N58" s="859"/>
    </row>
    <row r="59" spans="1:14" s="524" customFormat="1" ht="15.95" customHeight="1" x14ac:dyDescent="0.25">
      <c r="A59" s="517" t="s">
        <v>489</v>
      </c>
      <c r="B59" s="517"/>
      <c r="C59" s="406">
        <v>215517.70209999997</v>
      </c>
      <c r="D59" s="406">
        <v>1450993.6189200005</v>
      </c>
      <c r="E59" s="406">
        <v>3571847.7829999998</v>
      </c>
      <c r="F59" s="406">
        <v>454899.36700000003</v>
      </c>
      <c r="G59" s="405">
        <v>5693258.4710200001</v>
      </c>
      <c r="I59" s="862"/>
      <c r="J59" s="862"/>
      <c r="K59" s="862"/>
      <c r="L59" s="862"/>
      <c r="M59" s="862"/>
      <c r="N59" s="862"/>
    </row>
    <row r="60" spans="1:14" s="434" customFormat="1" ht="15.95" customHeight="1" x14ac:dyDescent="0.25">
      <c r="A60" s="517" t="s">
        <v>486</v>
      </c>
      <c r="B60" s="517"/>
      <c r="C60" s="406">
        <v>219375.481</v>
      </c>
      <c r="D60" s="406">
        <v>1332245.362</v>
      </c>
      <c r="E60" s="406">
        <v>3562098.0010000002</v>
      </c>
      <c r="F60" s="406">
        <v>399858.64899999998</v>
      </c>
      <c r="G60" s="405">
        <v>5513577.4930000007</v>
      </c>
      <c r="I60" s="859"/>
      <c r="J60" s="859"/>
      <c r="K60" s="859"/>
      <c r="L60" s="859"/>
      <c r="M60" s="859"/>
      <c r="N60" s="859"/>
    </row>
    <row r="61" spans="1:14" s="524" customFormat="1" ht="15.95" customHeight="1" x14ac:dyDescent="0.25">
      <c r="A61" s="517" t="s">
        <v>481</v>
      </c>
      <c r="B61" s="517"/>
      <c r="C61" s="406">
        <v>338637.77799999999</v>
      </c>
      <c r="D61" s="406">
        <v>1396004.6629999999</v>
      </c>
      <c r="E61" s="406">
        <v>3521458.96361</v>
      </c>
      <c r="F61" s="406">
        <v>471149.06900000002</v>
      </c>
      <c r="G61" s="405">
        <v>5727250.4736099998</v>
      </c>
      <c r="I61" s="862"/>
      <c r="J61" s="862"/>
      <c r="K61" s="862"/>
      <c r="L61" s="862"/>
      <c r="M61" s="862"/>
      <c r="N61" s="862"/>
    </row>
    <row r="62" spans="1:14" s="524" customFormat="1" ht="3" customHeight="1" x14ac:dyDescent="0.25">
      <c r="A62" s="517"/>
      <c r="B62" s="517"/>
      <c r="C62" s="400"/>
      <c r="D62" s="400"/>
      <c r="E62" s="400"/>
      <c r="F62" s="400"/>
      <c r="G62" s="584"/>
      <c r="I62" s="862"/>
      <c r="J62" s="862"/>
      <c r="K62" s="862"/>
      <c r="L62" s="862"/>
      <c r="M62" s="862"/>
      <c r="N62" s="862"/>
    </row>
    <row r="63" spans="1:14" s="524" customFormat="1" ht="15.95" customHeight="1" x14ac:dyDescent="0.25">
      <c r="A63" s="517" t="s">
        <v>458</v>
      </c>
      <c r="B63" s="517"/>
      <c r="C63" s="406">
        <v>307683.89500000002</v>
      </c>
      <c r="D63" s="406">
        <v>1101438.3689999999</v>
      </c>
      <c r="E63" s="406">
        <v>3482924.62</v>
      </c>
      <c r="F63" s="406">
        <v>415192.54</v>
      </c>
      <c r="G63" s="405">
        <v>5307239.4239999996</v>
      </c>
      <c r="I63" s="862"/>
      <c r="J63" s="862"/>
      <c r="K63" s="862"/>
      <c r="L63" s="862"/>
      <c r="M63" s="862"/>
      <c r="N63" s="862"/>
    </row>
    <row r="64" spans="1:14" s="524" customFormat="1" ht="15.95" customHeight="1" x14ac:dyDescent="0.25">
      <c r="A64" s="517" t="s">
        <v>456</v>
      </c>
      <c r="B64" s="517"/>
      <c r="C64" s="406">
        <v>323796.18300000002</v>
      </c>
      <c r="D64" s="406">
        <v>1284130.4680000001</v>
      </c>
      <c r="E64" s="406">
        <v>3304119.4169999999</v>
      </c>
      <c r="F64" s="406">
        <v>352263.038</v>
      </c>
      <c r="G64" s="405">
        <v>5264309.1059999997</v>
      </c>
      <c r="I64" s="862"/>
      <c r="J64" s="862"/>
      <c r="K64" s="862"/>
      <c r="L64" s="862"/>
      <c r="M64" s="862"/>
      <c r="N64" s="862"/>
    </row>
    <row r="65" spans="1:14" s="524" customFormat="1" ht="15.95" customHeight="1" x14ac:dyDescent="0.25">
      <c r="A65" s="517" t="s">
        <v>435</v>
      </c>
      <c r="B65" s="517"/>
      <c r="C65" s="406">
        <v>392328.11499999999</v>
      </c>
      <c r="D65" s="406">
        <v>1257892.2206875</v>
      </c>
      <c r="E65" s="406">
        <v>2610342.0285605467</v>
      </c>
      <c r="F65" s="406">
        <v>288649.86737499997</v>
      </c>
      <c r="G65" s="405">
        <v>4549212.231623047</v>
      </c>
      <c r="I65" s="862"/>
      <c r="J65" s="862"/>
      <c r="K65" s="862"/>
      <c r="L65" s="862"/>
      <c r="M65" s="862"/>
      <c r="N65" s="862"/>
    </row>
    <row r="66" spans="1:14" s="434" customFormat="1" ht="15.95" customHeight="1" x14ac:dyDescent="0.25">
      <c r="A66" s="517" t="s">
        <v>427</v>
      </c>
      <c r="B66" s="517"/>
      <c r="C66" s="406">
        <v>339898.94099999999</v>
      </c>
      <c r="D66" s="406">
        <v>1330203.3389999999</v>
      </c>
      <c r="E66" s="406">
        <v>2647420.0049999999</v>
      </c>
      <c r="F66" s="406">
        <v>322951.315</v>
      </c>
      <c r="G66" s="405">
        <v>4640473.6000000006</v>
      </c>
      <c r="I66" s="859"/>
      <c r="J66" s="859"/>
      <c r="K66" s="859"/>
      <c r="L66" s="862"/>
      <c r="M66" s="859"/>
      <c r="N66" s="859"/>
    </row>
    <row r="67" spans="1:14" s="524" customFormat="1" ht="5.0999999999999996" hidden="1" customHeight="1" x14ac:dyDescent="0.25">
      <c r="A67" s="517"/>
      <c r="B67" s="517"/>
      <c r="C67" s="400"/>
      <c r="D67" s="400"/>
      <c r="E67" s="400"/>
      <c r="F67" s="400"/>
      <c r="G67" s="584"/>
      <c r="I67" s="862"/>
      <c r="J67" s="862"/>
      <c r="K67" s="862"/>
      <c r="L67" s="862"/>
      <c r="M67" s="862"/>
      <c r="N67" s="862"/>
    </row>
    <row r="68" spans="1:14" s="524" customFormat="1" ht="15.95" hidden="1" customHeight="1" x14ac:dyDescent="0.25">
      <c r="A68" s="517" t="s">
        <v>421</v>
      </c>
      <c r="B68" s="517"/>
      <c r="C68" s="406">
        <v>376073.22100000002</v>
      </c>
      <c r="D68" s="406">
        <v>1213172.69</v>
      </c>
      <c r="E68" s="406">
        <v>2474460.2710000002</v>
      </c>
      <c r="F68" s="406">
        <v>365504.522</v>
      </c>
      <c r="G68" s="405">
        <v>4429210.7039999999</v>
      </c>
      <c r="I68" s="862"/>
      <c r="J68" s="862"/>
      <c r="K68" s="862"/>
      <c r="L68" s="862"/>
      <c r="M68" s="862"/>
      <c r="N68" s="862"/>
    </row>
    <row r="69" spans="1:14" s="524" customFormat="1" ht="15.95" hidden="1" customHeight="1" x14ac:dyDescent="0.25">
      <c r="A69" s="517" t="s">
        <v>419</v>
      </c>
      <c r="B69" s="517"/>
      <c r="C69" s="406">
        <v>314778.25599999999</v>
      </c>
      <c r="D69" s="406">
        <v>1722862.162</v>
      </c>
      <c r="E69" s="406">
        <v>2596365.7480000001</v>
      </c>
      <c r="F69" s="406">
        <v>230029.09599999999</v>
      </c>
      <c r="G69" s="405">
        <v>4864035.2620000001</v>
      </c>
      <c r="I69" s="862"/>
      <c r="J69" s="862"/>
      <c r="K69" s="862"/>
      <c r="L69" s="862"/>
      <c r="M69" s="862"/>
      <c r="N69" s="862"/>
    </row>
    <row r="70" spans="1:14" s="524" customFormat="1" ht="15.95" hidden="1" customHeight="1" x14ac:dyDescent="0.25">
      <c r="A70" s="517" t="s">
        <v>413</v>
      </c>
      <c r="B70" s="517"/>
      <c r="C70" s="406">
        <v>322297.69400000002</v>
      </c>
      <c r="D70" s="406">
        <v>1320726.3659999999</v>
      </c>
      <c r="E70" s="406">
        <v>2291943.0749999997</v>
      </c>
      <c r="F70" s="406">
        <v>202923.94599999994</v>
      </c>
      <c r="G70" s="405">
        <v>4137891.0809999998</v>
      </c>
      <c r="I70" s="862"/>
      <c r="J70" s="862"/>
      <c r="K70" s="862"/>
      <c r="L70" s="862"/>
      <c r="M70" s="862"/>
      <c r="N70" s="862"/>
    </row>
    <row r="71" spans="1:14" s="524" customFormat="1" ht="15.95" hidden="1" customHeight="1" x14ac:dyDescent="0.25">
      <c r="A71" s="517" t="s">
        <v>412</v>
      </c>
      <c r="B71" s="517"/>
      <c r="C71" s="406">
        <v>268526.26500000001</v>
      </c>
      <c r="D71" s="406">
        <v>1377227.3240468749</v>
      </c>
      <c r="E71" s="406">
        <v>2292422.6204218748</v>
      </c>
      <c r="F71" s="406">
        <v>209471.48599999995</v>
      </c>
      <c r="G71" s="405">
        <v>4147647.6954687499</v>
      </c>
      <c r="I71" s="862"/>
      <c r="J71" s="862"/>
      <c r="K71" s="862"/>
      <c r="L71" s="862"/>
      <c r="M71" s="862"/>
      <c r="N71" s="862"/>
    </row>
    <row r="72" spans="1:14" s="524" customFormat="1" ht="3" hidden="1" customHeight="1" x14ac:dyDescent="0.25">
      <c r="A72" s="517"/>
      <c r="B72" s="517"/>
      <c r="C72" s="400"/>
      <c r="D72" s="400"/>
      <c r="E72" s="400"/>
      <c r="F72" s="400"/>
      <c r="G72" s="584"/>
      <c r="I72" s="862"/>
      <c r="J72" s="862"/>
      <c r="K72" s="862"/>
      <c r="L72" s="862"/>
      <c r="M72" s="862"/>
      <c r="N72" s="862"/>
    </row>
    <row r="73" spans="1:14" s="434" customFormat="1" ht="3" customHeight="1" thickBot="1" x14ac:dyDescent="0.3">
      <c r="A73" s="673"/>
      <c r="B73" s="673"/>
      <c r="C73" s="674"/>
      <c r="D73" s="674"/>
      <c r="E73" s="674"/>
      <c r="F73" s="674"/>
      <c r="G73" s="674"/>
      <c r="I73" s="859"/>
      <c r="J73" s="859"/>
      <c r="K73" s="859"/>
      <c r="L73" s="859"/>
      <c r="M73" s="859"/>
      <c r="N73" s="859"/>
    </row>
    <row r="74" spans="1:14" s="434" customFormat="1" ht="15.95" hidden="1" customHeight="1" x14ac:dyDescent="0.25">
      <c r="A74" s="517" t="s">
        <v>402</v>
      </c>
      <c r="B74" s="517"/>
      <c r="C74" s="406">
        <v>273723.76500000001</v>
      </c>
      <c r="D74" s="406">
        <v>1190792.713</v>
      </c>
      <c r="E74" s="406">
        <v>2184432.4689999996</v>
      </c>
      <c r="F74" s="406">
        <v>163158.02499999999</v>
      </c>
      <c r="G74" s="405">
        <v>3812106.9719999996</v>
      </c>
      <c r="I74" s="859"/>
      <c r="J74" s="859"/>
      <c r="K74" s="859"/>
      <c r="L74" s="859"/>
      <c r="M74" s="859"/>
      <c r="N74" s="859"/>
    </row>
    <row r="75" spans="1:14" s="434" customFormat="1" ht="15.95" hidden="1" customHeight="1" x14ac:dyDescent="0.25">
      <c r="A75" s="517" t="s">
        <v>396</v>
      </c>
      <c r="B75" s="517"/>
      <c r="C75" s="406">
        <v>245696.057</v>
      </c>
      <c r="D75" s="406">
        <v>1057639.186</v>
      </c>
      <c r="E75" s="406">
        <v>2368000.9920000001</v>
      </c>
      <c r="F75" s="406">
        <v>127626.11899999999</v>
      </c>
      <c r="G75" s="405">
        <v>3798962.3540000003</v>
      </c>
      <c r="I75" s="859"/>
      <c r="J75" s="859"/>
      <c r="K75" s="859"/>
      <c r="L75" s="859"/>
      <c r="M75" s="859"/>
      <c r="N75" s="859"/>
    </row>
    <row r="76" spans="1:14" s="524" customFormat="1" ht="15.95" hidden="1" customHeight="1" x14ac:dyDescent="0.25">
      <c r="A76" s="517" t="s">
        <v>363</v>
      </c>
      <c r="B76" s="517"/>
      <c r="C76" s="406">
        <v>193570.25090920003</v>
      </c>
      <c r="D76" s="406">
        <v>1160077.8426504</v>
      </c>
      <c r="E76" s="406">
        <v>2351413.0020280005</v>
      </c>
      <c r="F76" s="406">
        <v>118236.94354179998</v>
      </c>
      <c r="G76" s="405">
        <v>3823298.0391294006</v>
      </c>
      <c r="I76" s="862"/>
      <c r="J76" s="862"/>
      <c r="K76" s="862"/>
      <c r="L76" s="862"/>
      <c r="M76" s="862"/>
      <c r="N76" s="862"/>
    </row>
    <row r="77" spans="1:14" s="524" customFormat="1" ht="15.95" hidden="1" customHeight="1" x14ac:dyDescent="0.25">
      <c r="A77" s="517" t="s">
        <v>364</v>
      </c>
      <c r="B77" s="517"/>
      <c r="C77" s="398">
        <v>252330.353</v>
      </c>
      <c r="D77" s="398">
        <v>1122922.696</v>
      </c>
      <c r="E77" s="398">
        <v>2024227.3219999999</v>
      </c>
      <c r="F77" s="398">
        <v>147728.26599999997</v>
      </c>
      <c r="G77" s="399">
        <v>3547208.6370000001</v>
      </c>
      <c r="I77" s="862"/>
      <c r="J77" s="862"/>
      <c r="K77" s="862"/>
      <c r="L77" s="862"/>
      <c r="M77" s="862"/>
      <c r="N77" s="862"/>
    </row>
    <row r="78" spans="1:14" s="524" customFormat="1" ht="1.5" hidden="1" customHeight="1" x14ac:dyDescent="0.25">
      <c r="A78" s="517"/>
      <c r="B78" s="517"/>
      <c r="C78" s="400"/>
      <c r="D78" s="400"/>
      <c r="E78" s="400"/>
      <c r="F78" s="400"/>
      <c r="G78" s="584"/>
      <c r="I78" s="862"/>
      <c r="J78" s="862"/>
      <c r="K78" s="862"/>
      <c r="L78" s="862"/>
      <c r="M78" s="862"/>
      <c r="N78" s="862"/>
    </row>
    <row r="79" spans="1:14" s="524" customFormat="1" ht="15.95" hidden="1" customHeight="1" x14ac:dyDescent="0.25">
      <c r="A79" s="517" t="s">
        <v>365</v>
      </c>
      <c r="B79" s="517"/>
      <c r="C79" s="398">
        <v>227502.36440733547</v>
      </c>
      <c r="D79" s="398">
        <v>1123080.1696147532</v>
      </c>
      <c r="E79" s="398">
        <v>2480812.5846017925</v>
      </c>
      <c r="F79" s="398">
        <v>214034.92044172352</v>
      </c>
      <c r="G79" s="399">
        <v>4045430.0390656046</v>
      </c>
      <c r="I79" s="862"/>
      <c r="J79" s="862"/>
      <c r="K79" s="862"/>
      <c r="L79" s="862"/>
      <c r="M79" s="862"/>
      <c r="N79" s="862"/>
    </row>
    <row r="80" spans="1:14" s="524" customFormat="1" ht="15.95" hidden="1" customHeight="1" x14ac:dyDescent="0.25">
      <c r="A80" s="517" t="s">
        <v>366</v>
      </c>
      <c r="B80" s="517"/>
      <c r="C80" s="398">
        <v>214246.82034999999</v>
      </c>
      <c r="D80" s="398">
        <v>1177522.9195999999</v>
      </c>
      <c r="E80" s="398">
        <v>2397943.6236</v>
      </c>
      <c r="F80" s="398">
        <v>157101.69227999999</v>
      </c>
      <c r="G80" s="399">
        <v>3946815.05583</v>
      </c>
      <c r="I80" s="862"/>
      <c r="J80" s="862"/>
      <c r="K80" s="862"/>
      <c r="L80" s="862"/>
      <c r="M80" s="862"/>
      <c r="N80" s="862"/>
    </row>
    <row r="81" spans="1:14" s="524" customFormat="1" ht="15.95" hidden="1" customHeight="1" x14ac:dyDescent="0.25">
      <c r="A81" s="517" t="s">
        <v>367</v>
      </c>
      <c r="B81" s="517"/>
      <c r="C81" s="398">
        <v>256395.557</v>
      </c>
      <c r="D81" s="398">
        <v>1449882.801</v>
      </c>
      <c r="E81" s="398">
        <v>2541929.5789999994</v>
      </c>
      <c r="F81" s="398">
        <v>158758.83300000001</v>
      </c>
      <c r="G81" s="399">
        <v>4406966.7699999986</v>
      </c>
      <c r="I81" s="862"/>
      <c r="J81" s="862"/>
      <c r="K81" s="862"/>
      <c r="L81" s="862"/>
      <c r="M81" s="862"/>
      <c r="N81" s="862"/>
    </row>
    <row r="82" spans="1:14" s="524" customFormat="1" ht="15.95" hidden="1" customHeight="1" x14ac:dyDescent="0.25">
      <c r="A82" s="517" t="s">
        <v>368</v>
      </c>
      <c r="B82" s="517"/>
      <c r="C82" s="398">
        <v>163268.16912854221</v>
      </c>
      <c r="D82" s="398">
        <v>1408878.9824753772</v>
      </c>
      <c r="E82" s="398">
        <v>2179621.32438984</v>
      </c>
      <c r="F82" s="398">
        <v>145929.33025582563</v>
      </c>
      <c r="G82" s="399">
        <v>3897697.806249585</v>
      </c>
      <c r="I82" s="862"/>
      <c r="J82" s="862"/>
      <c r="K82" s="862"/>
      <c r="L82" s="862"/>
      <c r="M82" s="862"/>
      <c r="N82" s="862"/>
    </row>
    <row r="83" spans="1:14" s="524" customFormat="1" ht="3" hidden="1" customHeight="1" thickBot="1" x14ac:dyDescent="0.3">
      <c r="A83" s="673"/>
      <c r="B83" s="673"/>
      <c r="C83" s="674"/>
      <c r="D83" s="674"/>
      <c r="E83" s="674"/>
      <c r="F83" s="674"/>
      <c r="G83" s="674"/>
      <c r="I83" s="862"/>
      <c r="J83" s="862"/>
      <c r="K83" s="862"/>
      <c r="L83" s="862"/>
      <c r="M83" s="862"/>
      <c r="N83" s="862"/>
    </row>
    <row r="84" spans="1:14" s="524" customFormat="1" ht="15.95" hidden="1" customHeight="1" x14ac:dyDescent="0.25">
      <c r="A84" s="517" t="s">
        <v>369</v>
      </c>
      <c r="B84" s="517"/>
      <c r="C84" s="398">
        <v>273643.93064079998</v>
      </c>
      <c r="D84" s="398">
        <v>1385319.1734232502</v>
      </c>
      <c r="E84" s="398">
        <v>2879189.2010222995</v>
      </c>
      <c r="F84" s="398">
        <v>244494.97181200003</v>
      </c>
      <c r="G84" s="399">
        <v>4782647.2768983506</v>
      </c>
      <c r="I84" s="862"/>
      <c r="J84" s="862"/>
      <c r="K84" s="862"/>
      <c r="L84" s="862"/>
      <c r="M84" s="862"/>
      <c r="N84" s="862"/>
    </row>
    <row r="85" spans="1:14" s="524" customFormat="1" ht="15.95" hidden="1" customHeight="1" x14ac:dyDescent="0.25">
      <c r="A85" s="517" t="s">
        <v>370</v>
      </c>
      <c r="B85" s="517"/>
      <c r="C85" s="398">
        <v>275548.22184826288</v>
      </c>
      <c r="D85" s="398">
        <v>1774580</v>
      </c>
      <c r="E85" s="398">
        <v>2738627.9827512479</v>
      </c>
      <c r="F85" s="398">
        <v>149057.406422595</v>
      </c>
      <c r="G85" s="399">
        <v>4937813.6110221054</v>
      </c>
      <c r="I85" s="862"/>
      <c r="J85" s="862"/>
      <c r="K85" s="862"/>
      <c r="L85" s="862"/>
      <c r="M85" s="862"/>
      <c r="N85" s="862"/>
    </row>
    <row r="86" spans="1:14" s="524" customFormat="1" ht="15.95" hidden="1" customHeight="1" x14ac:dyDescent="0.25">
      <c r="A86" s="517" t="s">
        <v>371</v>
      </c>
      <c r="B86" s="517"/>
      <c r="C86" s="398">
        <v>218946.542021</v>
      </c>
      <c r="D86" s="398">
        <v>1833216</v>
      </c>
      <c r="E86" s="398">
        <v>2773767.2750910004</v>
      </c>
      <c r="F86" s="398">
        <v>222495.33596299999</v>
      </c>
      <c r="G86" s="399">
        <v>5048425.1530750003</v>
      </c>
      <c r="I86" s="862"/>
      <c r="J86" s="862"/>
      <c r="K86" s="862"/>
      <c r="L86" s="862"/>
      <c r="M86" s="862"/>
      <c r="N86" s="862"/>
    </row>
    <row r="87" spans="1:14" s="524" customFormat="1" ht="15.95" hidden="1" customHeight="1" x14ac:dyDescent="0.25">
      <c r="A87" s="518" t="s">
        <v>372</v>
      </c>
      <c r="B87" s="518"/>
      <c r="C87" s="491">
        <v>355845.08233499998</v>
      </c>
      <c r="D87" s="491">
        <v>2351058</v>
      </c>
      <c r="E87" s="491">
        <v>2448021.5440059998</v>
      </c>
      <c r="F87" s="491">
        <v>179899.47587999993</v>
      </c>
      <c r="G87" s="708">
        <v>5334824.102221</v>
      </c>
      <c r="I87" s="862"/>
      <c r="J87" s="862"/>
      <c r="K87" s="862"/>
      <c r="L87" s="862"/>
      <c r="M87" s="862"/>
      <c r="N87" s="862"/>
    </row>
    <row r="88" spans="1:14" s="524" customFormat="1" ht="15.75" hidden="1" thickBot="1" x14ac:dyDescent="0.3">
      <c r="A88" s="673"/>
      <c r="B88" s="673"/>
      <c r="C88" s="674"/>
      <c r="D88" s="674"/>
      <c r="E88" s="674"/>
      <c r="F88" s="674"/>
      <c r="G88" s="674"/>
      <c r="I88" s="862"/>
      <c r="J88" s="862"/>
      <c r="K88" s="862"/>
      <c r="L88" s="862"/>
      <c r="M88" s="862"/>
      <c r="N88" s="862"/>
    </row>
    <row r="89" spans="1:14" s="524" customFormat="1" ht="14.1" hidden="1" customHeight="1" x14ac:dyDescent="0.25">
      <c r="A89" s="517" t="s">
        <v>373</v>
      </c>
      <c r="B89" s="517"/>
      <c r="C89" s="398">
        <v>319818.30961200001</v>
      </c>
      <c r="D89" s="398">
        <v>2037023.9236538005</v>
      </c>
      <c r="E89" s="398">
        <v>2848469.5947819995</v>
      </c>
      <c r="F89" s="398">
        <v>186043.34759999998</v>
      </c>
      <c r="G89" s="398">
        <v>5391355.1756477999</v>
      </c>
      <c r="I89" s="862"/>
      <c r="J89" s="862"/>
      <c r="K89" s="862"/>
      <c r="L89" s="862"/>
      <c r="M89" s="862"/>
      <c r="N89" s="862"/>
    </row>
    <row r="90" spans="1:14" s="524" customFormat="1" ht="14.1" hidden="1" customHeight="1" x14ac:dyDescent="0.25">
      <c r="A90" s="517" t="s">
        <v>374</v>
      </c>
      <c r="B90" s="517"/>
      <c r="C90" s="398">
        <v>286563.83269399998</v>
      </c>
      <c r="D90" s="398">
        <v>2248238.7311381595</v>
      </c>
      <c r="E90" s="398">
        <v>2344634.711042</v>
      </c>
      <c r="F90" s="398">
        <v>282209.32259</v>
      </c>
      <c r="G90" s="398">
        <v>5161646.5974641601</v>
      </c>
      <c r="I90" s="862"/>
      <c r="J90" s="862"/>
      <c r="K90" s="862"/>
      <c r="L90" s="862"/>
      <c r="M90" s="862"/>
      <c r="N90" s="862"/>
    </row>
    <row r="91" spans="1:14" s="524" customFormat="1" ht="14.1" hidden="1" customHeight="1" x14ac:dyDescent="0.25">
      <c r="A91" s="517" t="s">
        <v>375</v>
      </c>
      <c r="B91" s="517"/>
      <c r="C91" s="398">
        <v>323629</v>
      </c>
      <c r="D91" s="398">
        <v>2725025</v>
      </c>
      <c r="E91" s="398">
        <v>1933720</v>
      </c>
      <c r="F91" s="398">
        <v>173152</v>
      </c>
      <c r="G91" s="398">
        <v>5155527</v>
      </c>
      <c r="I91" s="862"/>
      <c r="J91" s="862"/>
      <c r="K91" s="862"/>
      <c r="L91" s="862"/>
      <c r="M91" s="862"/>
      <c r="N91" s="862"/>
    </row>
    <row r="92" spans="1:14" s="524" customFormat="1" ht="14.1" hidden="1" customHeight="1" x14ac:dyDescent="0.25">
      <c r="A92" s="517" t="s">
        <v>376</v>
      </c>
      <c r="B92" s="517"/>
      <c r="C92" s="398">
        <v>284636.82803000003</v>
      </c>
      <c r="D92" s="398">
        <v>3108902.7072120025</v>
      </c>
      <c r="E92" s="398">
        <v>2286002.0716359997</v>
      </c>
      <c r="F92" s="398">
        <v>247624.25616400002</v>
      </c>
      <c r="G92" s="398">
        <v>5927165.8630420025</v>
      </c>
      <c r="I92" s="862"/>
      <c r="J92" s="862"/>
      <c r="K92" s="862"/>
      <c r="L92" s="862"/>
      <c r="M92" s="862"/>
      <c r="N92" s="862"/>
    </row>
    <row r="93" spans="1:14" s="524" customFormat="1" ht="8.1" hidden="1" customHeight="1" x14ac:dyDescent="0.25">
      <c r="A93" s="517"/>
      <c r="B93" s="517"/>
      <c r="C93" s="400"/>
      <c r="D93" s="400"/>
      <c r="E93" s="400"/>
      <c r="F93" s="400"/>
      <c r="G93" s="400"/>
      <c r="I93" s="862"/>
      <c r="J93" s="862"/>
      <c r="K93" s="862"/>
      <c r="L93" s="862"/>
      <c r="M93" s="862"/>
      <c r="N93" s="862"/>
    </row>
    <row r="94" spans="1:14" s="524" customFormat="1" ht="4.5" hidden="1" customHeight="1" thickBot="1" x14ac:dyDescent="0.3">
      <c r="A94" s="587"/>
      <c r="B94" s="587"/>
      <c r="C94" s="492"/>
      <c r="D94" s="492"/>
      <c r="E94" s="492"/>
      <c r="F94" s="492"/>
      <c r="G94" s="492"/>
      <c r="I94" s="862"/>
      <c r="J94" s="862"/>
      <c r="K94" s="862"/>
      <c r="L94" s="862"/>
      <c r="M94" s="862"/>
      <c r="N94" s="862"/>
    </row>
    <row r="95" spans="1:14" s="524" customFormat="1" ht="14.1" hidden="1" customHeight="1" x14ac:dyDescent="0.25">
      <c r="A95" s="517" t="s">
        <v>377</v>
      </c>
      <c r="B95" s="517"/>
      <c r="C95" s="398">
        <v>370478.82606199995</v>
      </c>
      <c r="D95" s="398">
        <v>3681926.7911693007</v>
      </c>
      <c r="E95" s="398">
        <v>2450974.7673359998</v>
      </c>
      <c r="F95" s="398">
        <v>441435.95813999989</v>
      </c>
      <c r="G95" s="398">
        <v>6944816.3427072996</v>
      </c>
      <c r="I95" s="862"/>
      <c r="J95" s="862"/>
      <c r="K95" s="862"/>
      <c r="L95" s="862"/>
      <c r="M95" s="862"/>
      <c r="N95" s="862"/>
    </row>
    <row r="96" spans="1:14" s="524" customFormat="1" ht="14.1" hidden="1" customHeight="1" x14ac:dyDescent="0.25">
      <c r="A96" s="517" t="s">
        <v>378</v>
      </c>
      <c r="B96" s="517"/>
      <c r="C96" s="398">
        <v>393538.26634100004</v>
      </c>
      <c r="D96" s="398">
        <v>3535529.8947804011</v>
      </c>
      <c r="E96" s="398">
        <v>2280287.8570480002</v>
      </c>
      <c r="F96" s="398">
        <v>369775.12238399999</v>
      </c>
      <c r="G96" s="398">
        <v>6579131.1405534009</v>
      </c>
      <c r="I96" s="862"/>
      <c r="J96" s="862"/>
      <c r="K96" s="862"/>
      <c r="L96" s="862"/>
      <c r="M96" s="862"/>
      <c r="N96" s="862"/>
    </row>
    <row r="97" spans="1:14" s="524" customFormat="1" ht="14.1" hidden="1" customHeight="1" x14ac:dyDescent="0.25">
      <c r="A97" s="517" t="s">
        <v>379</v>
      </c>
      <c r="B97" s="517"/>
      <c r="C97" s="398">
        <v>343608.05958999996</v>
      </c>
      <c r="D97" s="398">
        <v>3842184.0130167399</v>
      </c>
      <c r="E97" s="398">
        <v>2800984.6134299994</v>
      </c>
      <c r="F97" s="398">
        <v>366238.7312119999</v>
      </c>
      <c r="G97" s="398">
        <v>7353015.4172487389</v>
      </c>
      <c r="I97" s="862"/>
      <c r="J97" s="862"/>
      <c r="K97" s="862"/>
      <c r="L97" s="862"/>
      <c r="M97" s="862"/>
      <c r="N97" s="862"/>
    </row>
    <row r="98" spans="1:14" s="524" customFormat="1" ht="14.1" hidden="1" customHeight="1" x14ac:dyDescent="0.25">
      <c r="A98" s="517" t="s">
        <v>380</v>
      </c>
      <c r="B98" s="517"/>
      <c r="C98" s="398">
        <v>439239.30879600003</v>
      </c>
      <c r="D98" s="398">
        <v>3676853.8910930008</v>
      </c>
      <c r="E98" s="398">
        <v>2388770.4930020003</v>
      </c>
      <c r="F98" s="398">
        <v>486574.73136799998</v>
      </c>
      <c r="G98" s="398">
        <v>6991438.4242590014</v>
      </c>
      <c r="I98" s="862"/>
      <c r="J98" s="862"/>
      <c r="K98" s="862"/>
      <c r="L98" s="862"/>
      <c r="M98" s="862"/>
      <c r="N98" s="862"/>
    </row>
  </sheetData>
  <mergeCells count="18">
    <mergeCell ref="A38:B38"/>
    <mergeCell ref="A36:B36"/>
    <mergeCell ref="A35:B35"/>
    <mergeCell ref="A34:B34"/>
    <mergeCell ref="A1:A2"/>
    <mergeCell ref="A31:B31"/>
    <mergeCell ref="A33:B33"/>
    <mergeCell ref="A51:B51"/>
    <mergeCell ref="A50:B50"/>
    <mergeCell ref="A49:B49"/>
    <mergeCell ref="A48:B48"/>
    <mergeCell ref="A46:B46"/>
    <mergeCell ref="A39:B39"/>
    <mergeCell ref="A45:B45"/>
    <mergeCell ref="A44:B44"/>
    <mergeCell ref="A43:B43"/>
    <mergeCell ref="A41:B41"/>
    <mergeCell ref="A40:B40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01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K106" sqref="K106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860" bestFit="1" customWidth="1"/>
    <col min="12" max="12" width="16.85546875" style="860" bestFit="1" customWidth="1"/>
    <col min="13" max="13" width="15.28515625" style="860" bestFit="1" customWidth="1"/>
    <col min="14" max="14" width="16.85546875" style="860" bestFit="1" customWidth="1"/>
    <col min="15" max="16384" width="8.85546875" style="193"/>
  </cols>
  <sheetData>
    <row r="1" spans="1:14" ht="18.75" customHeight="1" x14ac:dyDescent="0.25">
      <c r="A1" s="970">
        <v>9</v>
      </c>
      <c r="B1" s="678" t="s">
        <v>595</v>
      </c>
      <c r="C1" s="576"/>
      <c r="D1" s="576"/>
      <c r="E1" s="576"/>
      <c r="F1" s="576"/>
      <c r="G1" s="576"/>
    </row>
    <row r="2" spans="1:14" ht="18.75" customHeight="1" x14ac:dyDescent="0.25">
      <c r="A2" s="970"/>
      <c r="B2" s="679" t="s">
        <v>596</v>
      </c>
      <c r="C2" s="577"/>
      <c r="D2" s="577"/>
      <c r="E2" s="577"/>
      <c r="F2" s="577"/>
      <c r="G2" s="577"/>
    </row>
    <row r="3" spans="1:14" ht="5.0999999999999996" customHeight="1" x14ac:dyDescent="0.25">
      <c r="A3" s="578"/>
      <c r="B3" s="531"/>
      <c r="C3" s="577"/>
      <c r="D3" s="577"/>
      <c r="E3" s="577"/>
      <c r="F3" s="577"/>
      <c r="G3" s="577"/>
    </row>
    <row r="4" spans="1:14" ht="15.75" thickBot="1" x14ac:dyDescent="0.3">
      <c r="A4" s="579"/>
      <c r="B4" s="579"/>
      <c r="C4" s="579"/>
      <c r="D4" s="579"/>
      <c r="E4" s="579"/>
      <c r="F4" s="579"/>
      <c r="G4" s="580" t="s">
        <v>394</v>
      </c>
    </row>
    <row r="5" spans="1:14" s="685" customFormat="1" ht="26.25" customHeight="1" x14ac:dyDescent="0.25">
      <c r="A5" s="684" t="s">
        <v>521</v>
      </c>
      <c r="B5" s="684"/>
      <c r="C5" s="684"/>
      <c r="D5" s="684"/>
      <c r="E5" s="684"/>
      <c r="F5" s="684"/>
      <c r="G5" s="684"/>
      <c r="J5" s="861"/>
      <c r="K5" s="861"/>
      <c r="L5" s="861"/>
      <c r="M5" s="861"/>
      <c r="N5" s="861"/>
    </row>
    <row r="6" spans="1:14" s="685" customFormat="1" ht="45" x14ac:dyDescent="0.25">
      <c r="A6" s="680" t="s">
        <v>451</v>
      </c>
      <c r="B6" s="681"/>
      <c r="C6" s="682" t="s">
        <v>398</v>
      </c>
      <c r="D6" s="682" t="s">
        <v>399</v>
      </c>
      <c r="E6" s="682" t="s">
        <v>400</v>
      </c>
      <c r="F6" s="682" t="s">
        <v>434</v>
      </c>
      <c r="G6" s="682" t="s">
        <v>107</v>
      </c>
      <c r="J6" s="861"/>
      <c r="K6" s="861"/>
      <c r="L6" s="861"/>
      <c r="M6" s="861"/>
      <c r="N6" s="861"/>
    </row>
    <row r="7" spans="1:14" s="685" customFormat="1" ht="30" customHeight="1" x14ac:dyDescent="0.25">
      <c r="A7" s="681" t="s">
        <v>452</v>
      </c>
      <c r="B7" s="681"/>
      <c r="C7" s="683" t="s">
        <v>325</v>
      </c>
      <c r="D7" s="683" t="s">
        <v>453</v>
      </c>
      <c r="E7" s="683" t="s">
        <v>324</v>
      </c>
      <c r="F7" s="683" t="s">
        <v>565</v>
      </c>
      <c r="G7" s="683" t="s">
        <v>133</v>
      </c>
      <c r="J7" s="861"/>
      <c r="K7" s="861"/>
      <c r="L7" s="861"/>
      <c r="M7" s="861"/>
      <c r="N7" s="861"/>
    </row>
    <row r="8" spans="1:14" ht="5.0999999999999996" customHeight="1" thickBot="1" x14ac:dyDescent="0.3">
      <c r="A8" s="582"/>
      <c r="B8" s="582"/>
      <c r="C8" s="582"/>
      <c r="D8" s="582"/>
      <c r="E8" s="582"/>
      <c r="F8" s="582"/>
      <c r="G8" s="582"/>
    </row>
    <row r="9" spans="1:14" ht="0.6" customHeight="1" x14ac:dyDescent="0.25">
      <c r="A9" s="588"/>
      <c r="B9" s="588"/>
      <c r="C9" s="588"/>
      <c r="D9" s="588"/>
      <c r="E9" s="588"/>
      <c r="F9" s="588"/>
      <c r="G9" s="588"/>
    </row>
    <row r="10" spans="1:14" s="434" customFormat="1" ht="15" customHeight="1" x14ac:dyDescent="0.25">
      <c r="A10" s="518">
        <v>2023</v>
      </c>
      <c r="B10" s="518"/>
      <c r="C10" s="490">
        <v>809122.61855388433</v>
      </c>
      <c r="D10" s="490">
        <v>1295993.8847298038</v>
      </c>
      <c r="E10" s="490">
        <v>20986131.711024716</v>
      </c>
      <c r="F10" s="490">
        <v>1951276.9155799416</v>
      </c>
      <c r="G10" s="589">
        <v>25042525.129888348</v>
      </c>
      <c r="H10" s="760"/>
      <c r="I10" s="433"/>
      <c r="J10" s="859"/>
      <c r="K10" s="859"/>
      <c r="L10" s="859"/>
      <c r="M10" s="859"/>
      <c r="N10" s="859"/>
    </row>
    <row r="11" spans="1:14" s="434" customFormat="1" ht="15" customHeight="1" x14ac:dyDescent="0.25">
      <c r="A11" s="518">
        <v>2022</v>
      </c>
      <c r="B11" s="518"/>
      <c r="C11" s="490">
        <v>640141.20819026034</v>
      </c>
      <c r="D11" s="490">
        <v>2584424.4058738956</v>
      </c>
      <c r="E11" s="490">
        <v>16231699.445840346</v>
      </c>
      <c r="F11" s="490">
        <v>2214951.7295061476</v>
      </c>
      <c r="G11" s="589">
        <v>21671216.789410651</v>
      </c>
      <c r="H11" s="760"/>
      <c r="I11" s="676"/>
      <c r="J11" s="859"/>
      <c r="K11" s="859"/>
      <c r="L11" s="859"/>
      <c r="M11" s="859"/>
      <c r="N11" s="859"/>
    </row>
    <row r="12" spans="1:14" s="434" customFormat="1" ht="15" customHeight="1" x14ac:dyDescent="0.25">
      <c r="A12" s="518">
        <v>2021</v>
      </c>
      <c r="B12" s="518"/>
      <c r="C12" s="490">
        <v>594734.96099655761</v>
      </c>
      <c r="D12" s="490">
        <v>1679279.3912231873</v>
      </c>
      <c r="E12" s="490">
        <v>19085281.119938061</v>
      </c>
      <c r="F12" s="490">
        <v>1964457.8186957333</v>
      </c>
      <c r="G12" s="589">
        <v>23323753.290853541</v>
      </c>
      <c r="H12" s="760"/>
      <c r="I12" s="676"/>
      <c r="J12" s="859"/>
      <c r="K12" s="859"/>
      <c r="L12" s="859"/>
      <c r="M12" s="859"/>
      <c r="N12" s="859"/>
    </row>
    <row r="13" spans="1:14" s="434" customFormat="1" ht="15" customHeight="1" x14ac:dyDescent="0.25">
      <c r="A13" s="518">
        <v>2020</v>
      </c>
      <c r="B13" s="518"/>
      <c r="C13" s="490">
        <v>676922.2314096241</v>
      </c>
      <c r="D13" s="490">
        <v>1708584.84040789</v>
      </c>
      <c r="E13" s="490">
        <v>22014512.077913541</v>
      </c>
      <c r="F13" s="490">
        <v>1664693.1809668485</v>
      </c>
      <c r="G13" s="589">
        <v>26064712.330697905</v>
      </c>
      <c r="H13" s="760"/>
      <c r="I13" s="676"/>
      <c r="J13" s="859"/>
      <c r="K13" s="859"/>
      <c r="L13" s="859"/>
      <c r="M13" s="859"/>
      <c r="N13" s="859"/>
    </row>
    <row r="14" spans="1:14" s="434" customFormat="1" ht="15" customHeight="1" x14ac:dyDescent="0.25">
      <c r="A14" s="518">
        <v>2019</v>
      </c>
      <c r="B14" s="518"/>
      <c r="C14" s="490">
        <v>1069810.4165000001</v>
      </c>
      <c r="D14" s="490">
        <v>2286831.6319999998</v>
      </c>
      <c r="E14" s="490">
        <v>31103732.576103497</v>
      </c>
      <c r="F14" s="490">
        <v>1295417.1311499998</v>
      </c>
      <c r="G14" s="589">
        <v>35755791.755753495</v>
      </c>
      <c r="H14" s="760"/>
      <c r="I14" s="676"/>
      <c r="J14" s="859"/>
      <c r="K14" s="859"/>
      <c r="L14" s="859"/>
      <c r="M14" s="859"/>
      <c r="N14" s="859"/>
    </row>
    <row r="15" spans="1:14" s="434" customFormat="1" ht="15" customHeight="1" x14ac:dyDescent="0.25">
      <c r="A15" s="518">
        <v>2018</v>
      </c>
      <c r="B15" s="518"/>
      <c r="C15" s="490">
        <v>735546.57719999994</v>
      </c>
      <c r="D15" s="490">
        <v>3812938.2732899999</v>
      </c>
      <c r="E15" s="490">
        <v>27800993.144014001</v>
      </c>
      <c r="F15" s="490">
        <v>1169061.4723499999</v>
      </c>
      <c r="G15" s="589">
        <v>33518539.466853999</v>
      </c>
      <c r="H15" s="760"/>
      <c r="I15" s="676"/>
      <c r="J15" s="859"/>
      <c r="K15" s="859"/>
      <c r="L15" s="859"/>
      <c r="M15" s="859"/>
      <c r="N15" s="859"/>
    </row>
    <row r="16" spans="1:14" s="434" customFormat="1" ht="15" customHeight="1" x14ac:dyDescent="0.25">
      <c r="A16" s="518">
        <v>2017</v>
      </c>
      <c r="B16" s="518"/>
      <c r="C16" s="490">
        <v>783893.15555000002</v>
      </c>
      <c r="D16" s="490">
        <v>4070746.5850299997</v>
      </c>
      <c r="E16" s="490">
        <v>22610773.688020002</v>
      </c>
      <c r="F16" s="490">
        <v>791749.55144000007</v>
      </c>
      <c r="G16" s="589">
        <v>28257162.980040003</v>
      </c>
      <c r="H16" s="760"/>
      <c r="I16" s="676"/>
      <c r="J16" s="859"/>
      <c r="K16" s="859"/>
      <c r="L16" s="859"/>
      <c r="M16" s="859"/>
      <c r="N16" s="859"/>
    </row>
    <row r="17" spans="1:14" s="434" customFormat="1" ht="15" customHeight="1" x14ac:dyDescent="0.25">
      <c r="A17" s="518">
        <v>2016</v>
      </c>
      <c r="B17" s="518"/>
      <c r="C17" s="490">
        <v>2185124.8870000001</v>
      </c>
      <c r="D17" s="490">
        <v>4260020.8730312502</v>
      </c>
      <c r="E17" s="490">
        <v>18852880.540265623</v>
      </c>
      <c r="F17" s="490">
        <v>849586.88500000001</v>
      </c>
      <c r="G17" s="589">
        <v>26147613.185296878</v>
      </c>
      <c r="H17" s="760"/>
      <c r="I17" s="676"/>
      <c r="J17" s="859"/>
      <c r="K17" s="859"/>
      <c r="L17" s="859"/>
      <c r="M17" s="859"/>
      <c r="N17" s="859"/>
    </row>
    <row r="18" spans="1:14" s="434" customFormat="1" ht="15" hidden="1" customHeight="1" x14ac:dyDescent="0.25">
      <c r="A18" s="518">
        <v>2015</v>
      </c>
      <c r="B18" s="518"/>
      <c r="C18" s="490">
        <v>1428607.9420000003</v>
      </c>
      <c r="D18" s="490">
        <v>3070404.96</v>
      </c>
      <c r="E18" s="490">
        <v>14849093.179296875</v>
      </c>
      <c r="F18" s="490">
        <v>816337.30431250005</v>
      </c>
      <c r="G18" s="589">
        <v>20164443.385609377</v>
      </c>
      <c r="H18" s="760"/>
      <c r="I18" s="676"/>
      <c r="J18" s="859"/>
      <c r="K18" s="859"/>
      <c r="L18" s="859"/>
      <c r="M18" s="859"/>
      <c r="N18" s="859"/>
    </row>
    <row r="19" spans="1:14" s="524" customFormat="1" ht="15" hidden="1" customHeight="1" x14ac:dyDescent="0.25">
      <c r="A19" s="518">
        <v>2014</v>
      </c>
      <c r="B19" s="518"/>
      <c r="C19" s="490">
        <v>1255231.2660000001</v>
      </c>
      <c r="D19" s="490">
        <v>2449116.74596</v>
      </c>
      <c r="E19" s="490">
        <v>10896193.534516402</v>
      </c>
      <c r="F19" s="490">
        <v>492739.84518080001</v>
      </c>
      <c r="G19" s="589">
        <v>15093281.3916572</v>
      </c>
      <c r="H19" s="760"/>
      <c r="I19" s="676"/>
      <c r="J19" s="862"/>
      <c r="K19" s="862"/>
      <c r="L19" s="862"/>
      <c r="M19" s="862"/>
      <c r="N19" s="862"/>
    </row>
    <row r="20" spans="1:14" s="524" customFormat="1" ht="15" hidden="1" customHeight="1" x14ac:dyDescent="0.25">
      <c r="A20" s="518">
        <v>2013</v>
      </c>
      <c r="B20" s="518"/>
      <c r="C20" s="490">
        <v>520775.53837534838</v>
      </c>
      <c r="D20" s="490">
        <v>1525073.2525499898</v>
      </c>
      <c r="E20" s="490">
        <v>8873459.2960571051</v>
      </c>
      <c r="F20" s="490">
        <v>459459.81603359419</v>
      </c>
      <c r="G20" s="589">
        <v>11378767.903016038</v>
      </c>
      <c r="H20" s="760"/>
      <c r="I20" s="863" t="s">
        <v>550</v>
      </c>
      <c r="J20" s="864" t="s">
        <v>29</v>
      </c>
      <c r="K20" s="864" t="s">
        <v>30</v>
      </c>
      <c r="L20" s="864" t="s">
        <v>497</v>
      </c>
      <c r="M20" s="864" t="s">
        <v>498</v>
      </c>
      <c r="N20" s="864" t="s">
        <v>551</v>
      </c>
    </row>
    <row r="21" spans="1:14" s="524" customFormat="1" ht="15" hidden="1" customHeight="1" x14ac:dyDescent="0.25">
      <c r="A21" s="518">
        <v>2012</v>
      </c>
      <c r="B21" s="518"/>
      <c r="C21" s="490">
        <v>119187.27309999999</v>
      </c>
      <c r="D21" s="490">
        <v>751191.06373189995</v>
      </c>
      <c r="E21" s="490">
        <v>6416175.1770799998</v>
      </c>
      <c r="F21" s="490">
        <v>254723.83900000001</v>
      </c>
      <c r="G21" s="589">
        <v>7541277.3529119007</v>
      </c>
      <c r="H21" s="760"/>
      <c r="I21" s="865"/>
      <c r="J21" s="864"/>
      <c r="K21" s="864"/>
      <c r="L21" s="866"/>
      <c r="M21" s="866"/>
      <c r="N21" s="866"/>
    </row>
    <row r="22" spans="1:14" s="524" customFormat="1" ht="11.25" hidden="1" customHeight="1" x14ac:dyDescent="0.25">
      <c r="A22" s="518">
        <v>2011</v>
      </c>
      <c r="B22" s="518"/>
      <c r="C22" s="490">
        <v>94209.891551999986</v>
      </c>
      <c r="D22" s="490">
        <v>552863.79331820004</v>
      </c>
      <c r="E22" s="490">
        <v>1123504.5381799999</v>
      </c>
      <c r="F22" s="490">
        <v>482609.17667879997</v>
      </c>
      <c r="G22" s="589">
        <v>2253187.3997289999</v>
      </c>
      <c r="I22" s="867"/>
      <c r="J22" s="864"/>
      <c r="K22" s="864"/>
      <c r="L22" s="866"/>
      <c r="M22" s="866"/>
      <c r="N22" s="866"/>
    </row>
    <row r="23" spans="1:14" s="524" customFormat="1" ht="12.75" hidden="1" customHeight="1" x14ac:dyDescent="0.25">
      <c r="A23" s="518">
        <v>2010</v>
      </c>
      <c r="B23" s="518"/>
      <c r="C23" s="490">
        <v>130325.222653</v>
      </c>
      <c r="D23" s="490">
        <v>333182.30076199997</v>
      </c>
      <c r="E23" s="490">
        <v>1182225.57061072</v>
      </c>
      <c r="F23" s="490">
        <v>803099.46412999998</v>
      </c>
      <c r="G23" s="589">
        <v>2448832.5581557201</v>
      </c>
      <c r="I23" s="867"/>
      <c r="J23" s="864"/>
      <c r="K23" s="864"/>
      <c r="L23" s="866"/>
      <c r="M23" s="866"/>
      <c r="N23" s="866"/>
    </row>
    <row r="24" spans="1:14" s="524" customFormat="1" ht="5.0999999999999996" customHeight="1" x14ac:dyDescent="0.25">
      <c r="A24" s="518"/>
      <c r="B24" s="518"/>
      <c r="C24" s="589"/>
      <c r="D24" s="589"/>
      <c r="E24" s="589"/>
      <c r="F24" s="589"/>
      <c r="G24" s="589"/>
      <c r="I24" s="867"/>
      <c r="J24" s="864"/>
      <c r="K24" s="864"/>
      <c r="L24" s="866"/>
      <c r="M24" s="866"/>
      <c r="N24" s="866"/>
    </row>
    <row r="25" spans="1:14" s="524" customFormat="1" ht="15" customHeight="1" x14ac:dyDescent="0.25">
      <c r="A25" s="518" t="s">
        <v>576</v>
      </c>
      <c r="B25" s="518"/>
      <c r="C25" s="490">
        <v>192866.95641000001</v>
      </c>
      <c r="D25" s="490">
        <v>416888.36864000006</v>
      </c>
      <c r="E25" s="490">
        <v>6496694.7192399967</v>
      </c>
      <c r="F25" s="490">
        <v>524133.38875410962</v>
      </c>
      <c r="G25" s="589">
        <v>7630583.4330441067</v>
      </c>
      <c r="I25" s="867"/>
      <c r="J25" s="864"/>
      <c r="K25" s="864"/>
      <c r="L25" s="866"/>
      <c r="M25" s="866"/>
      <c r="N25" s="866"/>
    </row>
    <row r="26" spans="1:14" s="524" customFormat="1" ht="15" customHeight="1" x14ac:dyDescent="0.25">
      <c r="A26" s="518" t="s">
        <v>573</v>
      </c>
      <c r="B26" s="518"/>
      <c r="C26" s="490">
        <v>169913.82437644101</v>
      </c>
      <c r="D26" s="490">
        <v>465558.63182000001</v>
      </c>
      <c r="E26" s="490">
        <v>6431619.3681660043</v>
      </c>
      <c r="F26" s="490">
        <v>555942.71295399393</v>
      </c>
      <c r="G26" s="589">
        <v>7623034.5373164397</v>
      </c>
      <c r="I26" s="867"/>
      <c r="J26" s="864"/>
      <c r="K26" s="864"/>
      <c r="L26" s="866"/>
      <c r="M26" s="866"/>
      <c r="N26" s="866"/>
    </row>
    <row r="27" spans="1:14" s="524" customFormat="1" ht="5.0999999999999996" customHeight="1" x14ac:dyDescent="0.25">
      <c r="A27" s="518"/>
      <c r="B27" s="518"/>
      <c r="C27" s="490"/>
      <c r="D27" s="490"/>
      <c r="E27" s="490"/>
      <c r="F27" s="490"/>
      <c r="G27" s="589"/>
      <c r="I27" s="867"/>
      <c r="J27" s="864"/>
      <c r="K27" s="864"/>
      <c r="L27" s="866"/>
      <c r="M27" s="866"/>
      <c r="N27" s="866"/>
    </row>
    <row r="28" spans="1:14" s="524" customFormat="1" ht="15" customHeight="1" x14ac:dyDescent="0.25">
      <c r="A28" s="518" t="s">
        <v>570</v>
      </c>
      <c r="B28" s="518"/>
      <c r="C28" s="490">
        <v>150090.07706421718</v>
      </c>
      <c r="D28" s="490">
        <v>288569.81837451481</v>
      </c>
      <c r="E28" s="490">
        <v>6378444.3145299591</v>
      </c>
      <c r="F28" s="490">
        <v>394571.07346639648</v>
      </c>
      <c r="G28" s="589">
        <v>7211675.2834350877</v>
      </c>
      <c r="I28" s="867"/>
      <c r="J28" s="864"/>
      <c r="K28" s="864"/>
      <c r="L28" s="866"/>
      <c r="M28" s="866"/>
      <c r="N28" s="866"/>
    </row>
    <row r="29" spans="1:14" s="524" customFormat="1" ht="15" customHeight="1" x14ac:dyDescent="0.25">
      <c r="A29" s="518" t="s">
        <v>568</v>
      </c>
      <c r="B29" s="518"/>
      <c r="C29" s="490">
        <v>175634.69746814997</v>
      </c>
      <c r="D29" s="490">
        <v>255702.71223528899</v>
      </c>
      <c r="E29" s="490">
        <v>6096998.4957677517</v>
      </c>
      <c r="F29" s="490">
        <v>446037.45887961454</v>
      </c>
      <c r="G29" s="589">
        <v>6974373.3643508051</v>
      </c>
      <c r="I29" s="867"/>
      <c r="J29" s="864"/>
      <c r="K29" s="864"/>
      <c r="L29" s="866"/>
      <c r="M29" s="866"/>
      <c r="N29" s="866"/>
    </row>
    <row r="30" spans="1:14" s="524" customFormat="1" ht="15" customHeight="1" x14ac:dyDescent="0.25">
      <c r="A30" s="518" t="s">
        <v>567</v>
      </c>
      <c r="B30" s="518"/>
      <c r="C30" s="490">
        <v>185451.27461151732</v>
      </c>
      <c r="D30" s="490">
        <v>306648.01428</v>
      </c>
      <c r="E30" s="490">
        <v>4499022.8645899994</v>
      </c>
      <c r="F30" s="490">
        <v>458336.95645629743</v>
      </c>
      <c r="G30" s="589">
        <v>5449459.1099378141</v>
      </c>
      <c r="I30" s="867"/>
      <c r="J30" s="864"/>
      <c r="K30" s="864"/>
      <c r="L30" s="866"/>
      <c r="M30" s="866"/>
      <c r="N30" s="866"/>
    </row>
    <row r="31" spans="1:14" s="434" customFormat="1" ht="15" customHeight="1" x14ac:dyDescent="0.25">
      <c r="A31" s="1051" t="s">
        <v>566</v>
      </c>
      <c r="B31" s="1051"/>
      <c r="C31" s="490">
        <v>297946.56940999994</v>
      </c>
      <c r="D31" s="490">
        <v>445073.33984000003</v>
      </c>
      <c r="E31" s="490">
        <v>4011666.0361370053</v>
      </c>
      <c r="F31" s="490">
        <v>652331.42677763302</v>
      </c>
      <c r="G31" s="589">
        <v>5407017.3721646387</v>
      </c>
      <c r="I31" s="863"/>
      <c r="J31" s="864"/>
      <c r="K31" s="864"/>
      <c r="L31" s="864"/>
      <c r="M31" s="864"/>
      <c r="N31" s="864"/>
    </row>
    <row r="32" spans="1:14" s="434" customFormat="1" ht="5.0999999999999996" customHeight="1" x14ac:dyDescent="0.25">
      <c r="A32" s="916"/>
      <c r="B32" s="916"/>
      <c r="C32" s="490"/>
      <c r="D32" s="490"/>
      <c r="E32" s="490"/>
      <c r="F32" s="490"/>
      <c r="G32" s="589"/>
      <c r="I32" s="863"/>
      <c r="J32" s="864"/>
      <c r="K32" s="864"/>
      <c r="L32" s="864"/>
      <c r="M32" s="864"/>
      <c r="N32" s="864"/>
    </row>
    <row r="33" spans="1:14" s="434" customFormat="1" ht="15" customHeight="1" x14ac:dyDescent="0.25">
      <c r="A33" s="1051" t="s">
        <v>562</v>
      </c>
      <c r="B33" s="1051"/>
      <c r="C33" s="490">
        <v>188849.95800000001</v>
      </c>
      <c r="D33" s="490">
        <v>607044.45879999991</v>
      </c>
      <c r="E33" s="490">
        <v>3705479.4785100007</v>
      </c>
      <c r="F33" s="490">
        <v>618788.63060000003</v>
      </c>
      <c r="G33" s="589">
        <v>5120162.5259100003</v>
      </c>
      <c r="I33" s="863"/>
      <c r="J33" s="864"/>
      <c r="K33" s="864"/>
      <c r="L33" s="864"/>
      <c r="M33" s="864"/>
      <c r="N33" s="864"/>
    </row>
    <row r="34" spans="1:14" s="434" customFormat="1" ht="15" customHeight="1" x14ac:dyDescent="0.25">
      <c r="A34" s="1051" t="s">
        <v>561</v>
      </c>
      <c r="B34" s="1051"/>
      <c r="C34" s="490">
        <v>203241.90512333324</v>
      </c>
      <c r="D34" s="490">
        <v>655907.58600000001</v>
      </c>
      <c r="E34" s="490">
        <v>4061951.8996409168</v>
      </c>
      <c r="F34" s="490">
        <v>632130.8116761276</v>
      </c>
      <c r="G34" s="589">
        <v>5553232.2024403783</v>
      </c>
      <c r="I34" s="863"/>
      <c r="J34" s="864"/>
      <c r="K34" s="864"/>
      <c r="L34" s="864"/>
      <c r="M34" s="864"/>
      <c r="N34" s="864"/>
    </row>
    <row r="35" spans="1:14" s="434" customFormat="1" ht="15" customHeight="1" x14ac:dyDescent="0.25">
      <c r="A35" s="1051" t="s">
        <v>559</v>
      </c>
      <c r="B35" s="1051"/>
      <c r="C35" s="490">
        <v>132958.66706692716</v>
      </c>
      <c r="D35" s="490">
        <v>717700.87695829174</v>
      </c>
      <c r="E35" s="490">
        <v>4724443.0693273861</v>
      </c>
      <c r="F35" s="490">
        <v>469003.15174469346</v>
      </c>
      <c r="G35" s="589">
        <v>6044105.7650972987</v>
      </c>
      <c r="I35" s="863"/>
      <c r="J35" s="864"/>
      <c r="K35" s="864"/>
      <c r="L35" s="864"/>
      <c r="M35" s="864"/>
      <c r="N35" s="864"/>
    </row>
    <row r="36" spans="1:14" s="434" customFormat="1" ht="15" customHeight="1" x14ac:dyDescent="0.25">
      <c r="A36" s="1051" t="s">
        <v>558</v>
      </c>
      <c r="B36" s="1051"/>
      <c r="C36" s="490">
        <v>115090.678</v>
      </c>
      <c r="D36" s="490">
        <v>603771.48411560396</v>
      </c>
      <c r="E36" s="490">
        <v>3739824.9983620415</v>
      </c>
      <c r="F36" s="490">
        <v>495029.13548532641</v>
      </c>
      <c r="G36" s="589">
        <v>4953716.2959629726</v>
      </c>
      <c r="I36" s="863"/>
      <c r="J36" s="864"/>
      <c r="K36" s="864"/>
      <c r="L36" s="864"/>
      <c r="M36" s="864"/>
      <c r="N36" s="864"/>
    </row>
    <row r="37" spans="1:14" s="524" customFormat="1" ht="5.0999999999999996" customHeight="1" x14ac:dyDescent="0.25">
      <c r="A37" s="518"/>
      <c r="B37" s="518"/>
      <c r="C37" s="589"/>
      <c r="D37" s="589"/>
      <c r="E37" s="589"/>
      <c r="F37" s="589"/>
      <c r="G37" s="589"/>
      <c r="I37" s="850"/>
      <c r="J37" s="858"/>
      <c r="K37" s="858"/>
      <c r="L37" s="868"/>
      <c r="M37" s="868"/>
      <c r="N37" s="868"/>
    </row>
    <row r="38" spans="1:14" s="434" customFormat="1" ht="15" customHeight="1" x14ac:dyDescent="0.25">
      <c r="A38" s="1051" t="s">
        <v>557</v>
      </c>
      <c r="B38" s="1051"/>
      <c r="C38" s="490">
        <v>168584.13175449579</v>
      </c>
      <c r="D38" s="490">
        <v>487594.67536663299</v>
      </c>
      <c r="E38" s="490">
        <v>3594639.4968844056</v>
      </c>
      <c r="F38" s="490">
        <v>421904.0419872101</v>
      </c>
      <c r="G38" s="589">
        <v>4672722.3459927449</v>
      </c>
      <c r="I38" s="863"/>
      <c r="J38" s="864"/>
      <c r="K38" s="864"/>
      <c r="L38" s="864"/>
      <c r="M38" s="864"/>
      <c r="N38" s="864"/>
    </row>
    <row r="39" spans="1:14" s="434" customFormat="1" ht="15" customHeight="1" x14ac:dyDescent="0.25">
      <c r="A39" s="1051" t="s">
        <v>556</v>
      </c>
      <c r="B39" s="1051"/>
      <c r="C39" s="490">
        <v>125112.098</v>
      </c>
      <c r="D39" s="490">
        <v>336299.58591495338</v>
      </c>
      <c r="E39" s="490">
        <v>4100921.2272343552</v>
      </c>
      <c r="F39" s="490">
        <v>384382.8177696566</v>
      </c>
      <c r="G39" s="589">
        <v>4946715.728918965</v>
      </c>
      <c r="I39" s="863"/>
      <c r="J39" s="864"/>
      <c r="K39" s="864"/>
      <c r="L39" s="864"/>
      <c r="M39" s="864"/>
      <c r="N39" s="864"/>
    </row>
    <row r="40" spans="1:14" s="434" customFormat="1" ht="15" customHeight="1" x14ac:dyDescent="0.25">
      <c r="A40" s="1051" t="s">
        <v>555</v>
      </c>
      <c r="B40" s="1051"/>
      <c r="C40" s="490">
        <v>101419.00651843684</v>
      </c>
      <c r="D40" s="490">
        <v>427383.77264489379</v>
      </c>
      <c r="E40" s="490">
        <v>5889272.1773044411</v>
      </c>
      <c r="F40" s="490">
        <v>577974.17909780622</v>
      </c>
      <c r="G40" s="589">
        <v>6996049.135565578</v>
      </c>
      <c r="I40" s="863"/>
      <c r="J40" s="864"/>
      <c r="K40" s="864"/>
      <c r="L40" s="864"/>
      <c r="M40" s="864"/>
      <c r="N40" s="864"/>
    </row>
    <row r="41" spans="1:14" s="434" customFormat="1" ht="15" customHeight="1" x14ac:dyDescent="0.25">
      <c r="A41" s="1051" t="s">
        <v>554</v>
      </c>
      <c r="B41" s="1051"/>
      <c r="C41" s="490">
        <v>199619.724723625</v>
      </c>
      <c r="D41" s="490">
        <v>428001.35729670717</v>
      </c>
      <c r="E41" s="490">
        <v>5500448.2185148587</v>
      </c>
      <c r="F41" s="490">
        <v>580196.7798410604</v>
      </c>
      <c r="G41" s="589">
        <v>6708266.0803762516</v>
      </c>
      <c r="I41" s="863"/>
      <c r="J41" s="864"/>
      <c r="K41" s="864"/>
      <c r="L41" s="864"/>
      <c r="M41" s="864"/>
      <c r="N41" s="864"/>
    </row>
    <row r="42" spans="1:14" s="524" customFormat="1" ht="5.0999999999999996" customHeight="1" x14ac:dyDescent="0.25">
      <c r="A42" s="518"/>
      <c r="B42" s="518"/>
      <c r="C42" s="589"/>
      <c r="D42" s="589"/>
      <c r="E42" s="589"/>
      <c r="F42" s="589"/>
      <c r="G42" s="589"/>
      <c r="I42" s="850"/>
      <c r="J42" s="858"/>
      <c r="K42" s="858"/>
      <c r="L42" s="868"/>
      <c r="M42" s="868"/>
      <c r="N42" s="868"/>
    </row>
    <row r="43" spans="1:14" s="434" customFormat="1" ht="15" customHeight="1" x14ac:dyDescent="0.25">
      <c r="A43" s="1051" t="s">
        <v>548</v>
      </c>
      <c r="B43" s="1051"/>
      <c r="C43" s="490">
        <v>155687.90100000001</v>
      </c>
      <c r="D43" s="490">
        <v>449388.96930160333</v>
      </c>
      <c r="E43" s="490">
        <v>6121020.7160491655</v>
      </c>
      <c r="F43" s="490">
        <v>629589.54490241373</v>
      </c>
      <c r="G43" s="589">
        <v>7355687.1312531829</v>
      </c>
      <c r="I43" s="863"/>
      <c r="J43" s="864"/>
      <c r="K43" s="864"/>
      <c r="L43" s="864"/>
      <c r="M43" s="864"/>
      <c r="N43" s="864"/>
    </row>
    <row r="44" spans="1:14" s="434" customFormat="1" ht="15" customHeight="1" x14ac:dyDescent="0.25">
      <c r="A44" s="1051" t="s">
        <v>546</v>
      </c>
      <c r="B44" s="1051"/>
      <c r="C44" s="490">
        <v>152969.86199999999</v>
      </c>
      <c r="D44" s="490">
        <v>514396.39456000004</v>
      </c>
      <c r="E44" s="490">
        <v>6703594.3368970659</v>
      </c>
      <c r="F44" s="490">
        <v>347278.87312337058</v>
      </c>
      <c r="G44" s="589">
        <v>7718239.4665804356</v>
      </c>
      <c r="J44" s="859"/>
      <c r="K44" s="859"/>
      <c r="L44" s="859"/>
      <c r="M44" s="859"/>
      <c r="N44" s="859"/>
    </row>
    <row r="45" spans="1:14" s="434" customFormat="1" ht="15" customHeight="1" x14ac:dyDescent="0.25">
      <c r="A45" s="1051" t="s">
        <v>539</v>
      </c>
      <c r="B45" s="1051"/>
      <c r="C45" s="490">
        <v>63327.943100000004</v>
      </c>
      <c r="D45" s="490">
        <v>285419.88039999997</v>
      </c>
      <c r="E45" s="490">
        <v>2422591.1655336842</v>
      </c>
      <c r="F45" s="490">
        <v>331961.08124999999</v>
      </c>
      <c r="G45" s="589">
        <v>3103300.0702836839</v>
      </c>
      <c r="J45" s="859"/>
      <c r="K45" s="859"/>
      <c r="L45" s="859"/>
      <c r="M45" s="859"/>
      <c r="N45" s="859"/>
    </row>
    <row r="46" spans="1:14" s="524" customFormat="1" ht="15" customHeight="1" x14ac:dyDescent="0.25">
      <c r="A46" s="1051" t="s">
        <v>537</v>
      </c>
      <c r="B46" s="1051"/>
      <c r="C46" s="490">
        <v>304936.52530962403</v>
      </c>
      <c r="D46" s="490">
        <v>459379.59614628705</v>
      </c>
      <c r="E46" s="490">
        <v>6767305.8594336249</v>
      </c>
      <c r="F46" s="490">
        <v>355863.68169106415</v>
      </c>
      <c r="G46" s="589">
        <v>7887485.6625806009</v>
      </c>
      <c r="I46" s="583"/>
      <c r="J46" s="862"/>
      <c r="K46" s="862"/>
      <c r="L46" s="862"/>
      <c r="M46" s="862"/>
      <c r="N46" s="862"/>
    </row>
    <row r="47" spans="1:14" s="524" customFormat="1" ht="5.0999999999999996" customHeight="1" x14ac:dyDescent="0.25">
      <c r="A47" s="518"/>
      <c r="B47" s="518"/>
      <c r="C47" s="589"/>
      <c r="D47" s="589"/>
      <c r="E47" s="589"/>
      <c r="F47" s="589"/>
      <c r="G47" s="589"/>
      <c r="I47" s="867"/>
      <c r="J47" s="866"/>
      <c r="K47" s="866"/>
      <c r="L47" s="866"/>
      <c r="M47" s="866"/>
      <c r="N47" s="866"/>
    </row>
    <row r="48" spans="1:14" s="524" customFormat="1" ht="15" customHeight="1" x14ac:dyDescent="0.25">
      <c r="A48" s="1051" t="s">
        <v>534</v>
      </c>
      <c r="B48" s="1051"/>
      <c r="C48" s="490">
        <v>312846.37915999995</v>
      </c>
      <c r="D48" s="490">
        <v>705061.54599999997</v>
      </c>
      <c r="E48" s="490">
        <v>7406957.7154034982</v>
      </c>
      <c r="F48" s="490">
        <v>336753.05</v>
      </c>
      <c r="G48" s="589">
        <v>8761618.6905634981</v>
      </c>
      <c r="I48" s="583"/>
      <c r="J48" s="862"/>
      <c r="K48" s="862"/>
      <c r="L48" s="862"/>
      <c r="M48" s="862"/>
      <c r="N48" s="862"/>
    </row>
    <row r="49" spans="1:14" s="524" customFormat="1" ht="15" customHeight="1" x14ac:dyDescent="0.25">
      <c r="A49" s="1051" t="s">
        <v>532</v>
      </c>
      <c r="B49" s="1051"/>
      <c r="C49" s="490">
        <v>159404.47700000001</v>
      </c>
      <c r="D49" s="490">
        <v>598208.43299999996</v>
      </c>
      <c r="E49" s="490">
        <v>8093945.0577000007</v>
      </c>
      <c r="F49" s="490">
        <v>331284.06515000004</v>
      </c>
      <c r="G49" s="589">
        <v>9182842.032850001</v>
      </c>
      <c r="I49" s="583"/>
      <c r="J49" s="862"/>
      <c r="K49" s="862"/>
      <c r="L49" s="862"/>
      <c r="M49" s="862"/>
      <c r="N49" s="862"/>
    </row>
    <row r="50" spans="1:14" s="524" customFormat="1" ht="15" customHeight="1" x14ac:dyDescent="0.25">
      <c r="A50" s="1051" t="s">
        <v>528</v>
      </c>
      <c r="B50" s="1051"/>
      <c r="C50" s="490">
        <v>194380.89233999999</v>
      </c>
      <c r="D50" s="490">
        <v>449409.087</v>
      </c>
      <c r="E50" s="490">
        <v>8174405.2549999999</v>
      </c>
      <c r="F50" s="490">
        <v>384693.576</v>
      </c>
      <c r="G50" s="589">
        <v>9202888.8103399985</v>
      </c>
      <c r="I50" s="583"/>
      <c r="J50" s="862"/>
      <c r="K50" s="862"/>
      <c r="L50" s="862"/>
      <c r="M50" s="862"/>
      <c r="N50" s="862"/>
    </row>
    <row r="51" spans="1:14" s="524" customFormat="1" ht="15" customHeight="1" x14ac:dyDescent="0.25">
      <c r="A51" s="1051" t="s">
        <v>523</v>
      </c>
      <c r="B51" s="1051"/>
      <c r="C51" s="490">
        <v>403178.66800000001</v>
      </c>
      <c r="D51" s="490">
        <v>534152.56599999999</v>
      </c>
      <c r="E51" s="490">
        <v>7428424.5480000004</v>
      </c>
      <c r="F51" s="490">
        <v>242686.44</v>
      </c>
      <c r="G51" s="589">
        <v>8608442.222000001</v>
      </c>
      <c r="I51" s="583"/>
      <c r="J51" s="862"/>
      <c r="K51" s="862"/>
      <c r="L51" s="862"/>
      <c r="M51" s="862"/>
      <c r="N51" s="862"/>
    </row>
    <row r="52" spans="1:14" s="524" customFormat="1" ht="5.0999999999999996" customHeight="1" x14ac:dyDescent="0.25">
      <c r="A52" s="518"/>
      <c r="B52" s="518"/>
      <c r="C52" s="589"/>
      <c r="D52" s="589"/>
      <c r="E52" s="589"/>
      <c r="F52" s="589"/>
      <c r="G52" s="589"/>
      <c r="I52" s="867"/>
      <c r="J52" s="866"/>
      <c r="K52" s="866"/>
      <c r="L52" s="866"/>
      <c r="M52" s="866"/>
      <c r="N52" s="866"/>
    </row>
    <row r="53" spans="1:14" s="524" customFormat="1" ht="15" customHeight="1" x14ac:dyDescent="0.25">
      <c r="A53" s="518" t="s">
        <v>504</v>
      </c>
      <c r="B53" s="666"/>
      <c r="C53" s="667">
        <v>361562.12199999997</v>
      </c>
      <c r="D53" s="667">
        <v>878225.27099999995</v>
      </c>
      <c r="E53" s="667">
        <v>7236435.9210000001</v>
      </c>
      <c r="F53" s="667">
        <v>298204.489</v>
      </c>
      <c r="G53" s="709">
        <v>8774427.8029999994</v>
      </c>
      <c r="J53" s="862"/>
      <c r="K53" s="862"/>
      <c r="L53" s="862"/>
      <c r="M53" s="862"/>
      <c r="N53" s="862"/>
    </row>
    <row r="54" spans="1:14" s="524" customFormat="1" ht="15" customHeight="1" x14ac:dyDescent="0.25">
      <c r="A54" s="518" t="s">
        <v>502</v>
      </c>
      <c r="B54" s="666"/>
      <c r="C54" s="667">
        <v>113242.30899999999</v>
      </c>
      <c r="D54" s="667">
        <v>1188795.7538899998</v>
      </c>
      <c r="E54" s="667">
        <v>7201136.116014</v>
      </c>
      <c r="F54" s="667">
        <v>328135.57634999999</v>
      </c>
      <c r="G54" s="709">
        <v>8831309.7552540004</v>
      </c>
      <c r="J54" s="862"/>
      <c r="K54" s="862"/>
      <c r="L54" s="862"/>
      <c r="M54" s="862"/>
      <c r="N54" s="862"/>
    </row>
    <row r="55" spans="1:14" s="524" customFormat="1" ht="15" customHeight="1" x14ac:dyDescent="0.25">
      <c r="A55" s="518" t="s">
        <v>499</v>
      </c>
      <c r="B55" s="666"/>
      <c r="C55" s="667">
        <v>105701.17019999999</v>
      </c>
      <c r="D55" s="667">
        <v>934862.12240000011</v>
      </c>
      <c r="E55" s="667">
        <v>6749369.7359999996</v>
      </c>
      <c r="F55" s="667">
        <v>326307.34299999999</v>
      </c>
      <c r="G55" s="709">
        <v>8116240.3716000002</v>
      </c>
      <c r="J55" s="862"/>
      <c r="K55" s="862"/>
      <c r="L55" s="862"/>
      <c r="M55" s="862"/>
      <c r="N55" s="862"/>
    </row>
    <row r="56" spans="1:14" s="434" customFormat="1" ht="15" customHeight="1" x14ac:dyDescent="0.25">
      <c r="A56" s="518" t="s">
        <v>495</v>
      </c>
      <c r="B56" s="518"/>
      <c r="C56" s="490">
        <v>155040.976</v>
      </c>
      <c r="D56" s="490">
        <v>811055.12600000005</v>
      </c>
      <c r="E56" s="490">
        <v>6614051.3710000003</v>
      </c>
      <c r="F56" s="490">
        <v>216414.06400000001</v>
      </c>
      <c r="G56" s="589">
        <v>7796561.5370000005</v>
      </c>
      <c r="J56" s="859"/>
      <c r="K56" s="859"/>
      <c r="L56" s="859"/>
      <c r="M56" s="859"/>
      <c r="N56" s="859"/>
    </row>
    <row r="57" spans="1:14" s="524" customFormat="1" ht="5.0999999999999996" customHeight="1" x14ac:dyDescent="0.25">
      <c r="A57" s="518"/>
      <c r="B57" s="518"/>
      <c r="C57" s="589"/>
      <c r="D57" s="589"/>
      <c r="E57" s="589"/>
      <c r="F57" s="589"/>
      <c r="G57" s="589"/>
      <c r="I57" s="867"/>
      <c r="J57" s="866"/>
      <c r="K57" s="866"/>
      <c r="L57" s="866"/>
      <c r="M57" s="866"/>
      <c r="N57" s="866"/>
    </row>
    <row r="58" spans="1:14" s="434" customFormat="1" ht="15" customHeight="1" x14ac:dyDescent="0.25">
      <c r="A58" s="518" t="s">
        <v>493</v>
      </c>
      <c r="B58" s="518"/>
      <c r="C58" s="490">
        <v>212020.25099999999</v>
      </c>
      <c r="D58" s="490">
        <v>651924.08614999987</v>
      </c>
      <c r="E58" s="490">
        <v>6193512.2259999998</v>
      </c>
      <c r="F58" s="490">
        <v>168222.19544000001</v>
      </c>
      <c r="G58" s="589">
        <v>7225678.7585899998</v>
      </c>
      <c r="J58" s="859"/>
      <c r="K58" s="859"/>
      <c r="L58" s="859"/>
      <c r="M58" s="859"/>
      <c r="N58" s="859"/>
    </row>
    <row r="59" spans="1:14" s="434" customFormat="1" ht="15" customHeight="1" x14ac:dyDescent="0.25">
      <c r="A59" s="518" t="s">
        <v>489</v>
      </c>
      <c r="B59" s="518"/>
      <c r="C59" s="490">
        <v>188657.67554999996</v>
      </c>
      <c r="D59" s="490">
        <v>718369.30688000016</v>
      </c>
      <c r="E59" s="490">
        <v>6156799.7949999999</v>
      </c>
      <c r="F59" s="490">
        <v>156964.10999999999</v>
      </c>
      <c r="G59" s="589">
        <v>7220790.8874300001</v>
      </c>
      <c r="J59" s="859"/>
      <c r="K59" s="859"/>
      <c r="L59" s="859"/>
      <c r="M59" s="859"/>
      <c r="N59" s="859"/>
    </row>
    <row r="60" spans="1:14" s="434" customFormat="1" ht="15" customHeight="1" x14ac:dyDescent="0.25">
      <c r="A60" s="518" t="s">
        <v>486</v>
      </c>
      <c r="B60" s="518"/>
      <c r="C60" s="490">
        <v>130925.179</v>
      </c>
      <c r="D60" s="490">
        <v>1589864.3130000001</v>
      </c>
      <c r="E60" s="490">
        <v>4822050.8119999999</v>
      </c>
      <c r="F60" s="490">
        <v>190512.44500000001</v>
      </c>
      <c r="G60" s="589">
        <v>6733352.7489999998</v>
      </c>
      <c r="J60" s="859"/>
      <c r="K60" s="859"/>
      <c r="L60" s="859"/>
      <c r="M60" s="859"/>
      <c r="N60" s="859"/>
    </row>
    <row r="61" spans="1:14" s="434" customFormat="1" ht="15" customHeight="1" x14ac:dyDescent="0.25">
      <c r="A61" s="518" t="s">
        <v>481</v>
      </c>
      <c r="B61" s="518"/>
      <c r="C61" s="490">
        <v>252290.05</v>
      </c>
      <c r="D61" s="490">
        <v>1110588.879</v>
      </c>
      <c r="E61" s="490">
        <v>5438410.8550200006</v>
      </c>
      <c r="F61" s="490">
        <v>276050.80099999998</v>
      </c>
      <c r="G61" s="589">
        <v>7077340.585020001</v>
      </c>
      <c r="J61" s="859"/>
      <c r="K61" s="859"/>
      <c r="L61" s="859"/>
      <c r="M61" s="859"/>
      <c r="N61" s="859"/>
    </row>
    <row r="62" spans="1:14" s="524" customFormat="1" ht="5.0999999999999996" customHeight="1" x14ac:dyDescent="0.25">
      <c r="A62" s="518"/>
      <c r="B62" s="518"/>
      <c r="C62" s="589"/>
      <c r="D62" s="589"/>
      <c r="E62" s="589"/>
      <c r="F62" s="589"/>
      <c r="G62" s="589"/>
      <c r="I62" s="867"/>
      <c r="J62" s="866"/>
      <c r="K62" s="866"/>
      <c r="L62" s="866"/>
      <c r="M62" s="866"/>
      <c r="N62" s="866"/>
    </row>
    <row r="63" spans="1:14" s="524" customFormat="1" ht="15" customHeight="1" x14ac:dyDescent="0.25">
      <c r="A63" s="518" t="s">
        <v>458</v>
      </c>
      <c r="B63" s="518"/>
      <c r="C63" s="490">
        <v>570054.80099999998</v>
      </c>
      <c r="D63" s="490">
        <v>1135328.639</v>
      </c>
      <c r="E63" s="490">
        <v>5384688.8020000001</v>
      </c>
      <c r="F63" s="490">
        <v>186201.17300000001</v>
      </c>
      <c r="G63" s="589">
        <v>7276273.415000001</v>
      </c>
      <c r="J63" s="862"/>
      <c r="K63" s="862"/>
      <c r="L63" s="862"/>
      <c r="M63" s="862"/>
      <c r="N63" s="862"/>
    </row>
    <row r="64" spans="1:14" s="434" customFormat="1" ht="15" customHeight="1" x14ac:dyDescent="0.25">
      <c r="A64" s="518" t="s">
        <v>456</v>
      </c>
      <c r="B64" s="518"/>
      <c r="C64" s="490">
        <v>627538.40500000003</v>
      </c>
      <c r="D64" s="490">
        <v>967203.07799999998</v>
      </c>
      <c r="E64" s="490">
        <v>5287634.9469999997</v>
      </c>
      <c r="F64" s="490">
        <v>161952.00899999999</v>
      </c>
      <c r="G64" s="589">
        <v>7044328.4389999993</v>
      </c>
      <c r="J64" s="859"/>
      <c r="K64" s="859"/>
      <c r="L64" s="859"/>
      <c r="M64" s="859"/>
      <c r="N64" s="859"/>
    </row>
    <row r="65" spans="1:14" s="434" customFormat="1" ht="15" customHeight="1" x14ac:dyDescent="0.25">
      <c r="A65" s="518" t="s">
        <v>435</v>
      </c>
      <c r="B65" s="518"/>
      <c r="C65" s="490">
        <v>434525.59399999998</v>
      </c>
      <c r="D65" s="490">
        <v>1235001.60903125</v>
      </c>
      <c r="E65" s="490">
        <v>3802819.1622656249</v>
      </c>
      <c r="F65" s="490">
        <v>203249.783</v>
      </c>
      <c r="G65" s="589">
        <v>5675596.1482968749</v>
      </c>
      <c r="J65" s="859"/>
      <c r="K65" s="859"/>
      <c r="L65" s="859"/>
      <c r="M65" s="859"/>
      <c r="N65" s="859"/>
    </row>
    <row r="66" spans="1:14" s="434" customFormat="1" ht="15" customHeight="1" x14ac:dyDescent="0.25">
      <c r="A66" s="518" t="s">
        <v>427</v>
      </c>
      <c r="B66" s="518"/>
      <c r="C66" s="490">
        <v>553006.08700000006</v>
      </c>
      <c r="D66" s="490">
        <v>922487.54700000002</v>
      </c>
      <c r="E66" s="490">
        <v>4377737.6289999997</v>
      </c>
      <c r="F66" s="490">
        <v>298183.92</v>
      </c>
      <c r="G66" s="589">
        <v>6151415.1830000002</v>
      </c>
      <c r="J66" s="859"/>
      <c r="K66" s="859"/>
      <c r="L66" s="862"/>
      <c r="M66" s="859"/>
      <c r="N66" s="859"/>
    </row>
    <row r="67" spans="1:14" s="524" customFormat="1" ht="5.0999999999999996" hidden="1" customHeight="1" x14ac:dyDescent="0.25">
      <c r="A67" s="518"/>
      <c r="B67" s="518"/>
      <c r="C67" s="589"/>
      <c r="D67" s="589"/>
      <c r="E67" s="589"/>
      <c r="F67" s="589"/>
      <c r="G67" s="589"/>
      <c r="I67" s="867"/>
      <c r="J67" s="866"/>
      <c r="K67" s="866"/>
      <c r="L67" s="866"/>
      <c r="M67" s="866"/>
      <c r="N67" s="866"/>
    </row>
    <row r="68" spans="1:14" s="524" customFormat="1" ht="15" hidden="1" customHeight="1" x14ac:dyDescent="0.25">
      <c r="A68" s="518" t="s">
        <v>421</v>
      </c>
      <c r="B68" s="518"/>
      <c r="C68" s="490">
        <v>301432.56</v>
      </c>
      <c r="D68" s="490">
        <v>641041.82200000004</v>
      </c>
      <c r="E68" s="490">
        <v>4094796.3080000002</v>
      </c>
      <c r="F68" s="490">
        <v>209783.92</v>
      </c>
      <c r="G68" s="589">
        <v>5247054.6100000003</v>
      </c>
      <c r="H68" s="583"/>
      <c r="J68" s="862"/>
      <c r="K68" s="862"/>
      <c r="L68" s="862"/>
      <c r="M68" s="862"/>
      <c r="N68" s="862"/>
    </row>
    <row r="69" spans="1:14" s="524" customFormat="1" ht="15" hidden="1" customHeight="1" x14ac:dyDescent="0.25">
      <c r="A69" s="518" t="s">
        <v>419</v>
      </c>
      <c r="B69" s="518"/>
      <c r="C69" s="490">
        <v>418323.75300000003</v>
      </c>
      <c r="D69" s="490">
        <v>812443.64800000004</v>
      </c>
      <c r="E69" s="490">
        <v>3715924.858</v>
      </c>
      <c r="F69" s="490">
        <v>177868.44500000001</v>
      </c>
      <c r="G69" s="589">
        <v>5124560.7039999999</v>
      </c>
      <c r="J69" s="862"/>
      <c r="K69" s="862"/>
      <c r="L69" s="862"/>
      <c r="M69" s="862"/>
      <c r="N69" s="862"/>
    </row>
    <row r="70" spans="1:14" s="524" customFormat="1" ht="15" hidden="1" customHeight="1" x14ac:dyDescent="0.25">
      <c r="A70" s="518" t="s">
        <v>413</v>
      </c>
      <c r="B70" s="518"/>
      <c r="C70" s="490">
        <v>400206.864</v>
      </c>
      <c r="D70" s="490">
        <v>979075.94499999995</v>
      </c>
      <c r="E70" s="490">
        <v>3245533.4909999999</v>
      </c>
      <c r="F70" s="490">
        <v>245626.93200000003</v>
      </c>
      <c r="G70" s="589">
        <v>4870443.2319999998</v>
      </c>
      <c r="J70" s="862"/>
      <c r="K70" s="862"/>
      <c r="L70" s="862"/>
      <c r="M70" s="862"/>
      <c r="N70" s="862"/>
    </row>
    <row r="71" spans="1:14" s="524" customFormat="1" ht="15" hidden="1" customHeight="1" x14ac:dyDescent="0.25">
      <c r="A71" s="518" t="s">
        <v>412</v>
      </c>
      <c r="B71" s="518"/>
      <c r="C71" s="490">
        <v>308644.76500000001</v>
      </c>
      <c r="D71" s="490">
        <v>637843.54500000004</v>
      </c>
      <c r="E71" s="490">
        <v>3792838.5222968757</v>
      </c>
      <c r="F71" s="490">
        <v>183058.00731250001</v>
      </c>
      <c r="G71" s="589">
        <v>4922384.8396093762</v>
      </c>
      <c r="J71" s="862"/>
      <c r="K71" s="862"/>
      <c r="L71" s="862"/>
      <c r="M71" s="862"/>
      <c r="N71" s="862"/>
    </row>
    <row r="72" spans="1:14" s="524" customFormat="1" ht="5.0999999999999996" customHeight="1" thickBot="1" x14ac:dyDescent="0.3">
      <c r="A72" s="673"/>
      <c r="B72" s="673"/>
      <c r="C72" s="925"/>
      <c r="D72" s="925"/>
      <c r="E72" s="925"/>
      <c r="F72" s="925"/>
      <c r="G72" s="926"/>
      <c r="J72" s="862"/>
      <c r="K72" s="862"/>
      <c r="L72" s="862"/>
      <c r="M72" s="862"/>
      <c r="N72" s="862"/>
    </row>
    <row r="73" spans="1:14" s="524" customFormat="1" ht="6" hidden="1" customHeight="1" thickBot="1" x14ac:dyDescent="0.3">
      <c r="A73" s="673"/>
      <c r="B73" s="673"/>
      <c r="C73" s="674"/>
      <c r="D73" s="674"/>
      <c r="E73" s="674"/>
      <c r="F73" s="674"/>
      <c r="G73" s="674"/>
      <c r="I73" s="867"/>
      <c r="J73" s="866"/>
      <c r="K73" s="866"/>
      <c r="L73" s="866"/>
      <c r="M73" s="866"/>
      <c r="N73" s="866"/>
    </row>
    <row r="74" spans="1:14" s="434" customFormat="1" ht="15" hidden="1" customHeight="1" x14ac:dyDescent="0.25">
      <c r="A74" s="518" t="s">
        <v>402</v>
      </c>
      <c r="B74" s="518"/>
      <c r="C74" s="490">
        <v>389763.473</v>
      </c>
      <c r="D74" s="490">
        <v>673817.245</v>
      </c>
      <c r="E74" s="490">
        <v>3131756.5939999996</v>
      </c>
      <c r="F74" s="490">
        <v>131780.82599999997</v>
      </c>
      <c r="G74" s="589">
        <v>4327118.1379999993</v>
      </c>
      <c r="J74" s="859"/>
      <c r="K74" s="859"/>
      <c r="L74" s="859"/>
      <c r="M74" s="859"/>
      <c r="N74" s="859"/>
    </row>
    <row r="75" spans="1:14" s="434" customFormat="1" ht="15" hidden="1" customHeight="1" x14ac:dyDescent="0.25">
      <c r="A75" s="518" t="s">
        <v>396</v>
      </c>
      <c r="B75" s="518"/>
      <c r="C75" s="490">
        <v>316609.31400000001</v>
      </c>
      <c r="D75" s="490">
        <v>691196.89300000004</v>
      </c>
      <c r="E75" s="490">
        <v>2650034.6000000006</v>
      </c>
      <c r="F75" s="490">
        <v>127356.42500000002</v>
      </c>
      <c r="G75" s="589">
        <v>3785197.2320000003</v>
      </c>
      <c r="J75" s="859"/>
      <c r="K75" s="859"/>
      <c r="L75" s="859"/>
      <c r="M75" s="859"/>
      <c r="N75" s="859"/>
    </row>
    <row r="76" spans="1:14" s="524" customFormat="1" ht="15" hidden="1" customHeight="1" x14ac:dyDescent="0.25">
      <c r="A76" s="518" t="s">
        <v>363</v>
      </c>
      <c r="B76" s="518"/>
      <c r="C76" s="490">
        <v>308645.04300000001</v>
      </c>
      <c r="D76" s="490">
        <v>625996.73596000008</v>
      </c>
      <c r="E76" s="490">
        <v>2619554.3455163995</v>
      </c>
      <c r="F76" s="490">
        <v>118772.63018080003</v>
      </c>
      <c r="G76" s="589">
        <v>3672968.7546571991</v>
      </c>
      <c r="J76" s="862"/>
      <c r="K76" s="862"/>
      <c r="L76" s="862"/>
      <c r="M76" s="862"/>
      <c r="N76" s="862"/>
    </row>
    <row r="77" spans="1:14" s="524" customFormat="1" ht="15" hidden="1" customHeight="1" x14ac:dyDescent="0.25">
      <c r="A77" s="518" t="s">
        <v>364</v>
      </c>
      <c r="B77" s="518"/>
      <c r="C77" s="491">
        <v>240213.43599999999</v>
      </c>
      <c r="D77" s="491">
        <v>458105.87199999997</v>
      </c>
      <c r="E77" s="491">
        <v>2494847.9950000006</v>
      </c>
      <c r="F77" s="491">
        <v>114829.96399999998</v>
      </c>
      <c r="G77" s="708">
        <v>3307997.2670000005</v>
      </c>
      <c r="J77" s="862"/>
      <c r="K77" s="862"/>
      <c r="L77" s="862"/>
      <c r="M77" s="862"/>
      <c r="N77" s="862"/>
    </row>
    <row r="78" spans="1:14" s="524" customFormat="1" ht="2.1" hidden="1" customHeight="1" x14ac:dyDescent="0.25">
      <c r="A78" s="518"/>
      <c r="B78" s="518"/>
      <c r="C78" s="589"/>
      <c r="D78" s="589"/>
      <c r="E78" s="589"/>
      <c r="F78" s="589"/>
      <c r="G78" s="589"/>
      <c r="I78" s="867"/>
      <c r="J78" s="866"/>
      <c r="K78" s="866"/>
      <c r="L78" s="866"/>
      <c r="M78" s="866"/>
      <c r="N78" s="866"/>
    </row>
    <row r="79" spans="1:14" s="524" customFormat="1" ht="15" hidden="1" customHeight="1" x14ac:dyDescent="0.25">
      <c r="A79" s="518" t="s">
        <v>365</v>
      </c>
      <c r="B79" s="518"/>
      <c r="C79" s="491">
        <v>195788.2107503484</v>
      </c>
      <c r="D79" s="491">
        <v>396034.98946143378</v>
      </c>
      <c r="E79" s="491">
        <v>2799074.9178402848</v>
      </c>
      <c r="F79" s="491">
        <v>140316.04357863148</v>
      </c>
      <c r="G79" s="708">
        <v>3531214.1616306985</v>
      </c>
      <c r="J79" s="862"/>
      <c r="K79" s="862"/>
      <c r="L79" s="862"/>
      <c r="M79" s="862"/>
      <c r="N79" s="862"/>
    </row>
    <row r="80" spans="1:14" s="524" customFormat="1" ht="9" hidden="1" customHeight="1" x14ac:dyDescent="0.25">
      <c r="A80" s="518" t="s">
        <v>366</v>
      </c>
      <c r="B80" s="518"/>
      <c r="C80" s="491">
        <v>138327.47500000001</v>
      </c>
      <c r="D80" s="491">
        <v>571404.94819000002</v>
      </c>
      <c r="E80" s="491">
        <v>2015074.9714000002</v>
      </c>
      <c r="F80" s="491">
        <v>105413.53942</v>
      </c>
      <c r="G80" s="708">
        <v>2830220.93401</v>
      </c>
      <c r="J80" s="862"/>
      <c r="K80" s="862"/>
      <c r="L80" s="862"/>
      <c r="M80" s="862"/>
      <c r="N80" s="862"/>
    </row>
    <row r="81" spans="1:14" s="524" customFormat="1" ht="7.5" hidden="1" customHeight="1" x14ac:dyDescent="0.25">
      <c r="A81" s="518" t="s">
        <v>367</v>
      </c>
      <c r="B81" s="518"/>
      <c r="C81" s="491">
        <v>119105.97199999999</v>
      </c>
      <c r="D81" s="491">
        <v>325571.37699999998</v>
      </c>
      <c r="E81" s="491">
        <v>1923201.6020000002</v>
      </c>
      <c r="F81" s="491">
        <v>137992.992</v>
      </c>
      <c r="G81" s="708">
        <v>2505871.9430000004</v>
      </c>
      <c r="H81" s="518"/>
      <c r="I81" s="518"/>
      <c r="J81" s="862"/>
      <c r="K81" s="862"/>
      <c r="L81" s="862"/>
      <c r="M81" s="862"/>
      <c r="N81" s="862"/>
    </row>
    <row r="82" spans="1:14" s="524" customFormat="1" ht="6.75" hidden="1" customHeight="1" x14ac:dyDescent="0.25">
      <c r="A82" s="518" t="s">
        <v>368</v>
      </c>
      <c r="B82" s="518"/>
      <c r="C82" s="491">
        <v>67553.880625000005</v>
      </c>
      <c r="D82" s="491">
        <v>232061.93789855592</v>
      </c>
      <c r="E82" s="491">
        <v>2136107.8048168202</v>
      </c>
      <c r="F82" s="491">
        <v>75737.241034962688</v>
      </c>
      <c r="G82" s="708">
        <v>2511460.8643753389</v>
      </c>
      <c r="J82" s="862"/>
      <c r="K82" s="862"/>
      <c r="L82" s="862"/>
      <c r="M82" s="862"/>
      <c r="N82" s="862"/>
    </row>
    <row r="83" spans="1:14" s="524" customFormat="1" ht="3" hidden="1" customHeight="1" thickBot="1" x14ac:dyDescent="0.3">
      <c r="A83" s="673"/>
      <c r="B83" s="673"/>
      <c r="C83" s="674"/>
      <c r="D83" s="674"/>
      <c r="E83" s="674"/>
      <c r="F83" s="674"/>
      <c r="G83" s="674"/>
      <c r="J83" s="862"/>
      <c r="K83" s="862"/>
      <c r="L83" s="862"/>
      <c r="M83" s="862"/>
      <c r="N83" s="862"/>
    </row>
    <row r="84" spans="1:14" s="524" customFormat="1" ht="15" hidden="1" customHeight="1" x14ac:dyDescent="0.25">
      <c r="A84" s="518" t="s">
        <v>369</v>
      </c>
      <c r="B84" s="518"/>
      <c r="C84" s="491">
        <v>31459.874649999998</v>
      </c>
      <c r="D84" s="491">
        <v>175000.06373190001</v>
      </c>
      <c r="E84" s="491">
        <v>1902064.1770800001</v>
      </c>
      <c r="F84" s="491">
        <v>115733.83900000001</v>
      </c>
      <c r="G84" s="708">
        <v>2224257.9544619001</v>
      </c>
      <c r="J84" s="862"/>
      <c r="K84" s="862"/>
      <c r="L84" s="862"/>
      <c r="M84" s="862"/>
      <c r="N84" s="862"/>
    </row>
    <row r="85" spans="1:14" s="524" customFormat="1" ht="15" hidden="1" customHeight="1" x14ac:dyDescent="0.25">
      <c r="A85" s="518" t="s">
        <v>370</v>
      </c>
      <c r="B85" s="518"/>
      <c r="C85" s="491">
        <v>26959.467000000001</v>
      </c>
      <c r="D85" s="491">
        <v>245878</v>
      </c>
      <c r="E85" s="491">
        <v>1972876</v>
      </c>
      <c r="F85" s="491">
        <v>56639</v>
      </c>
      <c r="G85" s="708">
        <v>2302352.4670000002</v>
      </c>
      <c r="J85" s="862"/>
      <c r="K85" s="862"/>
      <c r="L85" s="862"/>
      <c r="M85" s="862"/>
      <c r="N85" s="862"/>
    </row>
    <row r="86" spans="1:14" s="524" customFormat="1" ht="15" hidden="1" customHeight="1" x14ac:dyDescent="0.25">
      <c r="A86" s="518" t="s">
        <v>371</v>
      </c>
      <c r="B86" s="518"/>
      <c r="C86" s="491">
        <v>24708.089</v>
      </c>
      <c r="D86" s="491">
        <v>150685</v>
      </c>
      <c r="E86" s="491">
        <v>1709558</v>
      </c>
      <c r="F86" s="491">
        <v>45138</v>
      </c>
      <c r="G86" s="708">
        <v>1930089.0889999999</v>
      </c>
      <c r="J86" s="862"/>
      <c r="K86" s="862"/>
      <c r="L86" s="862"/>
      <c r="M86" s="862"/>
      <c r="N86" s="862"/>
    </row>
    <row r="87" spans="1:14" s="524" customFormat="1" ht="15" hidden="1" customHeight="1" x14ac:dyDescent="0.25">
      <c r="A87" s="518" t="s">
        <v>372</v>
      </c>
      <c r="B87" s="518"/>
      <c r="C87" s="491">
        <v>36059.842450000004</v>
      </c>
      <c r="D87" s="491">
        <v>179628</v>
      </c>
      <c r="E87" s="491">
        <v>831677</v>
      </c>
      <c r="F87" s="491">
        <v>37213</v>
      </c>
      <c r="G87" s="708">
        <v>1084577.8424499999</v>
      </c>
      <c r="J87" s="862"/>
      <c r="K87" s="862"/>
      <c r="L87" s="862"/>
      <c r="M87" s="862"/>
      <c r="N87" s="862"/>
    </row>
    <row r="88" spans="1:14" s="524" customFormat="1" ht="8.25" hidden="1" customHeight="1" thickBot="1" x14ac:dyDescent="0.3">
      <c r="A88" s="673"/>
      <c r="B88" s="673"/>
      <c r="C88" s="674"/>
      <c r="D88" s="674"/>
      <c r="E88" s="674"/>
      <c r="F88" s="674"/>
      <c r="G88" s="674"/>
      <c r="J88" s="862"/>
      <c r="K88" s="862"/>
      <c r="L88" s="862"/>
      <c r="M88" s="862"/>
      <c r="N88" s="862"/>
    </row>
    <row r="89" spans="1:14" s="524" customFormat="1" ht="14.1" hidden="1" customHeight="1" x14ac:dyDescent="0.25">
      <c r="A89" s="518" t="s">
        <v>373</v>
      </c>
      <c r="B89" s="518"/>
      <c r="C89" s="491">
        <v>23840.474999999999</v>
      </c>
      <c r="D89" s="491">
        <v>125044.24356020002</v>
      </c>
      <c r="E89" s="491">
        <v>283265.37862199999</v>
      </c>
      <c r="F89" s="491">
        <v>53678.747539999997</v>
      </c>
      <c r="G89" s="491">
        <v>485828.84472220001</v>
      </c>
      <c r="J89" s="862"/>
      <c r="K89" s="862"/>
      <c r="L89" s="862"/>
      <c r="M89" s="862"/>
      <c r="N89" s="862"/>
    </row>
    <row r="90" spans="1:14" s="524" customFormat="1" ht="14.1" hidden="1" customHeight="1" x14ac:dyDescent="0.25">
      <c r="A90" s="518" t="s">
        <v>374</v>
      </c>
      <c r="B90" s="518"/>
      <c r="C90" s="491">
        <v>24668.747773999999</v>
      </c>
      <c r="D90" s="491">
        <v>168496.544478</v>
      </c>
      <c r="E90" s="491">
        <v>286336.93145599996</v>
      </c>
      <c r="F90" s="491">
        <v>139729.22212379999</v>
      </c>
      <c r="G90" s="491">
        <v>619231.44583179988</v>
      </c>
      <c r="J90" s="862"/>
      <c r="K90" s="862"/>
      <c r="L90" s="862"/>
      <c r="M90" s="862"/>
      <c r="N90" s="862"/>
    </row>
    <row r="91" spans="1:14" s="524" customFormat="1" ht="14.1" hidden="1" customHeight="1" x14ac:dyDescent="0.25">
      <c r="A91" s="518" t="s">
        <v>375</v>
      </c>
      <c r="B91" s="518"/>
      <c r="C91" s="491">
        <v>17573</v>
      </c>
      <c r="D91" s="491">
        <v>140656</v>
      </c>
      <c r="E91" s="491">
        <v>332234</v>
      </c>
      <c r="F91" s="491">
        <v>104600</v>
      </c>
      <c r="G91" s="491">
        <v>595063</v>
      </c>
      <c r="J91" s="862"/>
      <c r="K91" s="862"/>
      <c r="L91" s="862"/>
      <c r="M91" s="862"/>
      <c r="N91" s="862"/>
    </row>
    <row r="92" spans="1:14" s="524" customFormat="1" ht="14.1" hidden="1" customHeight="1" x14ac:dyDescent="0.25">
      <c r="A92" s="518" t="s">
        <v>376</v>
      </c>
      <c r="B92" s="518"/>
      <c r="C92" s="491">
        <v>28127.668777999999</v>
      </c>
      <c r="D92" s="491">
        <v>118667.00528</v>
      </c>
      <c r="E92" s="491">
        <v>221668.22810199999</v>
      </c>
      <c r="F92" s="491">
        <v>184601.20701499999</v>
      </c>
      <c r="G92" s="491">
        <v>553064.10917499999</v>
      </c>
      <c r="J92" s="862"/>
      <c r="K92" s="862"/>
      <c r="L92" s="862"/>
      <c r="M92" s="862"/>
      <c r="N92" s="862"/>
    </row>
    <row r="93" spans="1:14" s="524" customFormat="1" ht="14.1" hidden="1" customHeight="1" x14ac:dyDescent="0.25">
      <c r="A93" s="518"/>
      <c r="B93" s="518"/>
      <c r="C93" s="491"/>
      <c r="D93" s="491"/>
      <c r="E93" s="491"/>
      <c r="F93" s="491"/>
      <c r="G93" s="491"/>
      <c r="J93" s="862"/>
      <c r="K93" s="862"/>
      <c r="L93" s="862"/>
      <c r="M93" s="862"/>
      <c r="N93" s="862"/>
    </row>
    <row r="94" spans="1:14" s="524" customFormat="1" ht="5.0999999999999996" hidden="1" customHeight="1" thickBot="1" x14ac:dyDescent="0.3">
      <c r="A94" s="587"/>
      <c r="B94" s="587"/>
      <c r="C94" s="590"/>
      <c r="D94" s="590"/>
      <c r="E94" s="590"/>
      <c r="F94" s="590"/>
      <c r="G94" s="590"/>
      <c r="J94" s="862"/>
      <c r="K94" s="862"/>
      <c r="L94" s="862"/>
      <c r="M94" s="862"/>
      <c r="N94" s="862"/>
    </row>
    <row r="95" spans="1:14" s="524" customFormat="1" ht="5.0999999999999996" hidden="1" customHeight="1" x14ac:dyDescent="0.25">
      <c r="A95" s="517"/>
      <c r="B95" s="517"/>
      <c r="C95" s="400"/>
      <c r="D95" s="400"/>
      <c r="E95" s="400"/>
      <c r="F95" s="400"/>
      <c r="G95" s="400"/>
      <c r="J95" s="862"/>
      <c r="K95" s="862"/>
      <c r="L95" s="862"/>
      <c r="M95" s="862"/>
      <c r="N95" s="862"/>
    </row>
    <row r="96" spans="1:14" s="524" customFormat="1" ht="14.1" hidden="1" customHeight="1" x14ac:dyDescent="0.25">
      <c r="A96" s="518" t="s">
        <v>377</v>
      </c>
      <c r="B96" s="518"/>
      <c r="C96" s="491">
        <v>21992.811399999999</v>
      </c>
      <c r="D96" s="491">
        <v>92447.091085000007</v>
      </c>
      <c r="E96" s="491">
        <v>243646.467053</v>
      </c>
      <c r="F96" s="491">
        <v>136513.07668</v>
      </c>
      <c r="G96" s="491">
        <v>494599.44621799997</v>
      </c>
      <c r="J96" s="862"/>
      <c r="K96" s="862"/>
      <c r="L96" s="862"/>
      <c r="M96" s="862"/>
      <c r="N96" s="862"/>
    </row>
    <row r="97" spans="1:14" s="524" customFormat="1" ht="14.1" hidden="1" customHeight="1" x14ac:dyDescent="0.25">
      <c r="A97" s="518" t="s">
        <v>378</v>
      </c>
      <c r="B97" s="518"/>
      <c r="C97" s="491">
        <v>36139.596239999999</v>
      </c>
      <c r="D97" s="491">
        <v>82393.212670000008</v>
      </c>
      <c r="E97" s="491">
        <v>170339.56672271996</v>
      </c>
      <c r="F97" s="491">
        <v>130613.12487199999</v>
      </c>
      <c r="G97" s="491">
        <v>419485.50050471991</v>
      </c>
      <c r="J97" s="862"/>
      <c r="K97" s="862"/>
      <c r="L97" s="862"/>
      <c r="M97" s="862"/>
      <c r="N97" s="862"/>
    </row>
    <row r="98" spans="1:14" s="524" customFormat="1" ht="14.1" hidden="1" customHeight="1" x14ac:dyDescent="0.25">
      <c r="A98" s="518" t="s">
        <v>379</v>
      </c>
      <c r="B98" s="518"/>
      <c r="C98" s="491">
        <v>36570.794999999998</v>
      </c>
      <c r="D98" s="491">
        <v>101715.95164100001</v>
      </c>
      <c r="E98" s="491">
        <v>443486.85858999996</v>
      </c>
      <c r="F98" s="491">
        <v>314363.68203799997</v>
      </c>
      <c r="G98" s="491">
        <v>896137.28726899996</v>
      </c>
      <c r="J98" s="862"/>
      <c r="K98" s="862"/>
      <c r="L98" s="862"/>
      <c r="M98" s="862"/>
      <c r="N98" s="862"/>
    </row>
    <row r="99" spans="1:14" s="524" customFormat="1" ht="14.1" hidden="1" customHeight="1" x14ac:dyDescent="0.25">
      <c r="A99" s="518" t="s">
        <v>380</v>
      </c>
      <c r="B99" s="518"/>
      <c r="C99" s="491">
        <v>35622.020013000001</v>
      </c>
      <c r="D99" s="491">
        <v>56626.045365999998</v>
      </c>
      <c r="E99" s="491">
        <v>324752.67824500008</v>
      </c>
      <c r="F99" s="491">
        <v>221609.58054</v>
      </c>
      <c r="G99" s="491">
        <v>638610.32416400011</v>
      </c>
      <c r="J99" s="862"/>
      <c r="K99" s="862"/>
      <c r="L99" s="862"/>
      <c r="M99" s="862"/>
      <c r="N99" s="862"/>
    </row>
    <row r="100" spans="1:14" hidden="1" x14ac:dyDescent="0.25"/>
    <row r="101" spans="1:14" hidden="1" x14ac:dyDescent="0.25"/>
  </sheetData>
  <mergeCells count="18">
    <mergeCell ref="A51:B51"/>
    <mergeCell ref="A50:B50"/>
    <mergeCell ref="A49:B49"/>
    <mergeCell ref="A48:B48"/>
    <mergeCell ref="A31:B31"/>
    <mergeCell ref="A46:B46"/>
    <mergeCell ref="A45:B45"/>
    <mergeCell ref="A44:B44"/>
    <mergeCell ref="A43:B43"/>
    <mergeCell ref="A41:B41"/>
    <mergeCell ref="A40:B40"/>
    <mergeCell ref="A39:B39"/>
    <mergeCell ref="A38:B38"/>
    <mergeCell ref="A36:B36"/>
    <mergeCell ref="A35:B35"/>
    <mergeCell ref="A34:B34"/>
    <mergeCell ref="A1:A2"/>
    <mergeCell ref="A33:B33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topLeftCell="A34"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L1" s="430" t="s">
        <v>423</v>
      </c>
      <c r="M1" s="430"/>
      <c r="N1" s="430"/>
      <c r="O1" s="430"/>
      <c r="P1" s="430"/>
      <c r="Q1" s="430"/>
    </row>
    <row r="2" spans="1:19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644" t="s">
        <v>191</v>
      </c>
      <c r="L2" s="596" t="s">
        <v>325</v>
      </c>
      <c r="M2" s="596" t="s">
        <v>326</v>
      </c>
      <c r="N2" s="596" t="s">
        <v>324</v>
      </c>
      <c r="O2" s="596" t="s">
        <v>433</v>
      </c>
      <c r="P2" s="596" t="s">
        <v>432</v>
      </c>
      <c r="Q2" s="596" t="s">
        <v>485</v>
      </c>
    </row>
    <row r="3" spans="1:19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4" t="s">
        <v>205</v>
      </c>
      <c r="L3" s="397" t="s">
        <v>398</v>
      </c>
      <c r="M3" s="397" t="s">
        <v>399</v>
      </c>
      <c r="N3" s="397" t="s">
        <v>400</v>
      </c>
      <c r="O3" s="397" t="s">
        <v>434</v>
      </c>
      <c r="P3" s="397" t="s">
        <v>430</v>
      </c>
      <c r="Q3" s="397" t="s">
        <v>471</v>
      </c>
      <c r="R3" s="394" t="s">
        <v>476</v>
      </c>
    </row>
    <row r="4" spans="1:19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08"/>
    </row>
    <row r="5" spans="1:19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08">
        <f>(F5-F4)/F4*100</f>
        <v>11.393491996503551</v>
      </c>
    </row>
    <row r="6" spans="1:19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08">
        <f>(F6-F5)/F5*100</f>
        <v>7.0566300610274846</v>
      </c>
      <c r="S6" s="386" t="s">
        <v>491</v>
      </c>
    </row>
    <row r="7" spans="1:19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08">
        <f>(F7-F6)/F6*100</f>
        <v>-4.5557764661911637</v>
      </c>
    </row>
    <row r="8" spans="1:19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08">
        <f t="shared" ref="Q8:Q32" si="10">(F8-F7)/F7*100</f>
        <v>-3.0504020960622347</v>
      </c>
    </row>
    <row r="9" spans="1:19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08">
        <f t="shared" si="10"/>
        <v>-0.21430130705720082</v>
      </c>
    </row>
    <row r="10" spans="1:19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08">
        <f t="shared" si="10"/>
        <v>17.366878824967529</v>
      </c>
    </row>
    <row r="11" spans="1:19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08">
        <f t="shared" si="10"/>
        <v>7.415055203050704</v>
      </c>
    </row>
    <row r="12" spans="1:19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08">
        <f t="shared" si="10"/>
        <v>-6.2775232839892334</v>
      </c>
    </row>
    <row r="13" spans="1:19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08">
        <f t="shared" si="10"/>
        <v>0.67602369302086018</v>
      </c>
    </row>
    <row r="14" spans="1:19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08">
        <f t="shared" si="10"/>
        <v>-4.9370083775660296</v>
      </c>
    </row>
    <row r="15" spans="1:19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08">
        <f t="shared" si="10"/>
        <v>-5.940127817019845</v>
      </c>
    </row>
    <row r="16" spans="1:19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08">
        <f t="shared" si="10"/>
        <v>2.0628462416772297</v>
      </c>
      <c r="R16">
        <v>19.100000000000001</v>
      </c>
    </row>
    <row r="17" spans="1:18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08">
        <f t="shared" si="10"/>
        <v>12.064055254533704</v>
      </c>
      <c r="R17">
        <v>18.5</v>
      </c>
    </row>
    <row r="18" spans="1:18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08">
        <f t="shared" si="10"/>
        <v>-6.8957871879831645</v>
      </c>
      <c r="R18">
        <v>14.6</v>
      </c>
    </row>
    <row r="19" spans="1:18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08">
        <f t="shared" si="10"/>
        <v>5.0493603047498832</v>
      </c>
      <c r="R19">
        <v>16.100000000000001</v>
      </c>
    </row>
    <row r="20" spans="1:18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08">
        <f t="shared" si="10"/>
        <v>-0.77749034850264243</v>
      </c>
      <c r="R20">
        <v>8</v>
      </c>
    </row>
    <row r="21" spans="1:18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08">
        <f t="shared" si="10"/>
        <v>-3.0883806940189253</v>
      </c>
      <c r="R21">
        <v>5.9</v>
      </c>
    </row>
    <row r="22" spans="1:18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08">
        <f t="shared" si="10"/>
        <v>6.6293533867137464</v>
      </c>
      <c r="R22">
        <v>9.5</v>
      </c>
    </row>
    <row r="23" spans="1:18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08">
        <f t="shared" si="10"/>
        <v>10.126003716048897</v>
      </c>
      <c r="R23">
        <v>13.6</v>
      </c>
    </row>
    <row r="24" spans="1:18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08">
        <f t="shared" si="10"/>
        <v>0.36671008440468839</v>
      </c>
      <c r="R24">
        <v>22.2</v>
      </c>
    </row>
    <row r="25" spans="1:18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08">
        <f t="shared" si="10"/>
        <v>14.797262758524358</v>
      </c>
      <c r="R25">
        <v>27.4</v>
      </c>
    </row>
    <row r="26" spans="1:18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08">
        <f t="shared" si="10"/>
        <v>0.25788814341943156</v>
      </c>
      <c r="R26">
        <v>22</v>
      </c>
    </row>
    <row r="27" spans="1:18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08">
        <f t="shared" si="10"/>
        <v>8.771176455567792</v>
      </c>
      <c r="R27">
        <v>19.8</v>
      </c>
    </row>
    <row r="28" spans="1:18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08">
        <f t="shared" si="10"/>
        <v>-7.1062107599670412</v>
      </c>
      <c r="R28">
        <v>14.8</v>
      </c>
    </row>
    <row r="29" spans="1:18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08">
        <f t="shared" si="10"/>
        <v>10.205047180040177</v>
      </c>
      <c r="R29">
        <v>11.6</v>
      </c>
    </row>
    <row r="30" spans="1:18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08">
        <f t="shared" si="10"/>
        <v>0.59042436585351443</v>
      </c>
      <c r="R30">
        <v>12.4</v>
      </c>
    </row>
    <row r="31" spans="1:18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08">
        <f t="shared" si="10"/>
        <v>8.0551573910734344</v>
      </c>
      <c r="R31">
        <v>11.9</v>
      </c>
    </row>
    <row r="32" spans="1:18" s="788" customFormat="1" x14ac:dyDescent="0.25">
      <c r="A32" s="787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3"/>
        <v>24.973339036000002</v>
      </c>
      <c r="L32" s="403">
        <f t="shared" si="5"/>
        <v>33.055058221916703</v>
      </c>
      <c r="M32" s="403">
        <f t="shared" si="6"/>
        <v>19.934735868848865</v>
      </c>
      <c r="N32" s="403">
        <f t="shared" si="7"/>
        <v>10.47553325003287</v>
      </c>
      <c r="O32" s="403">
        <f t="shared" si="8"/>
        <v>49.248172837103546</v>
      </c>
      <c r="P32" s="403">
        <v>21.1</v>
      </c>
      <c r="Q32" s="408">
        <f t="shared" si="10"/>
        <v>1.137902921611724</v>
      </c>
      <c r="R32" s="788">
        <v>21.4</v>
      </c>
    </row>
    <row r="33" spans="1:45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08">
        <f t="shared" ref="Q33:Q38" si="12">(F33-F32)/F32*100</f>
        <v>0.79875968412731735</v>
      </c>
      <c r="R33">
        <v>12.1</v>
      </c>
    </row>
    <row r="34" spans="1:45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08">
        <f t="shared" si="12"/>
        <v>0.50781936355470236</v>
      </c>
      <c r="R34" s="384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08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08">
        <f t="shared" si="12"/>
        <v>6.0568986080694156</v>
      </c>
      <c r="R36">
        <v>12.9</v>
      </c>
      <c r="AF36" s="435">
        <v>2013</v>
      </c>
      <c r="AG36" s="671">
        <v>90.874903932591522</v>
      </c>
      <c r="AH36" s="671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08">
        <f t="shared" si="12"/>
        <v>-5.2248211930648516</v>
      </c>
      <c r="R37" s="384">
        <v>8.6999999999999993</v>
      </c>
      <c r="AB37" s="384"/>
      <c r="AF37" s="435">
        <v>2014</v>
      </c>
      <c r="AG37" s="671">
        <v>102.54621293800001</v>
      </c>
      <c r="AH37" s="671">
        <v>12.843269704104387</v>
      </c>
      <c r="AM37" s="722">
        <v>2019</v>
      </c>
      <c r="AN37">
        <f>'p23 Jadual 8'!C13/1000</f>
        <v>35.751888116740005</v>
      </c>
      <c r="AO37">
        <f>'p23 Jadual 8'!F13/1000</f>
        <v>37.557524479095001</v>
      </c>
      <c r="AP37">
        <f>'p23 Jadual 8'!I13/1000</f>
        <v>65.599291180251299</v>
      </c>
      <c r="AQ37">
        <f>'p23 Jadual 8'!L13/1000</f>
        <v>7.4630121850100002</v>
      </c>
      <c r="AR37">
        <f>SUM(AN37:AQ37)</f>
        <v>146.3717159610963</v>
      </c>
      <c r="AS37" s="722" t="s">
        <v>516</v>
      </c>
    </row>
    <row r="38" spans="1:45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08">
        <f t="shared" si="12"/>
        <v>5.8555941551669308</v>
      </c>
      <c r="R38" s="384">
        <v>12.9</v>
      </c>
      <c r="AB38" s="384"/>
      <c r="AF38" s="435" t="s">
        <v>507</v>
      </c>
      <c r="AG38" s="671">
        <v>114.94302279499999</v>
      </c>
      <c r="AH38" s="671">
        <v>12.088998220241606</v>
      </c>
      <c r="AM38" s="722">
        <v>2020</v>
      </c>
      <c r="AN38">
        <f>'p23 Jadual 8'!C9/1000</f>
        <v>28.783968374539114</v>
      </c>
      <c r="AO38">
        <f>'p23 Jadual 8'!F9/1000</f>
        <v>38.420706476637129</v>
      </c>
      <c r="AP38">
        <f>'p23 Jadual 8'!I9/1000</f>
        <v>52.080684388885174</v>
      </c>
      <c r="AQ38">
        <f>'p23 Jadual 8'!L9/1000</f>
        <v>12.870244725234995</v>
      </c>
      <c r="AR38">
        <f>SUM(AN38:AQ38)</f>
        <v>132.15560396529639</v>
      </c>
      <c r="AS38" t="s">
        <v>516</v>
      </c>
    </row>
    <row r="39" spans="1:45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08">
        <f>(F39-F38)/F38*100</f>
        <v>4.4904607149060372</v>
      </c>
      <c r="R39" s="384">
        <v>10.5</v>
      </c>
      <c r="AB39" s="384"/>
      <c r="AF39" s="435" t="s">
        <v>508</v>
      </c>
      <c r="AG39" s="671">
        <v>126.83800451399999</v>
      </c>
      <c r="AH39" s="671">
        <v>10.348589614016504</v>
      </c>
      <c r="AJ39" s="812"/>
    </row>
    <row r="40" spans="1:45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08">
        <f>(F40-F39)/F39*100</f>
        <v>6.0149216999607491</v>
      </c>
      <c r="R40" s="384">
        <v>11.3</v>
      </c>
      <c r="AB40" s="384"/>
      <c r="AF40" s="435" t="s">
        <v>509</v>
      </c>
      <c r="AG40" s="671">
        <v>138.45150339994001</v>
      </c>
      <c r="AH40" s="671">
        <v>9.1561665058031991</v>
      </c>
      <c r="AM40" s="722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08">
        <f>(F41-F40)/F40*100</f>
        <v>-4.7396411709040231</v>
      </c>
      <c r="R41" s="384">
        <v>11.9</v>
      </c>
      <c r="AB41" s="384"/>
      <c r="AF41" s="435" t="s">
        <v>510</v>
      </c>
      <c r="AG41" s="671">
        <v>145.54716069529712</v>
      </c>
      <c r="AH41" s="671">
        <v>5.1250128175640981</v>
      </c>
      <c r="AM41" s="722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08">
        <f>(F42-F41)/F41*100</f>
        <v>4.8729939602343348</v>
      </c>
      <c r="R42" s="384">
        <v>10.9</v>
      </c>
      <c r="AB42" s="384"/>
      <c r="AF42" s="435" t="s">
        <v>536</v>
      </c>
      <c r="AG42" s="671">
        <v>146.37171596109627</v>
      </c>
      <c r="AH42" s="671">
        <f>AG42/AG41*100-100</f>
        <v>0.56652102442957641</v>
      </c>
      <c r="AM42" s="722">
        <v>2019</v>
      </c>
      <c r="AN42">
        <f>AN37/$AR$37*100</f>
        <v>24.425407519470767</v>
      </c>
      <c r="AO42" s="722">
        <f>AO37/$AR$37*100</f>
        <v>25.659004017604946</v>
      </c>
      <c r="AP42" s="722">
        <f>AP37/$AR$37*100</f>
        <v>44.816917496332927</v>
      </c>
      <c r="AQ42" s="722">
        <f>AQ37/$AR$37*100</f>
        <v>5.0986709665913672</v>
      </c>
      <c r="AR42">
        <f>SUM(AN42:AQ42)</f>
        <v>100.00000000000001</v>
      </c>
      <c r="AS42" s="722" t="s">
        <v>517</v>
      </c>
    </row>
    <row r="43" spans="1:45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08">
        <v>2.0356480760671856</v>
      </c>
      <c r="R43" s="384">
        <v>7.8</v>
      </c>
      <c r="AB43" s="384"/>
      <c r="AF43" s="435" t="s">
        <v>552</v>
      </c>
      <c r="AG43" s="671" t="e">
        <f>#REF!/1000</f>
        <v>#REF!</v>
      </c>
      <c r="AH43" s="408" t="e">
        <f>(AG43-AG42)/AG42*100</f>
        <v>#REF!</v>
      </c>
      <c r="AM43" s="722">
        <v>2020</v>
      </c>
      <c r="AN43">
        <f>AN38/$AR$38*100</f>
        <v>21.780361566882693</v>
      </c>
      <c r="AO43">
        <f>AO38/$AR$38*100</f>
        <v>29.07232483817052</v>
      </c>
      <c r="AP43">
        <f>AP38/$AR$38*100</f>
        <v>39.408608357282667</v>
      </c>
      <c r="AQ43">
        <f>AQ38/$AR$38*100</f>
        <v>9.7387052376641385</v>
      </c>
      <c r="AR43">
        <f>SUM(AN43:AQ43)</f>
        <v>100.00000000000001</v>
      </c>
      <c r="AS43" t="s">
        <v>517</v>
      </c>
    </row>
    <row r="44" spans="1:45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08">
        <v>7.6594870314556376</v>
      </c>
      <c r="R44" s="384"/>
      <c r="AB44" s="384"/>
    </row>
    <row r="45" spans="1:45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08">
        <v>-3.5043023498726256</v>
      </c>
      <c r="R45" s="384"/>
      <c r="AB45" s="384"/>
      <c r="AM45" s="722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08">
        <v>1.980534336969084</v>
      </c>
      <c r="R46" s="384"/>
      <c r="AB46" s="384"/>
      <c r="AM46" s="722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08">
        <v>1.6899657017391803</v>
      </c>
      <c r="AB47" s="384"/>
      <c r="AM47" s="722">
        <v>2019</v>
      </c>
      <c r="AN47" s="646">
        <f t="shared" ref="AN47:AR48" si="14">(AN37-AN36)/AN36*100</f>
        <v>-2.2958318133021427</v>
      </c>
      <c r="AO47" s="646">
        <f t="shared" si="14"/>
        <v>-8.8428944383145129</v>
      </c>
      <c r="AP47" s="646">
        <f t="shared" si="14"/>
        <v>8.2625118027269853</v>
      </c>
      <c r="AQ47" s="646">
        <f t="shared" si="14"/>
        <v>4.2101184638608027</v>
      </c>
      <c r="AR47" s="646">
        <f t="shared" si="14"/>
        <v>0.5665210244295884</v>
      </c>
      <c r="AS47" s="722" t="s">
        <v>518</v>
      </c>
    </row>
    <row r="48" spans="1:45" x14ac:dyDescent="0.25">
      <c r="A48" s="645" t="s">
        <v>496</v>
      </c>
      <c r="B48" s="646">
        <v>9875.9412075599994</v>
      </c>
      <c r="C48" s="646">
        <v>10684.690016999999</v>
      </c>
      <c r="D48" s="646">
        <v>14715.383124000002</v>
      </c>
      <c r="E48" s="646">
        <v>1847.916172</v>
      </c>
      <c r="F48" s="646">
        <v>37123.930520560003</v>
      </c>
      <c r="G48" s="646">
        <f t="shared" si="0"/>
        <v>9.8759412075599986</v>
      </c>
      <c r="H48" s="646">
        <f t="shared" si="1"/>
        <v>10.684690016999999</v>
      </c>
      <c r="I48" s="646">
        <f t="shared" si="2"/>
        <v>14.715383124000002</v>
      </c>
      <c r="J48" s="646">
        <f t="shared" si="3"/>
        <v>1.8479161719999999</v>
      </c>
      <c r="K48" s="646">
        <f t="shared" si="3"/>
        <v>37.123930520560002</v>
      </c>
      <c r="L48" s="646">
        <f>(B48-B44)/B44*100</f>
        <v>-3.3709618637081826</v>
      </c>
      <c r="M48" s="646">
        <f>(C48-C44)/C44*100</f>
        <v>-1.2237404603968476</v>
      </c>
      <c r="N48" s="646">
        <f>(D48-D44)/D44*100</f>
        <v>19.502598926894926</v>
      </c>
      <c r="O48" s="646">
        <f>(E48-E44)/E44*100</f>
        <v>8.5686696304418213</v>
      </c>
      <c r="P48" s="646">
        <f>(F48-F44)/F44*100</f>
        <v>5.9065967821403964</v>
      </c>
      <c r="Q48" s="408">
        <f>(F48-F47)/F47*100</f>
        <v>5.8326518063097188</v>
      </c>
      <c r="AB48" s="384"/>
      <c r="AM48" s="722">
        <v>2020</v>
      </c>
      <c r="AN48" s="408">
        <f t="shared" si="14"/>
        <v>-19.489655258062641</v>
      </c>
      <c r="AO48" s="408">
        <f t="shared" si="14"/>
        <v>2.298293110406108</v>
      </c>
      <c r="AP48" s="408">
        <f t="shared" si="14"/>
        <v>-20.607854975475568</v>
      </c>
      <c r="AQ48" s="408">
        <f t="shared" si="14"/>
        <v>72.453754679455201</v>
      </c>
      <c r="AR48" s="408">
        <f t="shared" si="14"/>
        <v>-9.7123354074624384</v>
      </c>
      <c r="AS48" t="s">
        <v>518</v>
      </c>
    </row>
    <row r="49" spans="1:34" x14ac:dyDescent="0.25">
      <c r="A49" s="645" t="s">
        <v>500</v>
      </c>
      <c r="B49" s="646">
        <v>8906.1678180000017</v>
      </c>
      <c r="C49" s="646">
        <v>10036.451394800002</v>
      </c>
      <c r="D49" s="646">
        <v>14855.307861000001</v>
      </c>
      <c r="E49" s="646">
        <v>1826.771641</v>
      </c>
      <c r="F49" s="646">
        <v>35624.698714800004</v>
      </c>
      <c r="G49" s="646">
        <v>8.9061678180000019</v>
      </c>
      <c r="H49" s="646">
        <v>10.036451394800002</v>
      </c>
      <c r="I49" s="646">
        <v>14.855307861000002</v>
      </c>
      <c r="J49" s="646">
        <v>1.8267716410000001</v>
      </c>
      <c r="K49" s="646">
        <v>35.624698714800004</v>
      </c>
      <c r="L49" s="646">
        <v>-7.6063509223300017</v>
      </c>
      <c r="M49" s="646">
        <v>-4.8272885162616168</v>
      </c>
      <c r="N49" s="646">
        <v>23.607810367324646</v>
      </c>
      <c r="O49" s="646">
        <v>12.61767682671203</v>
      </c>
      <c r="P49" s="646">
        <v>5.3203542356488231</v>
      </c>
      <c r="Q49" s="646">
        <v>-4.03845116812104</v>
      </c>
      <c r="AB49" s="384"/>
    </row>
    <row r="50" spans="1:34" s="672" customFormat="1" x14ac:dyDescent="0.25">
      <c r="A50" s="645" t="s">
        <v>503</v>
      </c>
      <c r="B50" s="646">
        <v>8980.9</v>
      </c>
      <c r="C50" s="646">
        <v>10117.6</v>
      </c>
      <c r="D50" s="646">
        <v>15462.6</v>
      </c>
      <c r="E50" s="646">
        <v>1726.3</v>
      </c>
      <c r="F50" s="646">
        <v>36287.5</v>
      </c>
      <c r="G50" s="646">
        <v>9</v>
      </c>
      <c r="H50" s="646">
        <v>10.1</v>
      </c>
      <c r="I50" s="646">
        <v>15.5</v>
      </c>
      <c r="J50" s="646">
        <v>1.7</v>
      </c>
      <c r="K50" s="646">
        <v>36.299999999999997</v>
      </c>
      <c r="L50" s="646">
        <v>-7.7</v>
      </c>
      <c r="M50" s="646">
        <v>0.4</v>
      </c>
      <c r="N50" s="646">
        <v>17.7</v>
      </c>
      <c r="O50" s="646">
        <v>11.8</v>
      </c>
      <c r="P50" s="646">
        <v>5.2</v>
      </c>
      <c r="Q50" s="646">
        <v>1.9</v>
      </c>
      <c r="AB50" s="384"/>
      <c r="AF50"/>
      <c r="AG50"/>
      <c r="AH50"/>
    </row>
    <row r="51" spans="1:34" s="689" customFormat="1" x14ac:dyDescent="0.25">
      <c r="A51" s="645" t="s">
        <v>506</v>
      </c>
      <c r="B51" s="646">
        <v>8828.9319609999984</v>
      </c>
      <c r="C51" s="646">
        <v>10362.119450000002</v>
      </c>
      <c r="D51" s="646">
        <v>15559.518505</v>
      </c>
      <c r="E51" s="646">
        <v>1760.4793950000001</v>
      </c>
      <c r="F51" s="646">
        <v>36511.049311000002</v>
      </c>
      <c r="G51" s="646">
        <v>8.8289319609999986</v>
      </c>
      <c r="H51" s="646">
        <v>10.362119450000002</v>
      </c>
      <c r="I51" s="646">
        <v>15.559518505</v>
      </c>
      <c r="J51" s="646">
        <v>1.7604793950000002</v>
      </c>
      <c r="K51" s="646">
        <v>36.511049311000001</v>
      </c>
      <c r="L51" s="646">
        <v>-9.2438839781310609</v>
      </c>
      <c r="M51" s="646">
        <v>2.5015413741670809</v>
      </c>
      <c r="N51" s="646">
        <v>14.297831405049985</v>
      </c>
      <c r="O51" s="646">
        <v>8.1779341874581313</v>
      </c>
      <c r="P51" s="646">
        <v>4.0854541701631071</v>
      </c>
      <c r="Q51" s="646">
        <v>0.61605046090252147</v>
      </c>
      <c r="AB51" s="384"/>
      <c r="AF51" s="672"/>
      <c r="AG51" s="672"/>
      <c r="AH51" s="672"/>
    </row>
    <row r="52" spans="1:34" s="701" customFormat="1" x14ac:dyDescent="0.25">
      <c r="A52" s="645" t="s">
        <v>524</v>
      </c>
      <c r="B52" s="646">
        <v>9144.1412820000005</v>
      </c>
      <c r="C52" s="646">
        <v>10209.857207000001</v>
      </c>
      <c r="D52" s="646">
        <v>16116.630807999998</v>
      </c>
      <c r="E52" s="646">
        <v>1926.8841439999999</v>
      </c>
      <c r="F52" s="646">
        <v>37397.513441000003</v>
      </c>
      <c r="G52" s="646">
        <v>9.1441412819999996</v>
      </c>
      <c r="H52" s="646">
        <v>10.209857207000001</v>
      </c>
      <c r="I52" s="646">
        <v>16.116630807999996</v>
      </c>
      <c r="J52" s="646">
        <v>1.926884144</v>
      </c>
      <c r="K52" s="646">
        <v>37.397513441000001</v>
      </c>
      <c r="L52" s="646">
        <v>-7.4099259015415004</v>
      </c>
      <c r="M52" s="646">
        <v>-4.4440485334109816</v>
      </c>
      <c r="N52" s="646">
        <v>9.5223323252429388</v>
      </c>
      <c r="O52" s="646">
        <v>4.273352503567998</v>
      </c>
      <c r="P52" s="646">
        <v>0.7369449209815857</v>
      </c>
      <c r="Q52" s="646">
        <v>2.4279338631139464</v>
      </c>
      <c r="AB52" s="384"/>
      <c r="AF52" s="689"/>
      <c r="AG52" s="689"/>
      <c r="AH52" s="689"/>
    </row>
    <row r="53" spans="1:34" x14ac:dyDescent="0.25">
      <c r="A53" s="407" t="s">
        <v>529</v>
      </c>
      <c r="B53" s="646">
        <v>8806.9562429899997</v>
      </c>
      <c r="C53" s="646">
        <v>9102.6974094249999</v>
      </c>
      <c r="D53" s="646">
        <v>16074.98829252</v>
      </c>
      <c r="E53" s="646">
        <v>1934.4967160000001</v>
      </c>
      <c r="F53" s="646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08">
        <v>-1.1139648054855682</v>
      </c>
      <c r="M53" s="408">
        <v>-9.3036268362619747</v>
      </c>
      <c r="N53" s="408">
        <v>8.210401581256054</v>
      </c>
      <c r="O53" s="408">
        <v>5.8970192323015187</v>
      </c>
      <c r="P53" s="408">
        <v>0.8265050842736642</v>
      </c>
      <c r="Q53" s="408">
        <v>-3.9531365698881347</v>
      </c>
      <c r="AB53" s="384"/>
      <c r="AF53" s="701"/>
      <c r="AG53" s="701"/>
      <c r="AH53" s="701"/>
    </row>
    <row r="54" spans="1:34" s="712" customFormat="1" x14ac:dyDescent="0.25">
      <c r="A54" s="407" t="s">
        <v>533</v>
      </c>
      <c r="B54" s="646">
        <v>8734.6160459999992</v>
      </c>
      <c r="C54" s="646">
        <v>8945.2307522800002</v>
      </c>
      <c r="D54" s="646">
        <v>16622.182275650001</v>
      </c>
      <c r="E54" s="646">
        <v>1774.57514277</v>
      </c>
      <c r="F54" s="646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08">
        <v>-2.742308165105952</v>
      </c>
      <c r="M54" s="408">
        <v>-11.58742436664822</v>
      </c>
      <c r="N54" s="408">
        <v>7.4992709870914345</v>
      </c>
      <c r="O54" s="408">
        <v>2.7964515304408275</v>
      </c>
      <c r="P54" s="408">
        <v>-0.58118025022389241</v>
      </c>
      <c r="Q54" s="408">
        <v>0.4383890082984106</v>
      </c>
      <c r="AB54" s="384"/>
      <c r="AF54"/>
      <c r="AG54" s="677"/>
      <c r="AH54"/>
    </row>
    <row r="55" spans="1:34" s="723" customFormat="1" x14ac:dyDescent="0.25">
      <c r="A55" s="407" t="s">
        <v>535</v>
      </c>
      <c r="B55" s="646">
        <v>9066.1745457500001</v>
      </c>
      <c r="C55" s="646">
        <v>9299.7391103900009</v>
      </c>
      <c r="D55" s="646">
        <v>16785.489804081295</v>
      </c>
      <c r="E55" s="646">
        <v>1827.05618224</v>
      </c>
      <c r="F55" s="646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08">
        <v>2.687104009839155</v>
      </c>
      <c r="M55" s="408">
        <v>-10.252539017102345</v>
      </c>
      <c r="N55" s="408">
        <v>7.879236743009324</v>
      </c>
      <c r="O55" s="408">
        <v>3.7817419180870298</v>
      </c>
      <c r="P55" s="408">
        <v>1.2801887107650636</v>
      </c>
      <c r="Q55" s="408">
        <v>2.499834575183804</v>
      </c>
      <c r="AB55" s="384"/>
      <c r="AF55" s="712"/>
      <c r="AG55" s="677"/>
      <c r="AH55" s="712"/>
    </row>
    <row r="56" spans="1:34" s="785" customFormat="1" x14ac:dyDescent="0.25">
      <c r="A56" s="407" t="s">
        <v>538</v>
      </c>
      <c r="B56" s="646">
        <v>8447.5584698134535</v>
      </c>
      <c r="C56" s="646">
        <v>9087.3949696915661</v>
      </c>
      <c r="D56" s="646">
        <v>15744.619223022692</v>
      </c>
      <c r="E56" s="646">
        <v>1760.5792719075573</v>
      </c>
      <c r="F56" s="646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08">
        <v>-7.6178045669280152</v>
      </c>
      <c r="M56" s="408">
        <v>-10.99390730498034</v>
      </c>
      <c r="N56" s="408">
        <v>-2.3082466143770404</v>
      </c>
      <c r="O56" s="408">
        <v>-8.6307665466182044</v>
      </c>
      <c r="P56" s="408">
        <v>-6.3035247257382849</v>
      </c>
      <c r="Q56" s="408">
        <v>-5.2417210634710045</v>
      </c>
      <c r="AB56" s="384"/>
      <c r="AF56" s="723"/>
      <c r="AG56" s="677"/>
      <c r="AH56" s="723"/>
    </row>
    <row r="57" spans="1:34" s="802" customFormat="1" x14ac:dyDescent="0.25">
      <c r="A57" s="407" t="s">
        <v>540</v>
      </c>
      <c r="B57" s="646">
        <v>5397.6806048384642</v>
      </c>
      <c r="C57" s="646">
        <v>5808.9709043220746</v>
      </c>
      <c r="D57" s="646">
        <v>7194.2750184350971</v>
      </c>
      <c r="E57" s="646">
        <v>1379.1361851933334</v>
      </c>
      <c r="F57" s="646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08">
        <v>-38.71116812763988</v>
      </c>
      <c r="M57" s="408">
        <v>-36.184071127010952</v>
      </c>
      <c r="N57" s="408">
        <v>-55.24553494211419</v>
      </c>
      <c r="O57" s="408">
        <v>-28.708269505620947</v>
      </c>
      <c r="P57" s="408">
        <v>-44.93168976153261</v>
      </c>
      <c r="Q57" s="408">
        <v>-43.550294103176078</v>
      </c>
      <c r="AB57" s="384"/>
      <c r="AF57" s="785"/>
      <c r="AG57" s="677"/>
      <c r="AH57" s="785"/>
    </row>
    <row r="58" spans="1:34" s="806" customFormat="1" x14ac:dyDescent="0.25">
      <c r="A58" s="407" t="s">
        <v>547</v>
      </c>
      <c r="B58" s="646">
        <v>7688.611643973697</v>
      </c>
      <c r="C58" s="646">
        <v>7516.7924895279202</v>
      </c>
      <c r="D58" s="646">
        <v>14358.394501936593</v>
      </c>
      <c r="E58" s="646">
        <v>1803.2048226489237</v>
      </c>
      <c r="F58" s="646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08">
        <v>-11.975390750064136</v>
      </c>
      <c r="M58" s="408">
        <v>-15.968713410640561</v>
      </c>
      <c r="N58" s="408">
        <v>-13.619076822600192</v>
      </c>
      <c r="O58" s="408">
        <v>1.6133258710157889</v>
      </c>
      <c r="P58" s="408">
        <v>-13.054445840644775</v>
      </c>
      <c r="Q58" s="408">
        <v>58.578887810130823</v>
      </c>
      <c r="AB58" s="384"/>
      <c r="AF58" s="802"/>
      <c r="AG58" s="677"/>
      <c r="AH58" s="802"/>
    </row>
    <row r="59" spans="1:34" s="401" customFormat="1" x14ac:dyDescent="0.25">
      <c r="A59" s="803" t="s">
        <v>549</v>
      </c>
      <c r="B59" s="778">
        <f>'p16 Jadual 2'!C24/1000</f>
        <v>8793.8350839920531</v>
      </c>
      <c r="C59" s="778">
        <f>'p16 Jadual 2'!D24/1000</f>
        <v>10645.840410639998</v>
      </c>
      <c r="D59" s="778">
        <f>'p16 Jadual 2'!E24/1000</f>
        <v>15156.297567604199</v>
      </c>
      <c r="E59" s="778">
        <f>'p16 Jadual 2'!F24/1000</f>
        <v>4294.139584549067</v>
      </c>
      <c r="F59" s="778">
        <f>'p16 Jadual 2'!G24/1000</f>
        <v>38890.112646785317</v>
      </c>
      <c r="G59" s="804">
        <f>B59/1000</f>
        <v>8.7938350839920538</v>
      </c>
      <c r="H59" s="804">
        <f>C59/1000</f>
        <v>10.645840410639998</v>
      </c>
      <c r="I59" s="804">
        <f>D59/1000</f>
        <v>15.156297567604199</v>
      </c>
      <c r="J59" s="804">
        <f>E59/1000</f>
        <v>4.2941395845490673</v>
      </c>
      <c r="K59" s="804">
        <f>F59/1000</f>
        <v>38.890112646785319</v>
      </c>
      <c r="L59" s="408">
        <f>B59/B55*100-100</f>
        <v>-3.0039071097038743</v>
      </c>
      <c r="M59" s="408">
        <f>C59/C55*100-100</f>
        <v>14.474613580784052</v>
      </c>
      <c r="N59" s="408">
        <f>D59/D55*100-100</f>
        <v>-9.7059558910277843</v>
      </c>
      <c r="O59" s="408">
        <f>E59/E55*100-100</f>
        <v>135.0305166469694</v>
      </c>
      <c r="P59" s="408">
        <f>F59/F55*100-100</f>
        <v>5.1696393597988788</v>
      </c>
      <c r="Q59" s="408">
        <f>K59/K58*100-100</f>
        <v>23.984150091833371</v>
      </c>
      <c r="AB59" s="425"/>
      <c r="AF59" s="806"/>
      <c r="AG59" s="677"/>
      <c r="AH59" s="806"/>
    </row>
    <row r="60" spans="1:34" s="788" customFormat="1" x14ac:dyDescent="0.25">
      <c r="A60" s="645"/>
      <c r="B60" s="646"/>
      <c r="C60" s="646"/>
      <c r="D60" s="646"/>
      <c r="E60" s="646"/>
      <c r="F60" s="646"/>
      <c r="G60" s="403"/>
      <c r="H60" s="403"/>
      <c r="I60" s="403"/>
      <c r="J60" s="403"/>
      <c r="K60" s="403"/>
      <c r="L60" s="727"/>
      <c r="M60" s="727"/>
      <c r="N60" s="727"/>
      <c r="O60" s="727"/>
      <c r="P60" s="727"/>
      <c r="Q60" s="727"/>
      <c r="AB60" s="403"/>
      <c r="AF60" s="401"/>
      <c r="AG60" s="728"/>
      <c r="AH60" s="401"/>
    </row>
    <row r="61" spans="1:34" x14ac:dyDescent="0.25">
      <c r="B61" s="403"/>
      <c r="C61" s="403"/>
      <c r="D61" s="403"/>
      <c r="E61" s="403"/>
      <c r="F61" s="403"/>
      <c r="AF61" s="788"/>
      <c r="AG61" s="793"/>
      <c r="AH61" s="788"/>
    </row>
    <row r="62" spans="1:34" x14ac:dyDescent="0.25">
      <c r="B62" s="403"/>
      <c r="C62" s="403"/>
      <c r="D62" s="403"/>
      <c r="E62" s="403"/>
      <c r="F62" s="403"/>
      <c r="AG62" s="677"/>
    </row>
    <row r="63" spans="1:34" x14ac:dyDescent="0.25">
      <c r="B63" s="386" t="s">
        <v>492</v>
      </c>
      <c r="AG63" s="677"/>
    </row>
    <row r="64" spans="1:34" x14ac:dyDescent="0.25">
      <c r="AG64" s="677"/>
    </row>
    <row r="65" spans="13:33" x14ac:dyDescent="0.25">
      <c r="AG65" s="677"/>
    </row>
    <row r="66" spans="13:33" x14ac:dyDescent="0.25">
      <c r="AG66" s="677"/>
    </row>
    <row r="67" spans="13:33" x14ac:dyDescent="0.25">
      <c r="M67" s="597"/>
      <c r="O67" s="598"/>
    </row>
    <row r="68" spans="13:33" x14ac:dyDescent="0.25">
      <c r="M68" s="597"/>
      <c r="O68" s="598"/>
    </row>
    <row r="69" spans="13:33" x14ac:dyDescent="0.25">
      <c r="M69" s="597"/>
      <c r="O69" s="598"/>
    </row>
    <row r="70" spans="13:33" x14ac:dyDescent="0.25">
      <c r="M70" s="597"/>
      <c r="O70" s="598"/>
    </row>
    <row r="71" spans="13:33" x14ac:dyDescent="0.25">
      <c r="M71" s="440"/>
      <c r="O71" s="598"/>
    </row>
    <row r="72" spans="13:33" x14ac:dyDescent="0.25">
      <c r="M72" s="440"/>
    </row>
    <row r="73" spans="13:33" x14ac:dyDescent="0.25">
      <c r="M73" s="440"/>
    </row>
    <row r="87" spans="17:19" x14ac:dyDescent="0.25">
      <c r="R87" t="s">
        <v>483</v>
      </c>
      <c r="S87" t="s">
        <v>484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A28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style="813" customWidth="1"/>
    <col min="12" max="12" width="3.28515625" style="813" customWidth="1"/>
    <col min="13" max="13" width="7.85546875" style="817" customWidth="1"/>
    <col min="14" max="23" width="13.140625" style="813" customWidth="1"/>
    <col min="24" max="24" width="10.7109375" style="813" customWidth="1"/>
    <col min="25" max="25" width="5.5703125" style="813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13" customWidth="1"/>
    <col min="33" max="33" width="14.85546875" style="813" bestFit="1" customWidth="1"/>
    <col min="34" max="36" width="8.85546875" style="813" customWidth="1"/>
    <col min="37" max="46" width="8.85546875" style="813"/>
    <col min="47" max="47" width="14" style="813" bestFit="1" customWidth="1"/>
    <col min="48" max="16384" width="8.85546875" style="813"/>
  </cols>
  <sheetData>
    <row r="1" spans="1:33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N1" s="815"/>
      <c r="O1" s="815"/>
      <c r="P1" s="816" t="s">
        <v>553</v>
      </c>
      <c r="Q1" s="815"/>
      <c r="R1" s="815"/>
      <c r="S1" s="815"/>
      <c r="T1" s="815"/>
      <c r="U1" s="816" t="s">
        <v>553</v>
      </c>
      <c r="V1" s="815"/>
      <c r="W1" s="815"/>
      <c r="Z1" s="430" t="s">
        <v>423</v>
      </c>
      <c r="AA1" s="430"/>
      <c r="AB1" s="430"/>
      <c r="AC1" s="430"/>
      <c r="AD1" s="430"/>
      <c r="AE1" s="430"/>
    </row>
    <row r="2" spans="1:33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814" t="s">
        <v>191</v>
      </c>
      <c r="L2" s="814"/>
      <c r="M2" s="818" t="s">
        <v>141</v>
      </c>
      <c r="N2" s="402" t="s">
        <v>325</v>
      </c>
      <c r="O2" s="402" t="s">
        <v>326</v>
      </c>
      <c r="P2" s="402" t="s">
        <v>324</v>
      </c>
      <c r="Q2" s="402" t="s">
        <v>433</v>
      </c>
      <c r="R2" s="814" t="s">
        <v>191</v>
      </c>
      <c r="S2" s="402" t="s">
        <v>325</v>
      </c>
      <c r="T2" s="402" t="s">
        <v>326</v>
      </c>
      <c r="U2" s="402" t="s">
        <v>324</v>
      </c>
      <c r="V2" s="402" t="s">
        <v>433</v>
      </c>
      <c r="W2" s="814" t="s">
        <v>191</v>
      </c>
      <c r="X2" s="596" t="s">
        <v>432</v>
      </c>
      <c r="Y2" s="596"/>
      <c r="Z2" s="596" t="s">
        <v>325</v>
      </c>
      <c r="AA2" s="596" t="s">
        <v>326</v>
      </c>
      <c r="AB2" s="596" t="s">
        <v>324</v>
      </c>
      <c r="AC2" s="596" t="s">
        <v>433</v>
      </c>
      <c r="AD2" s="596" t="s">
        <v>432</v>
      </c>
      <c r="AE2" s="596" t="s">
        <v>485</v>
      </c>
    </row>
    <row r="3" spans="1:33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7" t="s">
        <v>205</v>
      </c>
      <c r="L3" s="397"/>
      <c r="M3" s="819" t="s">
        <v>136</v>
      </c>
      <c r="N3" s="397" t="s">
        <v>398</v>
      </c>
      <c r="O3" s="397" t="s">
        <v>399</v>
      </c>
      <c r="P3" s="397" t="s">
        <v>400</v>
      </c>
      <c r="Q3" s="397" t="s">
        <v>434</v>
      </c>
      <c r="R3" s="397" t="s">
        <v>205</v>
      </c>
      <c r="S3" s="397" t="s">
        <v>398</v>
      </c>
      <c r="T3" s="397" t="s">
        <v>399</v>
      </c>
      <c r="U3" s="397" t="s">
        <v>400</v>
      </c>
      <c r="V3" s="397" t="s">
        <v>434</v>
      </c>
      <c r="W3" s="397" t="s">
        <v>205</v>
      </c>
      <c r="X3" s="397" t="s">
        <v>430</v>
      </c>
      <c r="Y3" s="397"/>
      <c r="Z3" s="397" t="s">
        <v>398</v>
      </c>
      <c r="AA3" s="397" t="s">
        <v>399</v>
      </c>
      <c r="AB3" s="397" t="s">
        <v>400</v>
      </c>
      <c r="AC3" s="397" t="s">
        <v>434</v>
      </c>
      <c r="AD3" s="397" t="s">
        <v>430</v>
      </c>
      <c r="AE3" s="397" t="s">
        <v>471</v>
      </c>
      <c r="AF3" s="394" t="s">
        <v>476</v>
      </c>
    </row>
    <row r="4" spans="1:33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08"/>
    </row>
    <row r="5" spans="1:33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08">
        <f t="shared" ref="AE5:AE42" si="5">(F5-F4)/F4*100</f>
        <v>11.393491996503551</v>
      </c>
    </row>
    <row r="6" spans="1:33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08">
        <f t="shared" si="5"/>
        <v>7.0566300610274846</v>
      </c>
      <c r="AG6" s="386" t="s">
        <v>491</v>
      </c>
    </row>
    <row r="7" spans="1:33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08">
        <f t="shared" si="5"/>
        <v>-4.5557764661911637</v>
      </c>
    </row>
    <row r="8" spans="1:33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17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08">
        <f t="shared" si="5"/>
        <v>-3.0504020960622347</v>
      </c>
    </row>
    <row r="9" spans="1:33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17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08">
        <f t="shared" si="5"/>
        <v>-0.21430130705720082</v>
      </c>
    </row>
    <row r="10" spans="1:33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17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08">
        <f t="shared" si="5"/>
        <v>17.366878824967529</v>
      </c>
    </row>
    <row r="11" spans="1:33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17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08">
        <f t="shared" si="5"/>
        <v>7.415055203050704</v>
      </c>
    </row>
    <row r="12" spans="1:33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17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08">
        <f t="shared" si="5"/>
        <v>-6.2775232839892334</v>
      </c>
    </row>
    <row r="13" spans="1:33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17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08">
        <f t="shared" si="5"/>
        <v>0.67602369302086018</v>
      </c>
    </row>
    <row r="14" spans="1:33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17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08">
        <f t="shared" si="5"/>
        <v>-4.9370083775660296</v>
      </c>
    </row>
    <row r="15" spans="1:33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17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08">
        <f t="shared" si="5"/>
        <v>-5.940127817019845</v>
      </c>
    </row>
    <row r="16" spans="1:33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17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08">
        <f t="shared" si="5"/>
        <v>2.0628462416772297</v>
      </c>
      <c r="AF16" s="813">
        <v>19.100000000000001</v>
      </c>
    </row>
    <row r="17" spans="1:32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17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08">
        <f t="shared" si="5"/>
        <v>12.064055254533704</v>
      </c>
      <c r="AF17" s="813">
        <v>18.5</v>
      </c>
    </row>
    <row r="18" spans="1:32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17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08">
        <f t="shared" si="5"/>
        <v>-6.8957871879831645</v>
      </c>
      <c r="AF18" s="813">
        <v>14.6</v>
      </c>
    </row>
    <row r="19" spans="1:32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17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08">
        <f t="shared" si="5"/>
        <v>5.0493603047498832</v>
      </c>
      <c r="AF19" s="813">
        <v>16.100000000000001</v>
      </c>
    </row>
    <row r="20" spans="1:32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17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08">
        <f t="shared" si="5"/>
        <v>-0.77749034850264243</v>
      </c>
      <c r="AF20" s="813">
        <v>8</v>
      </c>
    </row>
    <row r="21" spans="1:32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17">
        <v>2020</v>
      </c>
      <c r="N21" s="384">
        <f>SUM(B56:B59)</f>
        <v>30327.685802617667</v>
      </c>
      <c r="O21" s="384">
        <f>SUM(C56:C59)</f>
        <v>33058.998774181557</v>
      </c>
      <c r="P21" s="384">
        <f>SUM(D56:D59)</f>
        <v>52453.58631099858</v>
      </c>
      <c r="Q21" s="384">
        <f>SUM(E56:E59)</f>
        <v>9237.0598642988807</v>
      </c>
      <c r="R21" s="384">
        <f>SUM(F56:F59)</f>
        <v>125077.33075209669</v>
      </c>
      <c r="S21" s="384">
        <f t="shared" si="7"/>
        <v>30.327685802617665</v>
      </c>
      <c r="T21" s="384">
        <f t="shared" si="8"/>
        <v>33.058998774181553</v>
      </c>
      <c r="U21" s="384">
        <f t="shared" si="9"/>
        <v>52.453586310998581</v>
      </c>
      <c r="V21" s="384">
        <f t="shared" si="10"/>
        <v>9.2370598642988799</v>
      </c>
      <c r="W21" s="384">
        <f>R21/1000</f>
        <v>125.07733075209669</v>
      </c>
      <c r="X21" s="384">
        <f t="shared" si="12"/>
        <v>-14.548155747972094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08">
        <f t="shared" si="5"/>
        <v>-3.0883806940189253</v>
      </c>
      <c r="AF21" s="813">
        <v>5.9</v>
      </c>
    </row>
    <row r="22" spans="1:32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08">
        <f t="shared" si="5"/>
        <v>6.6293533867137464</v>
      </c>
      <c r="AF22" s="813">
        <v>9.5</v>
      </c>
    </row>
    <row r="23" spans="1:32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08">
        <f t="shared" si="5"/>
        <v>10.126003716048897</v>
      </c>
      <c r="AF23" s="813">
        <v>13.6</v>
      </c>
    </row>
    <row r="24" spans="1:32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08">
        <f t="shared" si="5"/>
        <v>0.36671008440468839</v>
      </c>
      <c r="AF24" s="813">
        <v>22.2</v>
      </c>
    </row>
    <row r="25" spans="1:32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08">
        <f t="shared" si="5"/>
        <v>14.797262758524358</v>
      </c>
      <c r="AF25" s="813">
        <v>27.4</v>
      </c>
    </row>
    <row r="26" spans="1:32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08">
        <f t="shared" si="5"/>
        <v>0.25788814341943156</v>
      </c>
      <c r="AF26" s="813">
        <v>22</v>
      </c>
    </row>
    <row r="27" spans="1:32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08">
        <f t="shared" si="5"/>
        <v>8.771176455567792</v>
      </c>
      <c r="AF27" s="813">
        <v>19.8</v>
      </c>
    </row>
    <row r="28" spans="1:32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08">
        <f t="shared" si="5"/>
        <v>-7.1062107599670412</v>
      </c>
      <c r="AF28" s="813">
        <v>14.8</v>
      </c>
    </row>
    <row r="29" spans="1:32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08">
        <f t="shared" si="5"/>
        <v>10.205047180040177</v>
      </c>
      <c r="AF29" s="813">
        <v>11.6</v>
      </c>
    </row>
    <row r="30" spans="1:32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08">
        <f t="shared" si="5"/>
        <v>0.59042436585351443</v>
      </c>
      <c r="AF30" s="813">
        <v>12.4</v>
      </c>
    </row>
    <row r="31" spans="1:32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08">
        <f t="shared" si="5"/>
        <v>8.0551573910734344</v>
      </c>
      <c r="AF31" s="813">
        <v>11.9</v>
      </c>
    </row>
    <row r="32" spans="1:32" s="788" customFormat="1" x14ac:dyDescent="0.25">
      <c r="A32" s="787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4"/>
        <v>24.973339036000002</v>
      </c>
      <c r="L32" s="403"/>
      <c r="M32" s="820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>
        <f t="shared" si="13"/>
        <v>33.055058221916703</v>
      </c>
      <c r="AA32" s="403">
        <f t="shared" si="14"/>
        <v>19.934735868848865</v>
      </c>
      <c r="AB32" s="403">
        <f t="shared" si="15"/>
        <v>10.47553325003287</v>
      </c>
      <c r="AC32" s="403">
        <f t="shared" si="16"/>
        <v>49.248172837103546</v>
      </c>
      <c r="AD32" s="403">
        <v>21.1</v>
      </c>
      <c r="AE32" s="408">
        <f t="shared" si="5"/>
        <v>1.137902921611724</v>
      </c>
      <c r="AF32" s="788">
        <v>21.4</v>
      </c>
    </row>
    <row r="33" spans="1:59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08">
        <f t="shared" si="5"/>
        <v>0.79875968412731735</v>
      </c>
      <c r="AF33" s="813">
        <v>12.1</v>
      </c>
    </row>
    <row r="34" spans="1:59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08">
        <f t="shared" si="5"/>
        <v>0.50781936355470236</v>
      </c>
      <c r="AF34" s="384">
        <v>12</v>
      </c>
      <c r="AU34" s="813" t="s">
        <v>191</v>
      </c>
      <c r="AV34" s="813" t="s">
        <v>511</v>
      </c>
      <c r="BB34" s="813" t="s">
        <v>512</v>
      </c>
      <c r="BC34" s="813" t="s">
        <v>513</v>
      </c>
      <c r="BD34" s="813" t="s">
        <v>106</v>
      </c>
      <c r="BE34" s="813" t="s">
        <v>514</v>
      </c>
      <c r="BF34" s="813" t="s">
        <v>515</v>
      </c>
    </row>
    <row r="35" spans="1:59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08">
        <f t="shared" si="5"/>
        <v>7.1095471078233761</v>
      </c>
      <c r="AF35" s="813">
        <v>11.3</v>
      </c>
      <c r="AU35" s="813" t="s">
        <v>205</v>
      </c>
      <c r="AV35" s="813" t="s">
        <v>519</v>
      </c>
      <c r="BA35" s="813">
        <v>2017</v>
      </c>
      <c r="BB35" s="813">
        <v>39.317047937849999</v>
      </c>
      <c r="BC35" s="813">
        <v>41.551659773960012</v>
      </c>
      <c r="BD35" s="813">
        <v>51.086839770190004</v>
      </c>
      <c r="BE35" s="813">
        <v>6.4959559179399999</v>
      </c>
      <c r="BF35" s="813">
        <v>138.45150339994001</v>
      </c>
      <c r="BG35" s="813" t="s">
        <v>516</v>
      </c>
    </row>
    <row r="36" spans="1:59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08">
        <f t="shared" si="5"/>
        <v>6.0568986080694156</v>
      </c>
      <c r="AF36" s="813">
        <v>12.9</v>
      </c>
      <c r="AT36" s="435">
        <v>2013</v>
      </c>
      <c r="AU36" s="671">
        <v>90.874903932591522</v>
      </c>
      <c r="AV36" s="671">
        <v>12.6543740719148</v>
      </c>
      <c r="BA36" s="813">
        <v>2018</v>
      </c>
      <c r="BB36" s="813">
        <v>36.591978397916009</v>
      </c>
      <c r="BC36" s="813">
        <v>41.200874301214007</v>
      </c>
      <c r="BD36" s="813">
        <v>60.592803628817101</v>
      </c>
      <c r="BE36" s="813">
        <v>7.1615043673500001</v>
      </c>
      <c r="BF36" s="813">
        <v>145.54716069529712</v>
      </c>
      <c r="BG36" s="813" t="s">
        <v>516</v>
      </c>
    </row>
    <row r="37" spans="1:59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08">
        <f t="shared" si="5"/>
        <v>-5.2248211930648516</v>
      </c>
      <c r="AF37" s="384">
        <v>8.6999999999999993</v>
      </c>
      <c r="AP37" s="384"/>
      <c r="AT37" s="435">
        <v>2014</v>
      </c>
      <c r="AU37" s="671">
        <v>102.54621293800001</v>
      </c>
      <c r="AV37" s="671">
        <v>12.843269704104387</v>
      </c>
      <c r="BA37" s="813">
        <v>2019</v>
      </c>
      <c r="BB37" s="813">
        <f>'p23 Jadual 8'!C13/1000</f>
        <v>35.751888116740005</v>
      </c>
      <c r="BC37" s="813">
        <f>'p23 Jadual 8'!F13/1000</f>
        <v>37.557524479095001</v>
      </c>
      <c r="BD37" s="813">
        <f>'p23 Jadual 8'!I13/1000</f>
        <v>65.599291180251299</v>
      </c>
      <c r="BE37" s="813">
        <f>'p23 Jadual 8'!L13/1000</f>
        <v>7.4630121850100002</v>
      </c>
      <c r="BF37" s="813">
        <f>SUM(BB37:BE37)</f>
        <v>146.3717159610963</v>
      </c>
      <c r="BG37" s="813" t="s">
        <v>516</v>
      </c>
    </row>
    <row r="38" spans="1:59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08">
        <f t="shared" si="5"/>
        <v>5.8555941551669308</v>
      </c>
      <c r="AF38" s="384">
        <v>12.9</v>
      </c>
      <c r="AP38" s="384"/>
      <c r="AT38" s="435" t="s">
        <v>507</v>
      </c>
      <c r="AU38" s="671">
        <v>114.94302279499999</v>
      </c>
      <c r="AV38" s="671">
        <v>12.088998220241606</v>
      </c>
      <c r="BA38" s="813">
        <v>2020</v>
      </c>
      <c r="BB38" s="813">
        <f>'p23 Jadual 8'!C9/1000</f>
        <v>28.783968374539114</v>
      </c>
      <c r="BC38" s="813">
        <f>'p23 Jadual 8'!F9/1000</f>
        <v>38.420706476637129</v>
      </c>
      <c r="BD38" s="813">
        <f>'p23 Jadual 8'!I9/1000</f>
        <v>52.080684388885174</v>
      </c>
      <c r="BE38" s="813">
        <f>'p23 Jadual 8'!L9/1000</f>
        <v>12.870244725234995</v>
      </c>
      <c r="BF38" s="813">
        <f>SUM(BB38:BE38)</f>
        <v>132.15560396529639</v>
      </c>
      <c r="BG38" s="813" t="s">
        <v>516</v>
      </c>
    </row>
    <row r="39" spans="1:59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08">
        <f t="shared" si="5"/>
        <v>4.4904607149060372</v>
      </c>
      <c r="AF39" s="384">
        <v>10.5</v>
      </c>
      <c r="AP39" s="384"/>
      <c r="AT39" s="435" t="s">
        <v>508</v>
      </c>
      <c r="AU39" s="671">
        <v>126.83800451399999</v>
      </c>
      <c r="AV39" s="671">
        <v>10.348589614016504</v>
      </c>
      <c r="AX39" s="812"/>
    </row>
    <row r="40" spans="1:59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08">
        <f t="shared" si="5"/>
        <v>6.0149216999607491</v>
      </c>
      <c r="AF40" s="384">
        <v>11.3</v>
      </c>
      <c r="AP40" s="384"/>
      <c r="AT40" s="435" t="s">
        <v>509</v>
      </c>
      <c r="AU40" s="671">
        <v>138.45150339994001</v>
      </c>
      <c r="AV40" s="671">
        <v>9.1561665058031991</v>
      </c>
      <c r="BA40" s="813">
        <v>2017</v>
      </c>
      <c r="BB40" s="813">
        <v>28.397703869113087</v>
      </c>
      <c r="BC40" s="813">
        <v>30.011707170799863</v>
      </c>
      <c r="BD40" s="813">
        <v>36.898725196661275</v>
      </c>
      <c r="BE40" s="813">
        <v>4.6918637634257827</v>
      </c>
      <c r="BF40" s="813">
        <v>100</v>
      </c>
      <c r="BG40" s="813" t="s">
        <v>517</v>
      </c>
    </row>
    <row r="41" spans="1:59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08">
        <f t="shared" si="5"/>
        <v>-4.7396411709040231</v>
      </c>
      <c r="AF41" s="384">
        <v>11.9</v>
      </c>
      <c r="AP41" s="384"/>
      <c r="AT41" s="435" t="s">
        <v>510</v>
      </c>
      <c r="AU41" s="671">
        <v>145.54716069529712</v>
      </c>
      <c r="AV41" s="671">
        <v>5.1250128175640981</v>
      </c>
      <c r="BA41" s="813">
        <v>2018</v>
      </c>
      <c r="BB41" s="813">
        <v>25.14097713971988</v>
      </c>
      <c r="BC41" s="813">
        <v>28.307576804928548</v>
      </c>
      <c r="BD41" s="813">
        <v>41.631044768827948</v>
      </c>
      <c r="BE41" s="813">
        <v>4.92040128652362</v>
      </c>
      <c r="BF41" s="813">
        <v>100</v>
      </c>
      <c r="BG41" s="813" t="s">
        <v>517</v>
      </c>
    </row>
    <row r="42" spans="1:59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08">
        <f t="shared" si="5"/>
        <v>4.8729939602343348</v>
      </c>
      <c r="AF42" s="384">
        <v>10.9</v>
      </c>
      <c r="AP42" s="384"/>
      <c r="AT42" s="435" t="s">
        <v>536</v>
      </c>
      <c r="AU42" s="671">
        <v>146.37171596109627</v>
      </c>
      <c r="AV42" s="671">
        <f>AU42/AU41*100-100</f>
        <v>0.56652102442957641</v>
      </c>
      <c r="BA42" s="813">
        <v>2019</v>
      </c>
      <c r="BB42" s="813">
        <f>BB37/$BF$37*100</f>
        <v>24.425407519470767</v>
      </c>
      <c r="BC42" s="813">
        <f>BC37/$BF$37*100</f>
        <v>25.659004017604946</v>
      </c>
      <c r="BD42" s="813">
        <f>BD37/$BF$37*100</f>
        <v>44.816917496332927</v>
      </c>
      <c r="BE42" s="813">
        <f>BE37/$BF$37*100</f>
        <v>5.0986709665913672</v>
      </c>
      <c r="BF42" s="813">
        <f>SUM(BB42:BE42)</f>
        <v>100.00000000000001</v>
      </c>
      <c r="BG42" s="813" t="s">
        <v>517</v>
      </c>
    </row>
    <row r="43" spans="1:59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08">
        <v>2.0356480760671856</v>
      </c>
      <c r="AF43" s="384">
        <v>7.8</v>
      </c>
      <c r="AP43" s="384"/>
      <c r="AT43" s="435" t="s">
        <v>552</v>
      </c>
      <c r="AU43" s="671" t="e">
        <f>#REF!/1000</f>
        <v>#REF!</v>
      </c>
      <c r="AV43" s="408" t="e">
        <f>(AU43-AU42)/AU42*100</f>
        <v>#REF!</v>
      </c>
      <c r="BA43" s="813">
        <v>2020</v>
      </c>
      <c r="BB43" s="813">
        <f>BB38/$BF$38*100</f>
        <v>21.780361566882693</v>
      </c>
      <c r="BC43" s="813">
        <f>BC38/$BF$38*100</f>
        <v>29.07232483817052</v>
      </c>
      <c r="BD43" s="813">
        <f>BD38/$BF$38*100</f>
        <v>39.408608357282667</v>
      </c>
      <c r="BE43" s="813">
        <f>BE38/$BF$38*100</f>
        <v>9.7387052376641385</v>
      </c>
      <c r="BF43" s="813">
        <f>SUM(BB43:BE43)</f>
        <v>100.00000000000001</v>
      </c>
      <c r="BG43" s="813" t="s">
        <v>517</v>
      </c>
    </row>
    <row r="44" spans="1:59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08">
        <v>7.6594870314556376</v>
      </c>
      <c r="AF44" s="384"/>
      <c r="AP44" s="384"/>
    </row>
    <row r="45" spans="1:59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08">
        <v>-3.5043023498726256</v>
      </c>
      <c r="AF45" s="384"/>
      <c r="AP45" s="384"/>
      <c r="BA45" s="813">
        <v>2017</v>
      </c>
      <c r="BB45" s="813">
        <v>3.9930830162869597</v>
      </c>
      <c r="BC45" s="813">
        <v>4.5014549196872906</v>
      </c>
      <c r="BD45" s="813">
        <v>17.933206183381543</v>
      </c>
      <c r="BE45" s="813">
        <v>9.1686927910783993</v>
      </c>
      <c r="BF45" s="813">
        <v>9.1561665058031991</v>
      </c>
      <c r="BG45" s="813" t="s">
        <v>518</v>
      </c>
    </row>
    <row r="46" spans="1:59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08">
        <v>1.980534336969084</v>
      </c>
      <c r="AF46" s="384"/>
      <c r="AP46" s="384"/>
      <c r="BA46" s="813">
        <v>2018</v>
      </c>
      <c r="BB46" s="813">
        <v>-6.9310125832479059</v>
      </c>
      <c r="BC46" s="813">
        <v>-0.84421530849616033</v>
      </c>
      <c r="BD46" s="813">
        <v>18.607461141438591</v>
      </c>
      <c r="BE46" s="813">
        <v>10.245581371202704</v>
      </c>
      <c r="BF46" s="813">
        <v>5.1250128175640981</v>
      </c>
      <c r="BG46" s="813" t="s">
        <v>518</v>
      </c>
    </row>
    <row r="47" spans="1:59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08">
        <v>1.6899657017391803</v>
      </c>
      <c r="AP47" s="384"/>
      <c r="BA47" s="813">
        <v>2019</v>
      </c>
      <c r="BB47" s="646">
        <f t="shared" ref="BB47:BF48" si="18">(BB37-BB36)/BB36*100</f>
        <v>-2.2958318133021427</v>
      </c>
      <c r="BC47" s="646">
        <f t="shared" si="18"/>
        <v>-8.8428944383145129</v>
      </c>
      <c r="BD47" s="646">
        <f t="shared" si="18"/>
        <v>8.2625118027269853</v>
      </c>
      <c r="BE47" s="646">
        <f t="shared" si="18"/>
        <v>4.2101184638608027</v>
      </c>
      <c r="BF47" s="646">
        <f t="shared" si="18"/>
        <v>0.5665210244295884</v>
      </c>
      <c r="BG47" s="813" t="s">
        <v>518</v>
      </c>
    </row>
    <row r="48" spans="1:59" x14ac:dyDescent="0.25">
      <c r="A48" s="645" t="s">
        <v>496</v>
      </c>
      <c r="B48" s="646">
        <v>9875.9412075599994</v>
      </c>
      <c r="C48" s="646">
        <v>10684.690016999999</v>
      </c>
      <c r="D48" s="646">
        <v>14715.383124000002</v>
      </c>
      <c r="E48" s="646">
        <v>1847.916172</v>
      </c>
      <c r="F48" s="646">
        <v>37123.930520560003</v>
      </c>
      <c r="G48" s="646">
        <f>B48/1000</f>
        <v>9.8759412075599986</v>
      </c>
      <c r="H48" s="646">
        <f>C48/1000</f>
        <v>10.684690016999999</v>
      </c>
      <c r="I48" s="646">
        <f>D48/1000</f>
        <v>14.715383124000002</v>
      </c>
      <c r="J48" s="646">
        <f>E48/1000</f>
        <v>1.8479161719999999</v>
      </c>
      <c r="K48" s="646">
        <f>F48/1000</f>
        <v>37.123930520560002</v>
      </c>
      <c r="L48" s="646"/>
      <c r="M48" s="821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646"/>
      <c r="Z48" s="646">
        <f>(B48-B44)/B44*100</f>
        <v>-3.3709618637081826</v>
      </c>
      <c r="AA48" s="646">
        <f>(C48-C44)/C44*100</f>
        <v>-1.2237404603968476</v>
      </c>
      <c r="AB48" s="646">
        <f>(D48-D44)/D44*100</f>
        <v>19.502598926894926</v>
      </c>
      <c r="AC48" s="646">
        <f>(E48-E44)/E44*100</f>
        <v>8.5686696304418213</v>
      </c>
      <c r="AD48" s="646">
        <f>(F48-F44)/F44*100</f>
        <v>5.9065967821403964</v>
      </c>
      <c r="AE48" s="408">
        <f>(F48-F47)/F47*100</f>
        <v>5.8326518063097188</v>
      </c>
      <c r="AP48" s="384"/>
      <c r="BA48" s="813">
        <v>2020</v>
      </c>
      <c r="BB48" s="408">
        <f t="shared" si="18"/>
        <v>-19.489655258062641</v>
      </c>
      <c r="BC48" s="408">
        <f t="shared" si="18"/>
        <v>2.298293110406108</v>
      </c>
      <c r="BD48" s="408">
        <f t="shared" si="18"/>
        <v>-20.607854975475568</v>
      </c>
      <c r="BE48" s="408">
        <f t="shared" si="18"/>
        <v>72.453754679455201</v>
      </c>
      <c r="BF48" s="408">
        <f t="shared" si="18"/>
        <v>-9.7123354074624384</v>
      </c>
      <c r="BG48" s="813" t="s">
        <v>518</v>
      </c>
    </row>
    <row r="49" spans="1:48" x14ac:dyDescent="0.25">
      <c r="A49" s="645" t="s">
        <v>500</v>
      </c>
      <c r="B49" s="646">
        <v>8906.1678180000017</v>
      </c>
      <c r="C49" s="646">
        <v>10036.451394800002</v>
      </c>
      <c r="D49" s="646">
        <v>14855.307861000001</v>
      </c>
      <c r="E49" s="646">
        <v>1826.771641</v>
      </c>
      <c r="F49" s="646">
        <v>35624.698714800004</v>
      </c>
      <c r="G49" s="646">
        <v>8.9061678180000019</v>
      </c>
      <c r="H49" s="646">
        <v>10.036451394800002</v>
      </c>
      <c r="I49" s="646">
        <v>14.855307861000002</v>
      </c>
      <c r="J49" s="646">
        <v>1.8267716410000001</v>
      </c>
      <c r="K49" s="646">
        <v>35.624698714800004</v>
      </c>
      <c r="L49" s="646"/>
      <c r="M49" s="821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>
        <v>-7.6063509223300017</v>
      </c>
      <c r="AA49" s="646">
        <v>-4.8272885162616168</v>
      </c>
      <c r="AB49" s="646">
        <v>23.607810367324646</v>
      </c>
      <c r="AC49" s="646">
        <v>12.61767682671203</v>
      </c>
      <c r="AD49" s="646">
        <v>5.3203542356488231</v>
      </c>
      <c r="AE49" s="646">
        <v>-4.03845116812104</v>
      </c>
      <c r="AP49" s="384"/>
    </row>
    <row r="50" spans="1:48" x14ac:dyDescent="0.25">
      <c r="A50" s="645" t="s">
        <v>503</v>
      </c>
      <c r="B50" s="646">
        <v>8980.9</v>
      </c>
      <c r="C50" s="646">
        <v>10117.6</v>
      </c>
      <c r="D50" s="646">
        <v>15462.6</v>
      </c>
      <c r="E50" s="646">
        <v>1726.3</v>
      </c>
      <c r="F50" s="646">
        <v>36287.5</v>
      </c>
      <c r="G50" s="646">
        <v>9</v>
      </c>
      <c r="H50" s="646">
        <v>10.1</v>
      </c>
      <c r="I50" s="646">
        <v>15.5</v>
      </c>
      <c r="J50" s="646">
        <v>1.7</v>
      </c>
      <c r="K50" s="646">
        <v>36.299999999999997</v>
      </c>
      <c r="L50" s="646"/>
      <c r="M50" s="821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646"/>
      <c r="Z50" s="646">
        <v>-7.7</v>
      </c>
      <c r="AA50" s="646">
        <v>0.4</v>
      </c>
      <c r="AB50" s="646">
        <v>17.7</v>
      </c>
      <c r="AC50" s="646">
        <v>11.8</v>
      </c>
      <c r="AD50" s="646">
        <v>5.2</v>
      </c>
      <c r="AE50" s="646">
        <v>1.9</v>
      </c>
      <c r="AP50" s="384"/>
    </row>
    <row r="51" spans="1:48" x14ac:dyDescent="0.25">
      <c r="A51" s="645" t="s">
        <v>506</v>
      </c>
      <c r="B51" s="646">
        <v>8828.9319609999984</v>
      </c>
      <c r="C51" s="646">
        <v>10362.119450000002</v>
      </c>
      <c r="D51" s="646">
        <v>15559.518505</v>
      </c>
      <c r="E51" s="646">
        <v>1760.4793950000001</v>
      </c>
      <c r="F51" s="646">
        <v>36511.049311000002</v>
      </c>
      <c r="G51" s="646">
        <v>8.8289319609999986</v>
      </c>
      <c r="H51" s="646">
        <v>10.362119450000002</v>
      </c>
      <c r="I51" s="646">
        <v>15.559518505</v>
      </c>
      <c r="J51" s="646">
        <v>1.7604793950000002</v>
      </c>
      <c r="K51" s="646">
        <v>36.511049311000001</v>
      </c>
      <c r="L51" s="646"/>
      <c r="M51" s="821"/>
      <c r="N51" s="646"/>
      <c r="O51" s="646"/>
      <c r="P51" s="646"/>
      <c r="Q51" s="646"/>
      <c r="R51" s="646"/>
      <c r="S51" s="646"/>
      <c r="T51" s="646"/>
      <c r="U51" s="646"/>
      <c r="V51" s="646"/>
      <c r="W51" s="646"/>
      <c r="X51" s="646"/>
      <c r="Y51" s="646"/>
      <c r="Z51" s="646">
        <v>-9.2438839781310609</v>
      </c>
      <c r="AA51" s="646">
        <v>2.5015413741670809</v>
      </c>
      <c r="AB51" s="646">
        <v>14.297831405049985</v>
      </c>
      <c r="AC51" s="646">
        <v>8.1779341874581313</v>
      </c>
      <c r="AD51" s="646">
        <v>4.0854541701631071</v>
      </c>
      <c r="AE51" s="646">
        <v>0.61605046090252147</v>
      </c>
      <c r="AP51" s="384"/>
    </row>
    <row r="52" spans="1:48" x14ac:dyDescent="0.25">
      <c r="A52" s="645" t="s">
        <v>524</v>
      </c>
      <c r="B52" s="646">
        <v>9144.1412820000005</v>
      </c>
      <c r="C52" s="646">
        <v>10209.857207000001</v>
      </c>
      <c r="D52" s="646">
        <v>16116.630807999998</v>
      </c>
      <c r="E52" s="646">
        <v>1926.8841439999999</v>
      </c>
      <c r="F52" s="646">
        <v>37397.513441000003</v>
      </c>
      <c r="G52" s="646">
        <v>9.1441412819999996</v>
      </c>
      <c r="H52" s="646">
        <v>10.209857207000001</v>
      </c>
      <c r="I52" s="646">
        <v>16.116630807999996</v>
      </c>
      <c r="J52" s="646">
        <v>1.926884144</v>
      </c>
      <c r="K52" s="646">
        <v>37.397513441000001</v>
      </c>
      <c r="L52" s="646"/>
      <c r="M52" s="821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646"/>
      <c r="Z52" s="646">
        <v>-7.4099259015415004</v>
      </c>
      <c r="AA52" s="646">
        <v>-4.4440485334109816</v>
      </c>
      <c r="AB52" s="646">
        <v>9.5223323252429388</v>
      </c>
      <c r="AC52" s="646">
        <v>4.273352503567998</v>
      </c>
      <c r="AD52" s="646">
        <v>0.7369449209815857</v>
      </c>
      <c r="AE52" s="646">
        <v>2.4279338631139464</v>
      </c>
      <c r="AP52" s="384"/>
    </row>
    <row r="53" spans="1:48" x14ac:dyDescent="0.25">
      <c r="A53" s="407" t="s">
        <v>529</v>
      </c>
      <c r="B53" s="646">
        <v>8806.9562429899997</v>
      </c>
      <c r="C53" s="646">
        <v>9102.6974094249999</v>
      </c>
      <c r="D53" s="646">
        <v>16074.98829252</v>
      </c>
      <c r="E53" s="646">
        <v>1934.4967160000001</v>
      </c>
      <c r="F53" s="646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08">
        <v>-1.1139648054855682</v>
      </c>
      <c r="AA53" s="408">
        <v>-9.3036268362619747</v>
      </c>
      <c r="AB53" s="408">
        <v>8.210401581256054</v>
      </c>
      <c r="AC53" s="408">
        <v>5.8970192323015187</v>
      </c>
      <c r="AD53" s="408">
        <v>0.8265050842736642</v>
      </c>
      <c r="AE53" s="408">
        <v>-3.9531365698881347</v>
      </c>
      <c r="AP53" s="384"/>
    </row>
    <row r="54" spans="1:48" x14ac:dyDescent="0.25">
      <c r="A54" s="407" t="s">
        <v>533</v>
      </c>
      <c r="B54" s="646">
        <v>8734.6160459999992</v>
      </c>
      <c r="C54" s="646">
        <v>8945.2307522800002</v>
      </c>
      <c r="D54" s="646">
        <v>16622.182275650001</v>
      </c>
      <c r="E54" s="646">
        <v>1774.57514277</v>
      </c>
      <c r="F54" s="646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08">
        <v>-2.742308165105952</v>
      </c>
      <c r="AA54" s="408">
        <v>-11.58742436664822</v>
      </c>
      <c r="AB54" s="408">
        <v>7.4992709870914345</v>
      </c>
      <c r="AC54" s="408">
        <v>2.7964515304408275</v>
      </c>
      <c r="AD54" s="408">
        <v>-0.58118025022389241</v>
      </c>
      <c r="AE54" s="408">
        <v>0.4383890082984106</v>
      </c>
      <c r="AP54" s="384"/>
      <c r="AU54" s="677"/>
    </row>
    <row r="55" spans="1:48" x14ac:dyDescent="0.25">
      <c r="A55" s="407" t="s">
        <v>535</v>
      </c>
      <c r="B55" s="646">
        <v>9066.1745457500001</v>
      </c>
      <c r="C55" s="646">
        <v>9299.7391103900009</v>
      </c>
      <c r="D55" s="646">
        <v>16785.489804081295</v>
      </c>
      <c r="E55" s="646">
        <v>1827.05618224</v>
      </c>
      <c r="F55" s="646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08">
        <v>2.687104009839155</v>
      </c>
      <c r="AA55" s="408">
        <v>-10.252539017102345</v>
      </c>
      <c r="AB55" s="408">
        <v>7.879236743009324</v>
      </c>
      <c r="AC55" s="408">
        <v>3.7817419180870298</v>
      </c>
      <c r="AD55" s="408">
        <v>1.2801887107650636</v>
      </c>
      <c r="AE55" s="408">
        <v>2.499834575183804</v>
      </c>
      <c r="AP55" s="384"/>
      <c r="AU55" s="677"/>
    </row>
    <row r="56" spans="1:48" x14ac:dyDescent="0.25">
      <c r="A56" s="407" t="s">
        <v>538</v>
      </c>
      <c r="B56" s="646">
        <v>8447.5584698134535</v>
      </c>
      <c r="C56" s="646">
        <v>9087.3949696915661</v>
      </c>
      <c r="D56" s="646">
        <v>15744.619223022692</v>
      </c>
      <c r="E56" s="646">
        <v>1760.5792719075573</v>
      </c>
      <c r="F56" s="646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08">
        <v>-7.6178045669280152</v>
      </c>
      <c r="AA56" s="408">
        <v>-10.99390730498034</v>
      </c>
      <c r="AB56" s="408">
        <v>-2.3082466143770404</v>
      </c>
      <c r="AC56" s="408">
        <v>-8.6307665466182044</v>
      </c>
      <c r="AD56" s="408">
        <v>-6.3035247257382849</v>
      </c>
      <c r="AE56" s="408">
        <v>-5.2417210634710045</v>
      </c>
      <c r="AP56" s="384"/>
      <c r="AU56" s="677"/>
    </row>
    <row r="57" spans="1:48" x14ac:dyDescent="0.25">
      <c r="A57" s="407" t="s">
        <v>540</v>
      </c>
      <c r="B57" s="646">
        <v>5397.6806048384642</v>
      </c>
      <c r="C57" s="646">
        <v>5808.9709043220746</v>
      </c>
      <c r="D57" s="646">
        <v>7194.2750184350971</v>
      </c>
      <c r="E57" s="646">
        <v>1379.1361851933334</v>
      </c>
      <c r="F57" s="646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08">
        <v>-38.71116812763988</v>
      </c>
      <c r="AA57" s="408">
        <v>-36.184071127010952</v>
      </c>
      <c r="AB57" s="408">
        <v>-55.24553494211419</v>
      </c>
      <c r="AC57" s="408">
        <v>-28.708269505620947</v>
      </c>
      <c r="AD57" s="408">
        <v>-44.93168976153261</v>
      </c>
      <c r="AE57" s="408">
        <v>-43.550294103176078</v>
      </c>
      <c r="AP57" s="384"/>
      <c r="AU57" s="677"/>
    </row>
    <row r="58" spans="1:48" x14ac:dyDescent="0.25">
      <c r="A58" s="407" t="s">
        <v>547</v>
      </c>
      <c r="B58" s="646">
        <v>7688.611643973697</v>
      </c>
      <c r="C58" s="646">
        <v>7516.7924895279202</v>
      </c>
      <c r="D58" s="646">
        <v>14358.394501936593</v>
      </c>
      <c r="E58" s="646">
        <v>1803.2048226489237</v>
      </c>
      <c r="F58" s="646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08">
        <v>-11.975390750064136</v>
      </c>
      <c r="AA58" s="408">
        <v>-15.968713410640561</v>
      </c>
      <c r="AB58" s="408">
        <v>-13.619076822600192</v>
      </c>
      <c r="AC58" s="408">
        <v>1.6133258710157889</v>
      </c>
      <c r="AD58" s="408">
        <v>-13.054445840644775</v>
      </c>
      <c r="AE58" s="408">
        <v>58.578887810130823</v>
      </c>
      <c r="AP58" s="384"/>
      <c r="AU58" s="677"/>
    </row>
    <row r="59" spans="1:48" s="401" customFormat="1" x14ac:dyDescent="0.25">
      <c r="A59" s="803" t="s">
        <v>549</v>
      </c>
      <c r="B59" s="778">
        <f>'p16 Jadual 2'!C24/1000</f>
        <v>8793.8350839920531</v>
      </c>
      <c r="C59" s="778">
        <f>'p16 Jadual 2'!D24/1000</f>
        <v>10645.840410639998</v>
      </c>
      <c r="D59" s="778">
        <f>'p16 Jadual 2'!E24/1000</f>
        <v>15156.297567604199</v>
      </c>
      <c r="E59" s="778">
        <f>'p16 Jadual 2'!F24/1000</f>
        <v>4294.139584549067</v>
      </c>
      <c r="F59" s="778">
        <f>'p16 Jadual 2'!G24/1000</f>
        <v>38890.112646785317</v>
      </c>
      <c r="G59" s="804">
        <f>B59/1000</f>
        <v>8.7938350839920538</v>
      </c>
      <c r="H59" s="804">
        <f>C59/1000</f>
        <v>10.645840410639998</v>
      </c>
      <c r="I59" s="804">
        <f>D59/1000</f>
        <v>15.156297567604199</v>
      </c>
      <c r="J59" s="804">
        <f>E59/1000</f>
        <v>4.2941395845490673</v>
      </c>
      <c r="K59" s="804">
        <f>F59/1000</f>
        <v>38.890112646785319</v>
      </c>
      <c r="L59" s="804"/>
      <c r="M59" s="822"/>
      <c r="N59" s="804"/>
      <c r="O59" s="804"/>
      <c r="P59" s="804"/>
      <c r="Q59" s="804"/>
      <c r="R59" s="804"/>
      <c r="S59" s="804"/>
      <c r="T59" s="804"/>
      <c r="U59" s="804"/>
      <c r="V59" s="804"/>
      <c r="W59" s="804"/>
      <c r="X59" s="804"/>
      <c r="Y59" s="804"/>
      <c r="Z59" s="408">
        <f>B59/B55*100-100</f>
        <v>-3.0039071097038743</v>
      </c>
      <c r="AA59" s="408">
        <f>C59/C55*100-100</f>
        <v>14.474613580784052</v>
      </c>
      <c r="AB59" s="408">
        <f>D59/D55*100-100</f>
        <v>-9.7059558910277843</v>
      </c>
      <c r="AC59" s="408">
        <f>E59/E55*100-100</f>
        <v>135.0305166469694</v>
      </c>
      <c r="AD59" s="408">
        <f>F59/F55*100-100</f>
        <v>5.1696393597988788</v>
      </c>
      <c r="AE59" s="408">
        <f>K59/K58*100-100</f>
        <v>23.984150091833371</v>
      </c>
      <c r="AP59" s="425"/>
      <c r="AT59" s="813"/>
      <c r="AU59" s="677"/>
      <c r="AV59" s="813"/>
    </row>
    <row r="60" spans="1:48" s="788" customFormat="1" x14ac:dyDescent="0.25">
      <c r="A60" s="645"/>
      <c r="B60" s="646"/>
      <c r="C60" s="646"/>
      <c r="D60" s="646"/>
      <c r="E60" s="646"/>
      <c r="F60" s="646"/>
      <c r="G60" s="403"/>
      <c r="H60" s="403"/>
      <c r="I60" s="403"/>
      <c r="J60" s="403"/>
      <c r="K60" s="403"/>
      <c r="L60" s="403"/>
      <c r="M60" s="820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727"/>
      <c r="AA60" s="727"/>
      <c r="AB60" s="727"/>
      <c r="AC60" s="727"/>
      <c r="AD60" s="727"/>
      <c r="AE60" s="727"/>
      <c r="AP60" s="403"/>
      <c r="AT60" s="401"/>
      <c r="AU60" s="728"/>
      <c r="AV60" s="401"/>
    </row>
    <row r="61" spans="1:48" x14ac:dyDescent="0.25">
      <c r="B61" s="403"/>
      <c r="C61" s="403"/>
      <c r="D61" s="403"/>
      <c r="E61" s="403"/>
      <c r="F61" s="403"/>
      <c r="AT61" s="788"/>
      <c r="AU61" s="793"/>
      <c r="AV61" s="788"/>
    </row>
    <row r="62" spans="1:48" x14ac:dyDescent="0.25">
      <c r="B62" s="403"/>
      <c r="C62" s="403"/>
      <c r="D62" s="403"/>
      <c r="E62" s="403"/>
      <c r="F62" s="403"/>
      <c r="AU62" s="677"/>
    </row>
    <row r="63" spans="1:48" x14ac:dyDescent="0.25">
      <c r="B63" s="386" t="s">
        <v>492</v>
      </c>
      <c r="AU63" s="677"/>
    </row>
    <row r="64" spans="1:48" x14ac:dyDescent="0.25">
      <c r="AU64" s="677"/>
    </row>
    <row r="65" spans="27:47" x14ac:dyDescent="0.25">
      <c r="AU65" s="677"/>
    </row>
    <row r="66" spans="27:47" x14ac:dyDescent="0.25">
      <c r="AU66" s="677"/>
    </row>
    <row r="67" spans="27:47" x14ac:dyDescent="0.25">
      <c r="AA67" s="597"/>
      <c r="AC67" s="598"/>
    </row>
    <row r="68" spans="27:47" x14ac:dyDescent="0.25">
      <c r="AA68" s="597"/>
      <c r="AC68" s="598"/>
    </row>
    <row r="69" spans="27:47" x14ac:dyDescent="0.25">
      <c r="AA69" s="597"/>
      <c r="AC69" s="598"/>
    </row>
    <row r="70" spans="27:47" x14ac:dyDescent="0.25">
      <c r="AA70" s="597"/>
      <c r="AC70" s="598"/>
    </row>
    <row r="71" spans="27:47" x14ac:dyDescent="0.25">
      <c r="AA71" s="440"/>
      <c r="AC71" s="598"/>
    </row>
    <row r="72" spans="27:47" x14ac:dyDescent="0.25">
      <c r="AA72" s="440"/>
    </row>
    <row r="73" spans="27:47" x14ac:dyDescent="0.25">
      <c r="AA73" s="440"/>
    </row>
    <row r="87" spans="31:33" x14ac:dyDescent="0.25">
      <c r="AF87" s="813" t="s">
        <v>483</v>
      </c>
      <c r="AG87" s="813" t="s">
        <v>484</v>
      </c>
    </row>
    <row r="88" spans="31:33" x14ac:dyDescent="0.25">
      <c r="AE88" s="384" t="s">
        <v>174</v>
      </c>
      <c r="AF88" s="813">
        <v>-8.1</v>
      </c>
      <c r="AG88" s="813">
        <v>19.100000000000001</v>
      </c>
    </row>
    <row r="89" spans="31:33" x14ac:dyDescent="0.25">
      <c r="AE89" s="384">
        <v>43009</v>
      </c>
      <c r="AF89" s="813">
        <v>2.2999999999999998</v>
      </c>
      <c r="AG89" s="813">
        <v>18.5</v>
      </c>
    </row>
    <row r="90" spans="31:33" x14ac:dyDescent="0.25">
      <c r="AE90" s="384">
        <v>43010</v>
      </c>
      <c r="AF90" s="813">
        <v>0.2</v>
      </c>
      <c r="AG90" s="813">
        <v>14.6</v>
      </c>
    </row>
    <row r="91" spans="31:33" x14ac:dyDescent="0.25">
      <c r="AE91" s="384">
        <v>43011</v>
      </c>
      <c r="AF91" s="813">
        <v>11.9</v>
      </c>
      <c r="AG91" s="813">
        <v>16.100000000000001</v>
      </c>
    </row>
    <row r="92" spans="31:33" x14ac:dyDescent="0.25">
      <c r="AE92" s="384">
        <v>43012</v>
      </c>
      <c r="AF92" s="813">
        <v>8.8000000000000007</v>
      </c>
      <c r="AG92" s="813">
        <v>8</v>
      </c>
    </row>
    <row r="93" spans="31:33" x14ac:dyDescent="0.25">
      <c r="AE93" s="384">
        <v>43040</v>
      </c>
      <c r="AF93" s="813">
        <v>-6</v>
      </c>
      <c r="AG93" s="813">
        <v>5.9</v>
      </c>
    </row>
    <row r="94" spans="31:33" x14ac:dyDescent="0.25">
      <c r="AE94" s="384">
        <v>43041</v>
      </c>
      <c r="AF94" s="813">
        <v>7.7</v>
      </c>
      <c r="AG94" s="813">
        <v>9.5</v>
      </c>
    </row>
    <row r="95" spans="31:33" x14ac:dyDescent="0.25">
      <c r="AE95" s="384">
        <v>43042</v>
      </c>
      <c r="AF95" s="813">
        <v>12.9</v>
      </c>
      <c r="AG95" s="813">
        <v>13.6</v>
      </c>
    </row>
    <row r="96" spans="31:33" x14ac:dyDescent="0.25">
      <c r="AE96" s="384">
        <v>43043</v>
      </c>
      <c r="AF96" s="813">
        <v>14.2</v>
      </c>
      <c r="AG96" s="813">
        <v>22.2</v>
      </c>
    </row>
    <row r="97" spans="31:33" x14ac:dyDescent="0.25">
      <c r="AE97" s="384">
        <v>43070</v>
      </c>
      <c r="AF97" s="813">
        <v>35.299999999999997</v>
      </c>
      <c r="AG97" s="813">
        <v>27.4</v>
      </c>
    </row>
    <row r="98" spans="31:33" x14ac:dyDescent="0.25">
      <c r="AE98" s="384">
        <v>43071</v>
      </c>
      <c r="AF98" s="813">
        <v>27.2</v>
      </c>
      <c r="AG98" s="813">
        <v>22</v>
      </c>
    </row>
    <row r="99" spans="31:33" x14ac:dyDescent="0.25">
      <c r="AE99" s="384">
        <v>43072</v>
      </c>
      <c r="AF99" s="813">
        <v>25.6</v>
      </c>
      <c r="AG99" s="813">
        <v>19.8</v>
      </c>
    </row>
    <row r="100" spans="31:33" x14ac:dyDescent="0.25">
      <c r="AE100" s="384">
        <v>43073</v>
      </c>
      <c r="AF100" s="813">
        <v>16.3</v>
      </c>
      <c r="AG100" s="813">
        <v>14.8</v>
      </c>
    </row>
    <row r="101" spans="31:33" x14ac:dyDescent="0.25">
      <c r="AE101" s="384">
        <v>41275</v>
      </c>
      <c r="AF101" s="813">
        <v>11.6</v>
      </c>
      <c r="AG101" s="813">
        <v>11.6</v>
      </c>
    </row>
    <row r="102" spans="31:33" x14ac:dyDescent="0.25">
      <c r="AE102" s="384">
        <v>41306</v>
      </c>
      <c r="AF102" s="813">
        <v>12</v>
      </c>
      <c r="AG102" s="813">
        <v>12.4</v>
      </c>
    </row>
    <row r="103" spans="31:33" x14ac:dyDescent="0.25">
      <c r="AE103" s="384">
        <v>41334</v>
      </c>
      <c r="AF103" s="813">
        <v>11.3</v>
      </c>
      <c r="AG103" s="813">
        <v>11.9</v>
      </c>
    </row>
    <row r="104" spans="31:33" x14ac:dyDescent="0.25">
      <c r="AE104" s="384">
        <v>41365</v>
      </c>
      <c r="AF104" s="813">
        <v>21.1</v>
      </c>
      <c r="AG104" s="813">
        <v>21.4</v>
      </c>
    </row>
    <row r="105" spans="31:33" x14ac:dyDescent="0.25">
      <c r="AE105" s="384">
        <v>41640</v>
      </c>
      <c r="AF105" s="813">
        <v>10.8</v>
      </c>
      <c r="AG105" s="813">
        <v>12.1</v>
      </c>
    </row>
    <row r="106" spans="31:33" x14ac:dyDescent="0.25">
      <c r="AE106" s="384">
        <v>41671</v>
      </c>
      <c r="AF106" s="813">
        <v>10.7</v>
      </c>
      <c r="AG106" s="813">
        <v>12</v>
      </c>
    </row>
    <row r="107" spans="31:33" x14ac:dyDescent="0.25">
      <c r="AE107" s="384">
        <v>41699</v>
      </c>
      <c r="AF107" s="813">
        <v>9.6999999999999993</v>
      </c>
      <c r="AG107" s="813">
        <v>11.3</v>
      </c>
    </row>
    <row r="108" spans="31:33" x14ac:dyDescent="0.25">
      <c r="AE108" s="384">
        <v>41730</v>
      </c>
      <c r="AF108" s="813">
        <v>15.1</v>
      </c>
      <c r="AG108" s="813">
        <v>12.9</v>
      </c>
    </row>
    <row r="109" spans="31:33" x14ac:dyDescent="0.25">
      <c r="AE109" s="384">
        <v>42005</v>
      </c>
      <c r="AF109" s="813">
        <v>8.1999999999999993</v>
      </c>
      <c r="AG109" s="813">
        <v>8.6999999999999993</v>
      </c>
    </row>
    <row r="110" spans="31:33" x14ac:dyDescent="0.25">
      <c r="AE110" s="384">
        <v>42036</v>
      </c>
      <c r="AF110" s="813">
        <v>14</v>
      </c>
      <c r="AG110" s="813">
        <v>12.9</v>
      </c>
    </row>
    <row r="111" spans="31:33" x14ac:dyDescent="0.25">
      <c r="AE111" s="384">
        <v>42064</v>
      </c>
      <c r="AF111" s="813">
        <v>11.2</v>
      </c>
      <c r="AG111" s="813">
        <v>10.5</v>
      </c>
    </row>
    <row r="112" spans="31:33" x14ac:dyDescent="0.25">
      <c r="AE112" s="384">
        <v>42095</v>
      </c>
      <c r="AF112" s="813">
        <v>11.1</v>
      </c>
      <c r="AG112" s="813">
        <v>11.3</v>
      </c>
    </row>
    <row r="113" spans="31:33" x14ac:dyDescent="0.25">
      <c r="AE113" s="384">
        <v>42370</v>
      </c>
      <c r="AF113" s="813">
        <v>11.7</v>
      </c>
      <c r="AG113" s="813">
        <v>11.9</v>
      </c>
    </row>
    <row r="114" spans="31:33" x14ac:dyDescent="0.25">
      <c r="AE114" s="384">
        <v>42401</v>
      </c>
      <c r="AF114" s="813">
        <v>10.7</v>
      </c>
      <c r="AG114" s="813">
        <v>10.9</v>
      </c>
    </row>
    <row r="115" spans="31:33" x14ac:dyDescent="0.25">
      <c r="AE115" s="384">
        <v>42430</v>
      </c>
      <c r="AF115" s="813">
        <v>8.1</v>
      </c>
      <c r="AG115" s="813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53" t="s">
        <v>187</v>
      </c>
      <c r="C1" s="1053"/>
      <c r="D1" s="1053"/>
      <c r="E1" s="1053"/>
      <c r="F1" s="1053"/>
      <c r="G1" s="1053"/>
      <c r="H1" s="1053"/>
      <c r="I1" s="1053"/>
      <c r="J1" s="1053"/>
      <c r="K1" s="1053"/>
      <c r="L1" s="1053"/>
    </row>
    <row r="2" spans="1:25" x14ac:dyDescent="0.2">
      <c r="C2" s="1052" t="s">
        <v>136</v>
      </c>
      <c r="D2" s="1054" t="s">
        <v>137</v>
      </c>
      <c r="E2" s="1054"/>
      <c r="F2" s="1054" t="s">
        <v>138</v>
      </c>
      <c r="G2" s="1054"/>
      <c r="H2" s="1054" t="s">
        <v>139</v>
      </c>
      <c r="I2" s="1054"/>
      <c r="J2" s="1054" t="s">
        <v>291</v>
      </c>
    </row>
    <row r="3" spans="1:25" s="69" customFormat="1" ht="16.5" customHeight="1" x14ac:dyDescent="0.2">
      <c r="C3" s="1052"/>
      <c r="D3" s="1054"/>
      <c r="E3" s="1054"/>
      <c r="F3" s="1054"/>
      <c r="G3" s="1054"/>
      <c r="H3" s="1054"/>
      <c r="I3" s="1054"/>
      <c r="J3" s="1054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55" t="s">
        <v>142</v>
      </c>
      <c r="E4" s="1056"/>
      <c r="F4" s="1055" t="s">
        <v>203</v>
      </c>
      <c r="G4" s="1056"/>
      <c r="H4" s="1055" t="s">
        <v>144</v>
      </c>
      <c r="I4" s="1058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57"/>
      <c r="E5" s="1057"/>
      <c r="F5" s="1057"/>
      <c r="G5" s="1057"/>
      <c r="H5" s="1059"/>
      <c r="I5" s="1059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53" t="s">
        <v>201</v>
      </c>
      <c r="Q32" s="1053"/>
      <c r="R32" s="1053"/>
      <c r="S32" s="1053"/>
      <c r="T32" s="1053"/>
      <c r="U32" s="1053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63" t="s">
        <v>315</v>
      </c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64" t="s">
        <v>316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61">
        <v>2012</v>
      </c>
      <c r="C4" s="1061">
        <v>2011</v>
      </c>
      <c r="D4" s="1065" t="s">
        <v>313</v>
      </c>
      <c r="E4" s="1065"/>
      <c r="F4" s="1065"/>
      <c r="G4" s="1065"/>
      <c r="H4" s="1065" t="s">
        <v>312</v>
      </c>
      <c r="I4" s="1065"/>
      <c r="J4" s="1065"/>
      <c r="K4" s="1065"/>
    </row>
    <row r="5" spans="1:25" ht="18.75" customHeight="1" thickBot="1" x14ac:dyDescent="0.3">
      <c r="A5" s="372" t="s">
        <v>109</v>
      </c>
      <c r="B5" s="1062"/>
      <c r="C5" s="1062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60" t="s">
        <v>314</v>
      </c>
      <c r="C6" s="1060"/>
      <c r="D6" s="1060"/>
      <c r="E6" s="1060"/>
      <c r="F6" s="1060"/>
      <c r="G6" s="1060"/>
      <c r="H6" s="1060"/>
      <c r="I6" s="1060"/>
      <c r="J6" s="1060"/>
      <c r="K6" s="1060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4" t="s">
        <v>417</v>
      </c>
      <c r="C1" s="414"/>
      <c r="D1" s="414"/>
      <c r="E1" s="414"/>
      <c r="G1" s="415" t="s">
        <v>182</v>
      </c>
      <c r="H1" s="415"/>
      <c r="I1" s="415"/>
      <c r="J1" s="415"/>
      <c r="L1" s="415" t="s">
        <v>209</v>
      </c>
      <c r="M1" s="415"/>
      <c r="N1" s="415"/>
      <c r="O1" s="415"/>
      <c r="Q1" s="416" t="s">
        <v>416</v>
      </c>
      <c r="R1" s="416"/>
      <c r="S1" s="416"/>
      <c r="T1" s="416"/>
      <c r="V1" s="417" t="s">
        <v>397</v>
      </c>
      <c r="W1" s="417"/>
      <c r="X1" s="417"/>
      <c r="Y1" s="417"/>
    </row>
    <row r="2" spans="1:27" s="404" customFormat="1" ht="45" x14ac:dyDescent="0.25">
      <c r="A2" s="404" t="s">
        <v>418</v>
      </c>
      <c r="B2" s="410" t="s">
        <v>180</v>
      </c>
      <c r="C2" s="410" t="s">
        <v>181</v>
      </c>
      <c r="D2" s="410" t="s">
        <v>327</v>
      </c>
      <c r="E2" s="410" t="s">
        <v>328</v>
      </c>
      <c r="G2" s="412" t="s">
        <v>180</v>
      </c>
      <c r="H2" s="412" t="s">
        <v>181</v>
      </c>
      <c r="I2" s="412" t="s">
        <v>327</v>
      </c>
      <c r="J2" s="412" t="s">
        <v>328</v>
      </c>
      <c r="L2" s="412" t="s">
        <v>180</v>
      </c>
      <c r="M2" s="412" t="s">
        <v>181</v>
      </c>
      <c r="N2" s="412" t="s">
        <v>327</v>
      </c>
      <c r="O2" s="412" t="s">
        <v>328</v>
      </c>
      <c r="Q2" s="411" t="s">
        <v>180</v>
      </c>
      <c r="R2" s="411" t="s">
        <v>181</v>
      </c>
      <c r="S2" s="411" t="s">
        <v>327</v>
      </c>
      <c r="T2" s="411" t="s">
        <v>328</v>
      </c>
      <c r="V2" s="413" t="s">
        <v>180</v>
      </c>
      <c r="W2" s="413" t="s">
        <v>181</v>
      </c>
      <c r="X2" s="413" t="s">
        <v>327</v>
      </c>
      <c r="Y2" s="413" t="s">
        <v>328</v>
      </c>
      <c r="AA2" s="418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09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09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09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09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09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09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09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09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09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09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09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09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09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09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09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09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09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09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09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09"/>
      <c r="AA22" s="1">
        <f t="shared" si="8"/>
        <v>17661.141300662508</v>
      </c>
      <c r="AB22" s="424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09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09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09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09"/>
      <c r="AA26" s="1">
        <f t="shared" si="8"/>
        <v>22190.736090199844</v>
      </c>
      <c r="AB26" s="424">
        <f>SUM(AA23:AA26)</f>
        <v>80666.83008017439</v>
      </c>
    </row>
    <row r="27" spans="1:28" s="421" customFormat="1" x14ac:dyDescent="0.25">
      <c r="A27" s="421" t="s">
        <v>337</v>
      </c>
      <c r="B27" s="422">
        <v>5181.8439136767174</v>
      </c>
      <c r="C27" s="422">
        <v>5073.0026704181555</v>
      </c>
      <c r="D27" s="422">
        <v>3286.8353701010201</v>
      </c>
      <c r="E27" s="422">
        <v>662.57064040385046</v>
      </c>
      <c r="F27" s="422"/>
      <c r="G27" s="422">
        <v>163.26816912854221</v>
      </c>
      <c r="H27" s="422">
        <v>1408.8789824753771</v>
      </c>
      <c r="I27" s="422">
        <v>2179.6213243898401</v>
      </c>
      <c r="J27" s="422">
        <v>145.92933025582562</v>
      </c>
      <c r="K27" s="422"/>
      <c r="L27" s="422">
        <v>67.553880625000005</v>
      </c>
      <c r="M27" s="422">
        <v>232.06193789855593</v>
      </c>
      <c r="N27" s="422">
        <v>2136.1078048168201</v>
      </c>
      <c r="O27" s="422">
        <v>75.737241034962693</v>
      </c>
      <c r="P27" s="422"/>
      <c r="Q27" s="422">
        <f t="shared" si="0"/>
        <v>230.82204975354222</v>
      </c>
      <c r="R27" s="422">
        <f t="shared" si="1"/>
        <v>1640.9409203739331</v>
      </c>
      <c r="S27" s="422">
        <f t="shared" si="2"/>
        <v>4315.7291292066602</v>
      </c>
      <c r="T27" s="422">
        <f t="shared" si="3"/>
        <v>221.66657129078831</v>
      </c>
      <c r="U27" s="422"/>
      <c r="V27" s="422">
        <f t="shared" si="4"/>
        <v>5412.6659634302596</v>
      </c>
      <c r="W27" s="422">
        <f t="shared" si="5"/>
        <v>6713.9435907920888</v>
      </c>
      <c r="X27" s="422">
        <f t="shared" si="6"/>
        <v>7602.5644993076803</v>
      </c>
      <c r="Y27" s="422">
        <f t="shared" si="7"/>
        <v>884.23721169463875</v>
      </c>
      <c r="Z27" s="423"/>
      <c r="AA27" s="424">
        <f t="shared" si="8"/>
        <v>20613.411265224666</v>
      </c>
    </row>
    <row r="28" spans="1:28" s="421" customFormat="1" x14ac:dyDescent="0.25">
      <c r="A28" s="421" t="s">
        <v>338</v>
      </c>
      <c r="B28" s="422">
        <v>6108.9181789999993</v>
      </c>
      <c r="C28" s="422">
        <v>5347.1584320000002</v>
      </c>
      <c r="D28" s="422">
        <v>3559.4733789999996</v>
      </c>
      <c r="E28" s="422">
        <v>789.11085099999991</v>
      </c>
      <c r="F28" s="422"/>
      <c r="G28" s="422">
        <v>256.395557</v>
      </c>
      <c r="H28" s="422">
        <v>1449.882801</v>
      </c>
      <c r="I28" s="422">
        <v>2541.9295789999996</v>
      </c>
      <c r="J28" s="422">
        <v>158.75883300000001</v>
      </c>
      <c r="K28" s="422"/>
      <c r="L28" s="422">
        <v>119.10597199999999</v>
      </c>
      <c r="M28" s="422">
        <v>325.57137699999998</v>
      </c>
      <c r="N28" s="422">
        <v>1923.2016020000001</v>
      </c>
      <c r="O28" s="422">
        <v>137.99299199999999</v>
      </c>
      <c r="P28" s="422"/>
      <c r="Q28" s="422">
        <f t="shared" si="0"/>
        <v>375.501529</v>
      </c>
      <c r="R28" s="422">
        <f t="shared" si="1"/>
        <v>1775.454178</v>
      </c>
      <c r="S28" s="422">
        <f t="shared" si="2"/>
        <v>4465.1311809999997</v>
      </c>
      <c r="T28" s="422">
        <f t="shared" si="3"/>
        <v>296.751825</v>
      </c>
      <c r="U28" s="422"/>
      <c r="V28" s="422">
        <f t="shared" si="4"/>
        <v>6484.4197079999994</v>
      </c>
      <c r="W28" s="422">
        <f t="shared" si="5"/>
        <v>7122.6126100000001</v>
      </c>
      <c r="X28" s="422">
        <f t="shared" si="6"/>
        <v>8024.6045599999998</v>
      </c>
      <c r="Y28" s="422">
        <f t="shared" si="7"/>
        <v>1085.862676</v>
      </c>
      <c r="Z28" s="423"/>
      <c r="AA28" s="422">
        <f t="shared" si="8"/>
        <v>22717.499553999998</v>
      </c>
    </row>
    <row r="29" spans="1:28" s="421" customFormat="1" x14ac:dyDescent="0.25">
      <c r="A29" s="421" t="s">
        <v>339</v>
      </c>
      <c r="B29" s="422">
        <v>5900.4456361999992</v>
      </c>
      <c r="C29" s="422">
        <v>6120.0835551</v>
      </c>
      <c r="D29" s="422">
        <v>3254.4521746999999</v>
      </c>
      <c r="E29" s="422">
        <v>799.61185082000009</v>
      </c>
      <c r="F29" s="422"/>
      <c r="G29" s="422">
        <v>214.24682035000001</v>
      </c>
      <c r="H29" s="422">
        <v>1177.5229195999998</v>
      </c>
      <c r="I29" s="422">
        <v>2397.9436236000001</v>
      </c>
      <c r="J29" s="422">
        <v>157.10169227999998</v>
      </c>
      <c r="K29" s="422"/>
      <c r="L29" s="422">
        <v>138.32747499999999</v>
      </c>
      <c r="M29" s="422">
        <v>571.40494819000003</v>
      </c>
      <c r="N29" s="422">
        <v>2015.0749714000001</v>
      </c>
      <c r="O29" s="422">
        <v>105.41353942000001</v>
      </c>
      <c r="P29" s="422"/>
      <c r="Q29" s="422">
        <f t="shared" si="0"/>
        <v>352.57429535</v>
      </c>
      <c r="R29" s="422">
        <f t="shared" si="1"/>
        <v>1748.9278677899997</v>
      </c>
      <c r="S29" s="422">
        <f t="shared" si="2"/>
        <v>4413.0185950000005</v>
      </c>
      <c r="T29" s="422">
        <f t="shared" si="3"/>
        <v>262.51523169999996</v>
      </c>
      <c r="U29" s="422"/>
      <c r="V29" s="422">
        <f t="shared" si="4"/>
        <v>6253.0199315499995</v>
      </c>
      <c r="W29" s="422">
        <f t="shared" si="5"/>
        <v>7869.0114228900002</v>
      </c>
      <c r="X29" s="422">
        <f t="shared" si="6"/>
        <v>7667.4707697000003</v>
      </c>
      <c r="Y29" s="422">
        <f t="shared" si="7"/>
        <v>1062.1270825199999</v>
      </c>
      <c r="Z29" s="423"/>
      <c r="AA29" s="424">
        <f t="shared" si="8"/>
        <v>22851.62920666</v>
      </c>
    </row>
    <row r="30" spans="1:28" s="421" customFormat="1" x14ac:dyDescent="0.25">
      <c r="A30" s="421" t="s">
        <v>340</v>
      </c>
      <c r="B30" s="422">
        <v>6389.8297443778974</v>
      </c>
      <c r="C30" s="422">
        <v>6078.7046714962089</v>
      </c>
      <c r="D30" s="422">
        <v>3726.4612530753247</v>
      </c>
      <c r="E30" s="422">
        <v>920.72403605629893</v>
      </c>
      <c r="F30" s="422"/>
      <c r="G30" s="422">
        <v>227.50236440733548</v>
      </c>
      <c r="H30" s="422">
        <v>1123.0801696147532</v>
      </c>
      <c r="I30" s="422">
        <v>2480.8125846017924</v>
      </c>
      <c r="J30" s="422">
        <v>214.03492044172353</v>
      </c>
      <c r="K30" s="422"/>
      <c r="L30" s="422">
        <v>195.78821075034841</v>
      </c>
      <c r="M30" s="422">
        <v>396.03498946143378</v>
      </c>
      <c r="N30" s="422">
        <v>2799.0749178402848</v>
      </c>
      <c r="O30" s="422">
        <v>140.31604357863148</v>
      </c>
      <c r="P30" s="422"/>
      <c r="Q30" s="422">
        <f t="shared" si="0"/>
        <v>423.29057515768386</v>
      </c>
      <c r="R30" s="422">
        <f t="shared" si="1"/>
        <v>1519.115159076187</v>
      </c>
      <c r="S30" s="422">
        <f t="shared" si="2"/>
        <v>5279.8875024420777</v>
      </c>
      <c r="T30" s="422">
        <f t="shared" si="3"/>
        <v>354.35096402035504</v>
      </c>
      <c r="U30" s="422"/>
      <c r="V30" s="422">
        <f t="shared" si="4"/>
        <v>6813.1203195355811</v>
      </c>
      <c r="W30" s="422">
        <f t="shared" si="5"/>
        <v>7597.8198305723963</v>
      </c>
      <c r="X30" s="422">
        <f t="shared" si="6"/>
        <v>9006.3487555174033</v>
      </c>
      <c r="Y30" s="422">
        <f t="shared" si="7"/>
        <v>1275.0750000766539</v>
      </c>
      <c r="Z30" s="423"/>
      <c r="AA30" s="424">
        <f t="shared" si="8"/>
        <v>24692.363905702034</v>
      </c>
      <c r="AB30" s="424">
        <f>SUM(AA27:AA30)</f>
        <v>90874.903931586698</v>
      </c>
    </row>
    <row r="31" spans="1:28" s="386" customFormat="1" x14ac:dyDescent="0.25">
      <c r="A31" s="386" t="s">
        <v>341</v>
      </c>
      <c r="B31" s="419">
        <v>6709.2820599999995</v>
      </c>
      <c r="C31" s="419">
        <v>6471.3219440000003</v>
      </c>
      <c r="D31" s="419">
        <v>3880.3794760000001</v>
      </c>
      <c r="E31" s="419">
        <v>1057.1496520000001</v>
      </c>
      <c r="F31" s="419"/>
      <c r="G31" s="419">
        <v>252.330353</v>
      </c>
      <c r="H31" s="419">
        <v>1122.9226960000001</v>
      </c>
      <c r="I31" s="419">
        <v>2024.227322</v>
      </c>
      <c r="J31" s="419">
        <v>147.72826599999996</v>
      </c>
      <c r="K31" s="419"/>
      <c r="L31" s="419">
        <v>240.21343599999997</v>
      </c>
      <c r="M31" s="419">
        <v>458.10587199999998</v>
      </c>
      <c r="N31" s="419">
        <v>2494.8479950000005</v>
      </c>
      <c r="O31" s="419">
        <v>114.82996399999998</v>
      </c>
      <c r="P31" s="419"/>
      <c r="Q31" s="419">
        <f t="shared" si="0"/>
        <v>492.54378899999995</v>
      </c>
      <c r="R31" s="419">
        <f t="shared" si="1"/>
        <v>1581.0285680000002</v>
      </c>
      <c r="S31" s="419">
        <f t="shared" si="2"/>
        <v>4519.0753170000007</v>
      </c>
      <c r="T31" s="419">
        <f t="shared" si="3"/>
        <v>262.55822999999992</v>
      </c>
      <c r="U31" s="419"/>
      <c r="V31" s="419">
        <f t="shared" si="4"/>
        <v>7201.8258489999998</v>
      </c>
      <c r="W31" s="419">
        <f t="shared" si="5"/>
        <v>8052.3505120000009</v>
      </c>
      <c r="X31" s="419">
        <f t="shared" si="6"/>
        <v>8399.4547930000008</v>
      </c>
      <c r="Y31" s="419">
        <f t="shared" si="7"/>
        <v>1319.7078819999999</v>
      </c>
      <c r="Z31" s="420"/>
      <c r="AA31" s="387">
        <f t="shared" si="8"/>
        <v>24973.339036000001</v>
      </c>
    </row>
    <row r="32" spans="1:28" s="386" customFormat="1" x14ac:dyDescent="0.25">
      <c r="A32" s="386" t="s">
        <v>342</v>
      </c>
      <c r="B32" s="419">
        <v>7154.9295832219004</v>
      </c>
      <c r="C32" s="419">
        <v>6370.5142486410014</v>
      </c>
      <c r="D32" s="419">
        <v>3196.0472806516</v>
      </c>
      <c r="E32" s="419">
        <v>955.05761229979987</v>
      </c>
      <c r="F32" s="419"/>
      <c r="G32" s="419">
        <v>193.57025090920001</v>
      </c>
      <c r="H32" s="419">
        <v>1160.0778426504</v>
      </c>
      <c r="I32" s="419">
        <v>2351.4130020280004</v>
      </c>
      <c r="J32" s="419">
        <v>118.23694354179997</v>
      </c>
      <c r="K32" s="419"/>
      <c r="L32" s="419">
        <v>308.64504299999999</v>
      </c>
      <c r="M32" s="419">
        <v>625.99673596000002</v>
      </c>
      <c r="N32" s="419">
        <v>2619.5543455163993</v>
      </c>
      <c r="O32" s="419">
        <v>118.77263018080002</v>
      </c>
      <c r="P32" s="419"/>
      <c r="Q32" s="419">
        <f t="shared" ref="Q32:T36" si="9">G32+L32</f>
        <v>502.2152939092</v>
      </c>
      <c r="R32" s="419">
        <f t="shared" si="9"/>
        <v>1786.0745786104001</v>
      </c>
      <c r="S32" s="419">
        <f t="shared" si="9"/>
        <v>4970.9673475443997</v>
      </c>
      <c r="T32" s="419">
        <f t="shared" si="9"/>
        <v>237.00957372260001</v>
      </c>
      <c r="U32" s="419"/>
      <c r="V32" s="419">
        <f t="shared" ref="V32:Y36" si="10">B32+Q32</f>
        <v>7657.1448771311007</v>
      </c>
      <c r="W32" s="419">
        <f t="shared" si="10"/>
        <v>8156.5888272514012</v>
      </c>
      <c r="X32" s="419">
        <f t="shared" si="10"/>
        <v>8167.0146281959996</v>
      </c>
      <c r="Y32" s="419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19">
        <v>7035.6906220000001</v>
      </c>
      <c r="C33" s="419">
        <v>6975.1296560000001</v>
      </c>
      <c r="D33" s="419">
        <v>2819.9318210000001</v>
      </c>
      <c r="E33" s="419">
        <v>885.73674900000003</v>
      </c>
      <c r="F33" s="419"/>
      <c r="G33" s="419">
        <v>245.696057</v>
      </c>
      <c r="H33" s="419">
        <v>1057.6391859999999</v>
      </c>
      <c r="I33" s="419">
        <v>2368.0009920000002</v>
      </c>
      <c r="J33" s="419">
        <v>127.62611899999999</v>
      </c>
      <c r="K33" s="419"/>
      <c r="L33" s="419">
        <v>316.60931400000004</v>
      </c>
      <c r="M33" s="419">
        <v>691.19689300000005</v>
      </c>
      <c r="N33" s="419">
        <v>2650.0346000000004</v>
      </c>
      <c r="O33" s="419">
        <v>127.35642500000002</v>
      </c>
      <c r="P33" s="419"/>
      <c r="Q33" s="419">
        <f t="shared" si="9"/>
        <v>562.30537100000004</v>
      </c>
      <c r="R33" s="419">
        <f t="shared" si="9"/>
        <v>1748.8360789999999</v>
      </c>
      <c r="S33" s="419">
        <f t="shared" si="9"/>
        <v>5018.0355920000002</v>
      </c>
      <c r="T33" s="419">
        <f t="shared" si="9"/>
        <v>254.98254400000002</v>
      </c>
      <c r="U33" s="419"/>
      <c r="V33" s="419">
        <f t="shared" si="10"/>
        <v>7597.9959930000005</v>
      </c>
      <c r="W33" s="419">
        <f t="shared" si="10"/>
        <v>8723.9657349999998</v>
      </c>
      <c r="X33" s="419">
        <f t="shared" si="10"/>
        <v>7837.9674130000003</v>
      </c>
      <c r="Y33" s="419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19">
        <v>7395.7596030000004</v>
      </c>
      <c r="C34" s="419">
        <v>7517.3220489999994</v>
      </c>
      <c r="D34" s="419">
        <v>2968.8942089999991</v>
      </c>
      <c r="E34" s="419">
        <v>1078.2089820000001</v>
      </c>
      <c r="F34" s="419"/>
      <c r="G34" s="419">
        <v>273.72376500000001</v>
      </c>
      <c r="H34" s="419">
        <v>1190.792713</v>
      </c>
      <c r="I34" s="419">
        <v>2184.4324689999994</v>
      </c>
      <c r="J34" s="419">
        <v>163.15802499999998</v>
      </c>
      <c r="K34" s="419"/>
      <c r="L34" s="419">
        <v>389.76347299999998</v>
      </c>
      <c r="M34" s="419">
        <v>673.81724499999996</v>
      </c>
      <c r="N34" s="419">
        <v>3131.7565939999995</v>
      </c>
      <c r="O34" s="419">
        <v>131.78082599999996</v>
      </c>
      <c r="P34" s="419"/>
      <c r="Q34" s="419">
        <f t="shared" si="9"/>
        <v>663.48723799999993</v>
      </c>
      <c r="R34" s="419">
        <f t="shared" si="9"/>
        <v>1864.609958</v>
      </c>
      <c r="S34" s="419">
        <f t="shared" si="9"/>
        <v>5316.1890629999989</v>
      </c>
      <c r="T34" s="419">
        <f t="shared" si="9"/>
        <v>294.93885099999994</v>
      </c>
      <c r="U34" s="419"/>
      <c r="V34" s="419">
        <f t="shared" si="10"/>
        <v>8059.2468410000001</v>
      </c>
      <c r="W34" s="419">
        <f t="shared" si="10"/>
        <v>9381.9320069999994</v>
      </c>
      <c r="X34" s="419">
        <f t="shared" si="10"/>
        <v>8285.083271999998</v>
      </c>
      <c r="Y34" s="419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5">
        <f t="shared" si="9"/>
        <v>577.17102999999997</v>
      </c>
      <c r="R35" s="425">
        <f t="shared" si="9"/>
        <v>2015.070869046875</v>
      </c>
      <c r="S35" s="425">
        <f t="shared" si="9"/>
        <v>6085.2611427187512</v>
      </c>
      <c r="T35" s="425">
        <f t="shared" si="9"/>
        <v>392.52949331249994</v>
      </c>
      <c r="U35" s="425"/>
      <c r="V35" s="425">
        <f t="shared" si="10"/>
        <v>8606.1646739843745</v>
      </c>
      <c r="W35" s="425">
        <f t="shared" si="10"/>
        <v>10006.007680101562</v>
      </c>
      <c r="X35" s="425">
        <f t="shared" si="10"/>
        <v>8752.7020791582036</v>
      </c>
      <c r="Y35" s="425">
        <f t="shared" si="10"/>
        <v>1375.9193039941408</v>
      </c>
      <c r="Z35" s="401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5">
        <f t="shared" si="9"/>
        <v>722.50455800000009</v>
      </c>
      <c r="R36" s="425">
        <f t="shared" si="9"/>
        <v>2299.8023109999999</v>
      </c>
      <c r="S36" s="425">
        <f t="shared" si="9"/>
        <v>5537.4765659999994</v>
      </c>
      <c r="T36" s="425">
        <f t="shared" si="9"/>
        <v>448.55087800000001</v>
      </c>
      <c r="U36" s="384"/>
      <c r="V36" s="425">
        <f t="shared" si="10"/>
        <v>8253.3298639999994</v>
      </c>
      <c r="W36" s="425">
        <f t="shared" si="10"/>
        <v>9417.8950779999996</v>
      </c>
      <c r="X36" s="425">
        <f t="shared" si="10"/>
        <v>8287.7414509999981</v>
      </c>
      <c r="Y36" s="425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5">
        <f t="shared" ref="Q37:T38" si="11">G37+L37</f>
        <v>733.10200899999995</v>
      </c>
      <c r="R37" s="425">
        <f t="shared" si="11"/>
        <v>2535.3058099999998</v>
      </c>
      <c r="S37" s="425">
        <f t="shared" si="11"/>
        <v>6312.2906060000005</v>
      </c>
      <c r="T37" s="425">
        <f t="shared" si="11"/>
        <v>407.89754099999999</v>
      </c>
      <c r="U37" s="384"/>
      <c r="V37" s="425">
        <f t="shared" ref="V37:Y38" si="12">B37+Q37</f>
        <v>8227.0234339999988</v>
      </c>
      <c r="W37" s="425">
        <f t="shared" si="12"/>
        <v>9936.7297500000004</v>
      </c>
      <c r="X37" s="425">
        <f t="shared" si="12"/>
        <v>9330.1599490000008</v>
      </c>
      <c r="Y37" s="425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5">
        <f t="shared" si="11"/>
        <v>677.50578100000007</v>
      </c>
      <c r="R38" s="425">
        <f t="shared" si="11"/>
        <v>1854.214512</v>
      </c>
      <c r="S38" s="425">
        <f t="shared" si="11"/>
        <v>6569.2565790000008</v>
      </c>
      <c r="T38" s="425">
        <f t="shared" si="11"/>
        <v>575.28844200000003</v>
      </c>
      <c r="U38" s="384"/>
      <c r="V38" s="425">
        <f t="shared" si="12"/>
        <v>8759.7198079999998</v>
      </c>
      <c r="W38" s="425">
        <f t="shared" si="12"/>
        <v>9719.1007489999993</v>
      </c>
      <c r="X38" s="425">
        <f t="shared" si="12"/>
        <v>10216.800735000001</v>
      </c>
      <c r="Y38" s="425">
        <f t="shared" si="12"/>
        <v>1433.317045</v>
      </c>
      <c r="AA38" s="385">
        <f t="shared" si="8"/>
        <v>30128.938337</v>
      </c>
      <c r="AB38" s="431">
        <f>SUM(AA35:AA38)</f>
        <v>114943.02279523828</v>
      </c>
    </row>
    <row r="39" spans="1:28" x14ac:dyDescent="0.25">
      <c r="A39" t="s">
        <v>488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5"/>
      <c r="R39" s="425"/>
      <c r="S39" s="425"/>
      <c r="T39" s="425"/>
      <c r="U39" s="384"/>
      <c r="V39" s="425"/>
      <c r="W39" s="425"/>
      <c r="X39" s="425"/>
      <c r="Y39" s="425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5"/>
      <c r="R40" s="425"/>
      <c r="S40" s="425"/>
      <c r="T40" s="425"/>
      <c r="U40" s="384"/>
      <c r="V40" s="425"/>
      <c r="W40" s="425"/>
      <c r="X40" s="425"/>
      <c r="Y40" s="425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5"/>
      <c r="R41" s="425"/>
      <c r="S41" s="425"/>
      <c r="T41" s="425"/>
      <c r="U41" s="384"/>
      <c r="V41" s="425"/>
      <c r="W41" s="425"/>
      <c r="X41" s="425"/>
      <c r="Y41" s="425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5"/>
      <c r="R42" s="425"/>
      <c r="S42" s="425"/>
      <c r="T42" s="425"/>
      <c r="U42" s="384"/>
      <c r="V42" s="425"/>
      <c r="W42" s="425"/>
      <c r="X42" s="425"/>
      <c r="Y42" s="425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5"/>
      <c r="R43" s="425"/>
      <c r="S43" s="425"/>
      <c r="T43" s="425"/>
      <c r="U43" s="384"/>
      <c r="V43" s="425"/>
      <c r="W43" s="425"/>
      <c r="X43" s="425"/>
      <c r="Y43" s="425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5"/>
      <c r="R44" s="425"/>
      <c r="S44" s="425"/>
      <c r="T44" s="425"/>
      <c r="U44" s="384"/>
      <c r="V44" s="425"/>
      <c r="W44" s="425"/>
      <c r="X44" s="425"/>
      <c r="Y44" s="425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5"/>
      <c r="R45" s="425"/>
      <c r="S45" s="425"/>
      <c r="T45" s="425"/>
      <c r="U45" s="384"/>
      <c r="V45" s="425"/>
      <c r="W45" s="425"/>
      <c r="X45" s="425"/>
      <c r="Y45" s="425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5"/>
      <c r="R46" s="425"/>
      <c r="S46" s="425"/>
      <c r="T46" s="425"/>
      <c r="U46" s="384"/>
      <c r="V46" s="425"/>
      <c r="W46" s="425"/>
      <c r="X46" s="425"/>
      <c r="Y46" s="425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5"/>
      <c r="R47" s="425"/>
      <c r="S47" s="425"/>
      <c r="T47" s="425"/>
      <c r="U47" s="384"/>
      <c r="V47" s="425"/>
      <c r="W47" s="425"/>
      <c r="X47" s="425"/>
      <c r="Y47" s="425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6"/>
  <sheetViews>
    <sheetView view="pageBreakPreview" zoomScale="90" zoomScaleNormal="100" zoomScaleSheetLayoutView="9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E16" sqref="E16"/>
    </sheetView>
  </sheetViews>
  <sheetFormatPr defaultColWidth="9.140625" defaultRowHeight="15" x14ac:dyDescent="0.2"/>
  <cols>
    <col min="1" max="2" width="10.7109375" style="455" customWidth="1"/>
    <col min="3" max="3" width="13.140625" style="455" customWidth="1"/>
    <col min="4" max="4" width="20" style="455" customWidth="1"/>
    <col min="5" max="5" width="16.85546875" style="455" customWidth="1"/>
    <col min="6" max="6" width="16.140625" style="455" customWidth="1"/>
    <col min="7" max="7" width="14.5703125" style="455" customWidth="1"/>
    <col min="8" max="16384" width="9.140625" style="530"/>
  </cols>
  <sheetData>
    <row r="1" spans="1:7" ht="21" customHeight="1" x14ac:dyDescent="0.25">
      <c r="A1" s="946">
        <v>2</v>
      </c>
      <c r="B1" s="601" t="s">
        <v>577</v>
      </c>
    </row>
    <row r="2" spans="1:7" ht="21" customHeight="1" x14ac:dyDescent="0.2">
      <c r="A2" s="946"/>
      <c r="B2" s="602" t="s">
        <v>578</v>
      </c>
    </row>
    <row r="3" spans="1:7" ht="9" customHeight="1" x14ac:dyDescent="0.2">
      <c r="A3" s="691"/>
      <c r="B3" s="602"/>
    </row>
    <row r="4" spans="1:7" ht="16.5" customHeight="1" thickBot="1" x14ac:dyDescent="0.25">
      <c r="G4" s="801" t="s">
        <v>394</v>
      </c>
    </row>
    <row r="5" spans="1:7" ht="5.0999999999999996" customHeight="1" x14ac:dyDescent="0.25">
      <c r="A5" s="603"/>
      <c r="B5" s="603"/>
      <c r="C5" s="604"/>
      <c r="D5" s="604"/>
      <c r="E5" s="604"/>
      <c r="F5" s="604"/>
      <c r="G5" s="604"/>
    </row>
    <row r="6" spans="1:7" ht="78.75" customHeight="1" x14ac:dyDescent="0.2">
      <c r="A6" s="947" t="s">
        <v>530</v>
      </c>
      <c r="B6" s="948"/>
      <c r="C6" s="605" t="s">
        <v>464</v>
      </c>
      <c r="D6" s="605" t="s">
        <v>465</v>
      </c>
      <c r="E6" s="605" t="s">
        <v>466</v>
      </c>
      <c r="F6" s="605" t="s">
        <v>563</v>
      </c>
      <c r="G6" s="605" t="s">
        <v>467</v>
      </c>
    </row>
    <row r="7" spans="1:7" ht="15" customHeight="1" thickBot="1" x14ac:dyDescent="0.3">
      <c r="A7" s="606"/>
      <c r="B7" s="606"/>
      <c r="C7" s="607" t="s">
        <v>1</v>
      </c>
      <c r="D7" s="607"/>
      <c r="E7" s="607"/>
      <c r="F7" s="607"/>
      <c r="G7" s="607"/>
    </row>
    <row r="8" spans="1:7" s="562" customFormat="1" ht="9.75" customHeight="1" x14ac:dyDescent="0.25">
      <c r="A8" s="608"/>
      <c r="B8" s="608"/>
      <c r="C8" s="799"/>
      <c r="D8" s="799"/>
      <c r="E8" s="799"/>
      <c r="F8" s="799"/>
      <c r="G8" s="799"/>
    </row>
    <row r="9" spans="1:7" s="541" customFormat="1" ht="33.950000000000003" customHeight="1" x14ac:dyDescent="0.25">
      <c r="A9" s="949" t="s">
        <v>114</v>
      </c>
      <c r="B9" s="949"/>
      <c r="C9" s="826">
        <v>1065556.7908275002</v>
      </c>
      <c r="D9" s="833">
        <v>1774109.0233299998</v>
      </c>
      <c r="E9" s="826">
        <v>1916215.8579942</v>
      </c>
      <c r="F9" s="826">
        <v>608735.88967999991</v>
      </c>
      <c r="G9" s="826">
        <v>5364617.5618316997</v>
      </c>
    </row>
    <row r="10" spans="1:7" s="541" customFormat="1" ht="33.950000000000003" customHeight="1" x14ac:dyDescent="0.25">
      <c r="A10" s="949" t="s">
        <v>115</v>
      </c>
      <c r="B10" s="949"/>
      <c r="C10" s="826">
        <v>360177.76758768113</v>
      </c>
      <c r="D10" s="833">
        <v>939912.11786999996</v>
      </c>
      <c r="E10" s="826">
        <v>345909.03743999993</v>
      </c>
      <c r="F10" s="826">
        <v>230768.48243</v>
      </c>
      <c r="G10" s="826">
        <v>1876767.405327681</v>
      </c>
    </row>
    <row r="11" spans="1:7" s="541" customFormat="1" ht="33.950000000000003" customHeight="1" x14ac:dyDescent="0.25">
      <c r="A11" s="949" t="s">
        <v>116</v>
      </c>
      <c r="B11" s="949"/>
      <c r="C11" s="826">
        <v>63310.732499999998</v>
      </c>
      <c r="D11" s="833">
        <v>139603.31400000001</v>
      </c>
      <c r="E11" s="826">
        <v>699948.43631000002</v>
      </c>
      <c r="F11" s="826">
        <v>22305.5831</v>
      </c>
      <c r="G11" s="826">
        <v>925168.06591</v>
      </c>
    </row>
    <row r="12" spans="1:7" s="541" customFormat="1" ht="33.950000000000003" customHeight="1" x14ac:dyDescent="0.25">
      <c r="A12" s="949" t="s">
        <v>117</v>
      </c>
      <c r="B12" s="949"/>
      <c r="C12" s="826">
        <v>338263.88859160495</v>
      </c>
      <c r="D12" s="833">
        <v>370067.32819999999</v>
      </c>
      <c r="E12" s="826">
        <v>351483.85031000001</v>
      </c>
      <c r="F12" s="826">
        <v>119570.45864</v>
      </c>
      <c r="G12" s="826">
        <v>1179385.5257416049</v>
      </c>
    </row>
    <row r="13" spans="1:7" s="541" customFormat="1" ht="33.950000000000003" customHeight="1" x14ac:dyDescent="0.25">
      <c r="A13" s="949" t="s">
        <v>118</v>
      </c>
      <c r="B13" s="949"/>
      <c r="C13" s="826">
        <v>460619.2791544444</v>
      </c>
      <c r="D13" s="833">
        <v>360164.94024999999</v>
      </c>
      <c r="E13" s="826">
        <v>342942.98239000008</v>
      </c>
      <c r="F13" s="826">
        <v>165962.52165209065</v>
      </c>
      <c r="G13" s="826">
        <v>1329689.7234465349</v>
      </c>
    </row>
    <row r="14" spans="1:7" s="541" customFormat="1" ht="33.950000000000003" customHeight="1" x14ac:dyDescent="0.25">
      <c r="A14" s="949" t="s">
        <v>119</v>
      </c>
      <c r="B14" s="949"/>
      <c r="C14" s="826">
        <v>273625.43736014597</v>
      </c>
      <c r="D14" s="833">
        <v>247255.45606999999</v>
      </c>
      <c r="E14" s="826">
        <v>2287812.4311499987</v>
      </c>
      <c r="F14" s="826">
        <v>120677.62216</v>
      </c>
      <c r="G14" s="826">
        <v>2929370.9467401444</v>
      </c>
    </row>
    <row r="15" spans="1:7" s="541" customFormat="1" ht="33.950000000000003" customHeight="1" x14ac:dyDescent="0.25">
      <c r="A15" s="949" t="s">
        <v>120</v>
      </c>
      <c r="B15" s="949"/>
      <c r="C15" s="826">
        <v>475470.03508983331</v>
      </c>
      <c r="D15" s="833">
        <v>369312.97866000002</v>
      </c>
      <c r="E15" s="826">
        <v>255047.89514000001</v>
      </c>
      <c r="F15" s="826">
        <v>130344.56955</v>
      </c>
      <c r="G15" s="826">
        <v>1230175.4784398333</v>
      </c>
    </row>
    <row r="16" spans="1:7" s="541" customFormat="1" ht="33.950000000000003" customHeight="1" x14ac:dyDescent="0.25">
      <c r="A16" s="949" t="s">
        <v>121</v>
      </c>
      <c r="B16" s="949"/>
      <c r="C16" s="826">
        <v>19501.928</v>
      </c>
      <c r="D16" s="833">
        <v>55657.300999999999</v>
      </c>
      <c r="E16" s="826">
        <v>105369.73536000001</v>
      </c>
      <c r="F16" s="826">
        <v>24216.411949999998</v>
      </c>
      <c r="G16" s="826">
        <v>204745.37630999999</v>
      </c>
    </row>
    <row r="17" spans="1:7" s="541" customFormat="1" ht="33.950000000000003" customHeight="1" x14ac:dyDescent="0.25">
      <c r="A17" s="949" t="s">
        <v>122</v>
      </c>
      <c r="B17" s="949"/>
      <c r="C17" s="826">
        <v>860142.85861666675</v>
      </c>
      <c r="D17" s="833">
        <v>1281020.2334199999</v>
      </c>
      <c r="E17" s="826">
        <v>280441.61763000005</v>
      </c>
      <c r="F17" s="826">
        <v>650979.77964999992</v>
      </c>
      <c r="G17" s="826">
        <v>3072584.489316667</v>
      </c>
    </row>
    <row r="18" spans="1:7" s="541" customFormat="1" ht="33.950000000000003" customHeight="1" x14ac:dyDescent="0.25">
      <c r="A18" s="949" t="s">
        <v>123</v>
      </c>
      <c r="B18" s="949"/>
      <c r="C18" s="826">
        <v>261188.455717</v>
      </c>
      <c r="D18" s="833">
        <v>431541.59789000003</v>
      </c>
      <c r="E18" s="826">
        <v>1378731.0239799998</v>
      </c>
      <c r="F18" s="826">
        <v>109798.50706999996</v>
      </c>
      <c r="G18" s="826">
        <v>2181259.5846569999</v>
      </c>
    </row>
    <row r="19" spans="1:7" s="541" customFormat="1" ht="33.950000000000003" customHeight="1" x14ac:dyDescent="0.25">
      <c r="A19" s="949" t="s">
        <v>124</v>
      </c>
      <c r="B19" s="949"/>
      <c r="C19" s="826">
        <v>433795.44602974359</v>
      </c>
      <c r="D19" s="833">
        <v>615519.24551000004</v>
      </c>
      <c r="E19" s="826">
        <v>2912457.0684600011</v>
      </c>
      <c r="F19" s="826">
        <v>574998.14361093019</v>
      </c>
      <c r="G19" s="826">
        <v>4536769.9036106747</v>
      </c>
    </row>
    <row r="20" spans="1:7" s="541" customFormat="1" ht="33.950000000000003" customHeight="1" x14ac:dyDescent="0.25">
      <c r="A20" s="949" t="s">
        <v>125</v>
      </c>
      <c r="B20" s="949"/>
      <c r="C20" s="826">
        <v>2492135.244123233</v>
      </c>
      <c r="D20" s="833">
        <v>2261116.8933399995</v>
      </c>
      <c r="E20" s="826">
        <v>3008527.7477500006</v>
      </c>
      <c r="F20" s="826">
        <v>934951.38630730053</v>
      </c>
      <c r="G20" s="826">
        <v>8696731.2715205345</v>
      </c>
    </row>
    <row r="21" spans="1:7" s="541" customFormat="1" ht="33.950000000000003" customHeight="1" x14ac:dyDescent="0.25">
      <c r="A21" s="949" t="s">
        <v>126</v>
      </c>
      <c r="B21" s="949"/>
      <c r="C21" s="826">
        <v>45919.4330042</v>
      </c>
      <c r="D21" s="833">
        <v>142223.712</v>
      </c>
      <c r="E21" s="826">
        <v>754225.69403999858</v>
      </c>
      <c r="F21" s="826">
        <v>75511.974989999973</v>
      </c>
      <c r="G21" s="826">
        <v>1017880.8140341986</v>
      </c>
    </row>
    <row r="22" spans="1:7" s="541" customFormat="1" ht="33.950000000000003" customHeight="1" x14ac:dyDescent="0.25">
      <c r="A22" s="949" t="s">
        <v>501</v>
      </c>
      <c r="B22" s="949"/>
      <c r="C22" s="826">
        <v>1644127.7873900002</v>
      </c>
      <c r="D22" s="833">
        <v>1658336.2690999997</v>
      </c>
      <c r="E22" s="826">
        <v>517184.18964999996</v>
      </c>
      <c r="F22" s="826">
        <v>525318.2537587455</v>
      </c>
      <c r="G22" s="826">
        <v>4344966.4998987457</v>
      </c>
    </row>
    <row r="23" spans="1:7" s="539" customFormat="1" ht="9.9499999999999993" customHeight="1" x14ac:dyDescent="0.25">
      <c r="A23" s="609"/>
      <c r="B23" s="609"/>
      <c r="C23" s="834"/>
      <c r="D23" s="834"/>
      <c r="E23" s="834"/>
      <c r="F23" s="834"/>
      <c r="G23" s="879"/>
    </row>
    <row r="24" spans="1:7" s="539" customFormat="1" ht="30" customHeight="1" thickBot="1" x14ac:dyDescent="0.3">
      <c r="A24" s="610" t="s">
        <v>179</v>
      </c>
      <c r="B24" s="611"/>
      <c r="C24" s="835">
        <v>8793835.0839920528</v>
      </c>
      <c r="D24" s="836">
        <v>10645840.410639998</v>
      </c>
      <c r="E24" s="880">
        <v>15156297.567604199</v>
      </c>
      <c r="F24" s="881">
        <v>4294139.5845490666</v>
      </c>
      <c r="G24" s="835">
        <v>38890112.646785319</v>
      </c>
    </row>
    <row r="25" spans="1:7" ht="10.5" customHeight="1" x14ac:dyDescent="0.2">
      <c r="A25" s="612"/>
      <c r="B25" s="612"/>
      <c r="C25" s="613"/>
      <c r="D25" s="940"/>
      <c r="E25" s="940"/>
      <c r="F25" s="612"/>
      <c r="G25" s="612"/>
    </row>
    <row r="26" spans="1:7" x14ac:dyDescent="0.2">
      <c r="A26" s="702" t="s">
        <v>543</v>
      </c>
      <c r="B26" s="458"/>
      <c r="C26" s="614"/>
      <c r="D26" s="614"/>
      <c r="E26" s="614"/>
      <c r="F26" s="614"/>
      <c r="G26" s="614"/>
    </row>
    <row r="29" spans="1:7" s="532" customFormat="1" x14ac:dyDescent="0.2">
      <c r="A29" s="453"/>
      <c r="B29" s="453"/>
      <c r="C29" s="827"/>
      <c r="D29" s="827"/>
      <c r="E29" s="827"/>
      <c r="F29" s="827"/>
      <c r="G29" s="827"/>
    </row>
    <row r="30" spans="1:7" s="532" customFormat="1" x14ac:dyDescent="0.2">
      <c r="A30" s="453"/>
      <c r="B30" s="453"/>
      <c r="C30" s="828"/>
      <c r="D30" s="828"/>
      <c r="E30" s="828"/>
      <c r="F30" s="828"/>
      <c r="G30" s="828"/>
    </row>
    <row r="31" spans="1:7" s="532" customFormat="1" x14ac:dyDescent="0.2">
      <c r="A31" s="453"/>
      <c r="B31" s="453"/>
      <c r="C31" s="459"/>
      <c r="D31" s="459"/>
      <c r="E31" s="459"/>
      <c r="F31" s="459"/>
      <c r="G31" s="459"/>
    </row>
    <row r="46" ht="9.75" customHeight="1" x14ac:dyDescent="0.2"/>
  </sheetData>
  <mergeCells count="16">
    <mergeCell ref="A22:B22"/>
    <mergeCell ref="A15:B15"/>
    <mergeCell ref="A16:B16"/>
    <mergeCell ref="A17:B17"/>
    <mergeCell ref="A18:B18"/>
    <mergeCell ref="A19:B19"/>
    <mergeCell ref="A12:B12"/>
    <mergeCell ref="A13:B13"/>
    <mergeCell ref="A14:B14"/>
    <mergeCell ref="A20:B20"/>
    <mergeCell ref="A21:B21"/>
    <mergeCell ref="A1:A2"/>
    <mergeCell ref="A6:B6"/>
    <mergeCell ref="A9:B9"/>
    <mergeCell ref="A10:B10"/>
    <mergeCell ref="A11:B11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27"/>
  </cols>
  <sheetData>
    <row r="1" spans="1:3" s="786" customFormat="1" ht="60" x14ac:dyDescent="0.25">
      <c r="A1" s="790" t="s">
        <v>196</v>
      </c>
      <c r="B1" s="791" t="s">
        <v>430</v>
      </c>
      <c r="C1" s="792" t="s">
        <v>476</v>
      </c>
    </row>
    <row r="2" spans="1:3" x14ac:dyDescent="0.25">
      <c r="A2" s="395" t="s">
        <v>323</v>
      </c>
      <c r="B2" s="789"/>
    </row>
    <row r="3" spans="1:3" x14ac:dyDescent="0.25">
      <c r="A3" s="395" t="s">
        <v>322</v>
      </c>
    </row>
    <row r="4" spans="1:3" x14ac:dyDescent="0.25">
      <c r="A4" s="395" t="s">
        <v>321</v>
      </c>
    </row>
    <row r="5" spans="1:3" x14ac:dyDescent="0.25">
      <c r="A5" s="395" t="s">
        <v>320</v>
      </c>
    </row>
    <row r="6" spans="1:3" x14ac:dyDescent="0.25">
      <c r="A6" s="395" t="s">
        <v>292</v>
      </c>
      <c r="B6" s="427">
        <v>10.349164285627213</v>
      </c>
    </row>
    <row r="7" spans="1:3" x14ac:dyDescent="0.25">
      <c r="A7" s="395" t="s">
        <v>293</v>
      </c>
      <c r="B7" s="427">
        <v>-1.1498045256605618</v>
      </c>
    </row>
    <row r="8" spans="1:3" x14ac:dyDescent="0.25">
      <c r="A8" s="395" t="s">
        <v>294</v>
      </c>
      <c r="B8" s="427">
        <v>8.3701112901423791</v>
      </c>
    </row>
    <row r="9" spans="1:3" x14ac:dyDescent="0.25">
      <c r="A9" s="395" t="s">
        <v>295</v>
      </c>
      <c r="B9" s="427">
        <v>21.96213721061908</v>
      </c>
    </row>
    <row r="10" spans="1:3" x14ac:dyDescent="0.25">
      <c r="A10" s="395" t="s">
        <v>296</v>
      </c>
      <c r="B10" s="427">
        <v>17.902433966597037</v>
      </c>
    </row>
    <row r="11" spans="1:3" x14ac:dyDescent="0.25">
      <c r="A11" s="395" t="s">
        <v>297</v>
      </c>
      <c r="B11" s="427">
        <v>18.954403195710007</v>
      </c>
    </row>
    <row r="12" spans="1:3" x14ac:dyDescent="0.25">
      <c r="A12" s="395" t="s">
        <v>298</v>
      </c>
      <c r="B12" s="427">
        <v>-3.6511701797098408</v>
      </c>
    </row>
    <row r="13" spans="1:3" x14ac:dyDescent="0.25">
      <c r="A13" s="395" t="s">
        <v>299</v>
      </c>
      <c r="B13" s="427">
        <v>-15.630461663452063</v>
      </c>
    </row>
    <row r="14" spans="1:3" x14ac:dyDescent="0.25">
      <c r="A14" s="395" t="s">
        <v>300</v>
      </c>
      <c r="B14" s="427">
        <v>-8.1224107551422211</v>
      </c>
      <c r="C14">
        <v>19.100000000000001</v>
      </c>
    </row>
    <row r="15" spans="1:3" x14ac:dyDescent="0.25">
      <c r="A15" s="395" t="s">
        <v>301</v>
      </c>
      <c r="B15" s="427">
        <v>2.2703803756092626</v>
      </c>
      <c r="C15">
        <v>18.5</v>
      </c>
    </row>
    <row r="16" spans="1:3" x14ac:dyDescent="0.25">
      <c r="A16" s="395" t="s">
        <v>302</v>
      </c>
      <c r="B16" s="427">
        <v>0.16309287503612732</v>
      </c>
      <c r="C16">
        <v>14.6</v>
      </c>
    </row>
    <row r="17" spans="1:4" x14ac:dyDescent="0.25">
      <c r="A17" s="395" t="s">
        <v>303</v>
      </c>
      <c r="B17" s="427">
        <v>11.865650978119573</v>
      </c>
      <c r="C17">
        <v>16.100000000000001</v>
      </c>
    </row>
    <row r="18" spans="1:4" x14ac:dyDescent="0.25">
      <c r="A18" s="395" t="s">
        <v>304</v>
      </c>
      <c r="B18" s="427">
        <v>8.7525092878999171</v>
      </c>
      <c r="C18">
        <v>8</v>
      </c>
    </row>
    <row r="19" spans="1:4" x14ac:dyDescent="0.25">
      <c r="A19" s="395" t="s">
        <v>305</v>
      </c>
      <c r="B19" s="427">
        <v>-5.9521649940225343</v>
      </c>
      <c r="C19">
        <v>5.9</v>
      </c>
    </row>
    <row r="20" spans="1:4" x14ac:dyDescent="0.25">
      <c r="A20" s="395" t="s">
        <v>306</v>
      </c>
      <c r="B20" s="427">
        <v>7.7100544779364135</v>
      </c>
      <c r="C20">
        <v>9.5</v>
      </c>
    </row>
    <row r="21" spans="1:4" x14ac:dyDescent="0.25">
      <c r="A21" s="395" t="s">
        <v>307</v>
      </c>
      <c r="B21" s="427">
        <v>12.915279305672463</v>
      </c>
      <c r="C21">
        <v>13.6</v>
      </c>
    </row>
    <row r="22" spans="1:4" x14ac:dyDescent="0.25">
      <c r="A22" s="395" t="s">
        <v>308</v>
      </c>
      <c r="B22" s="427">
        <v>14.217380128531994</v>
      </c>
      <c r="C22">
        <v>22.2</v>
      </c>
    </row>
    <row r="23" spans="1:4" x14ac:dyDescent="0.25">
      <c r="A23" s="395" t="s">
        <v>309</v>
      </c>
      <c r="B23" s="427">
        <v>35.29690961830957</v>
      </c>
      <c r="C23">
        <v>27.4</v>
      </c>
    </row>
    <row r="24" spans="1:4" x14ac:dyDescent="0.25">
      <c r="A24" s="395" t="s">
        <v>310</v>
      </c>
      <c r="B24" s="427">
        <v>27.212460732721528</v>
      </c>
      <c r="C24">
        <v>22</v>
      </c>
    </row>
    <row r="25" spans="1:4" x14ac:dyDescent="0.25">
      <c r="A25" s="395" t="s">
        <v>319</v>
      </c>
      <c r="B25" s="427">
        <v>25.647427009006584</v>
      </c>
      <c r="C25">
        <v>19.8</v>
      </c>
    </row>
    <row r="26" spans="1:4" x14ac:dyDescent="0.25">
      <c r="A26" s="395" t="s">
        <v>406</v>
      </c>
      <c r="B26" s="427">
        <v>16.292200803548067</v>
      </c>
      <c r="C26">
        <v>14.8</v>
      </c>
      <c r="D26">
        <v>14.8</v>
      </c>
    </row>
    <row r="27" spans="1:4" x14ac:dyDescent="0.25">
      <c r="A27" s="395" t="s">
        <v>343</v>
      </c>
      <c r="B27" s="427">
        <v>11.640183470089399</v>
      </c>
      <c r="C27">
        <v>11.6</v>
      </c>
      <c r="D27">
        <v>11.6</v>
      </c>
    </row>
    <row r="28" spans="1:4" x14ac:dyDescent="0.25">
      <c r="A28" s="395" t="s">
        <v>408</v>
      </c>
      <c r="B28" s="427">
        <v>12.010472587189939</v>
      </c>
      <c r="C28">
        <v>12.4</v>
      </c>
      <c r="D28">
        <v>12.4</v>
      </c>
    </row>
    <row r="29" spans="1:4" x14ac:dyDescent="0.25">
      <c r="A29" s="395" t="s">
        <v>404</v>
      </c>
      <c r="B29" s="427">
        <v>11.273129879232629</v>
      </c>
      <c r="C29">
        <v>11.9</v>
      </c>
      <c r="D29">
        <v>11.9</v>
      </c>
    </row>
    <row r="30" spans="1:4" x14ac:dyDescent="0.25">
      <c r="A30" s="432" t="s">
        <v>407</v>
      </c>
      <c r="B30" s="427">
        <v>21.148368470900905</v>
      </c>
      <c r="C30">
        <v>21.4</v>
      </c>
      <c r="D30">
        <v>21.4</v>
      </c>
    </row>
    <row r="31" spans="1:4" x14ac:dyDescent="0.25">
      <c r="A31" s="395" t="s">
        <v>344</v>
      </c>
      <c r="B31" s="427">
        <v>10.8080400317106</v>
      </c>
      <c r="C31">
        <v>12.1</v>
      </c>
      <c r="D31">
        <v>12.1</v>
      </c>
    </row>
    <row r="32" spans="1:4" x14ac:dyDescent="0.25">
      <c r="A32" s="395" t="s">
        <v>409</v>
      </c>
      <c r="B32" s="427">
        <v>10.71704430861617</v>
      </c>
      <c r="C32">
        <v>12</v>
      </c>
      <c r="D32">
        <v>12</v>
      </c>
    </row>
    <row r="33" spans="1:4" x14ac:dyDescent="0.25">
      <c r="A33" s="395" t="s">
        <v>403</v>
      </c>
      <c r="B33" s="427">
        <v>9.7481393700914243</v>
      </c>
      <c r="C33">
        <v>11.3</v>
      </c>
      <c r="D33">
        <v>11.3</v>
      </c>
    </row>
    <row r="34" spans="1:4" x14ac:dyDescent="0.25">
      <c r="A34" s="395" t="s">
        <v>410</v>
      </c>
      <c r="B34" s="427">
        <v>15.085906997888252</v>
      </c>
      <c r="C34">
        <v>12.9</v>
      </c>
      <c r="D34">
        <v>12.9</v>
      </c>
    </row>
    <row r="35" spans="1:4" x14ac:dyDescent="0.25">
      <c r="A35" s="395" t="s">
        <v>414</v>
      </c>
      <c r="B35" s="427">
        <v>8.2085478835582144</v>
      </c>
      <c r="C35">
        <v>8.6999999999999993</v>
      </c>
      <c r="D35">
        <v>8.6999999999999993</v>
      </c>
    </row>
    <row r="36" spans="1:4" x14ac:dyDescent="0.25">
      <c r="A36" s="395" t="s">
        <v>420</v>
      </c>
      <c r="B36" s="427">
        <v>13.966059570439878</v>
      </c>
      <c r="C36">
        <v>12.9</v>
      </c>
      <c r="D36">
        <v>12.9</v>
      </c>
    </row>
    <row r="37" spans="1:4" x14ac:dyDescent="0.25">
      <c r="A37" s="395" t="s">
        <v>422</v>
      </c>
      <c r="B37" s="427">
        <v>11.179314934363042</v>
      </c>
      <c r="C37">
        <v>10.5</v>
      </c>
      <c r="D37">
        <v>10.5</v>
      </c>
    </row>
    <row r="38" spans="1:4" x14ac:dyDescent="0.25">
      <c r="A38" s="395" t="s">
        <v>431</v>
      </c>
      <c r="B38" s="427">
        <v>11.135310593788923</v>
      </c>
      <c r="C38">
        <v>11.3</v>
      </c>
      <c r="D38">
        <v>11.3</v>
      </c>
    </row>
    <row r="39" spans="1:4" x14ac:dyDescent="0.25">
      <c r="A39" s="395" t="s">
        <v>436</v>
      </c>
      <c r="B39" s="427">
        <v>11.704242598302319</v>
      </c>
      <c r="C39">
        <v>11.9</v>
      </c>
      <c r="D39">
        <v>11.9</v>
      </c>
    </row>
    <row r="40" spans="1:4" x14ac:dyDescent="0.25">
      <c r="A40" s="395" t="s">
        <v>457</v>
      </c>
      <c r="B40" s="427">
        <v>10.667352564970708</v>
      </c>
      <c r="C40">
        <v>10.9</v>
      </c>
      <c r="D40">
        <v>10.9</v>
      </c>
    </row>
    <row r="41" spans="1:4" x14ac:dyDescent="0.25">
      <c r="A41" s="407" t="s">
        <v>459</v>
      </c>
      <c r="B41" s="427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595" t="s">
        <v>477</v>
      </c>
      <c r="K56" s="595"/>
      <c r="L56" s="595"/>
      <c r="M56" s="595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595" t="s">
        <v>472</v>
      </c>
      <c r="K57" s="595" t="s">
        <v>473</v>
      </c>
      <c r="L57" s="595" t="s">
        <v>474</v>
      </c>
      <c r="M57" s="595" t="s">
        <v>475</v>
      </c>
      <c r="N57" s="386" t="s">
        <v>472</v>
      </c>
      <c r="O57" s="386" t="s">
        <v>473</v>
      </c>
      <c r="P57" s="386" t="s">
        <v>474</v>
      </c>
      <c r="Q57" s="386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5">
        <v>22.2</v>
      </c>
      <c r="K58" s="595">
        <v>27.4</v>
      </c>
      <c r="L58" s="595">
        <v>22</v>
      </c>
      <c r="M58" s="595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478</v>
      </c>
      <c r="R68" t="s">
        <v>479</v>
      </c>
      <c r="V68" t="s">
        <v>480</v>
      </c>
    </row>
    <row r="69" spans="2:26" x14ac:dyDescent="0.25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27"/>
    </row>
    <row r="73" spans="2:26" x14ac:dyDescent="0.25">
      <c r="B73"/>
      <c r="D73" s="4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"/>
  <sheetViews>
    <sheetView view="pageBreakPreview" zoomScale="80" zoomScaleNormal="90" zoomScaleSheetLayoutView="80" zoomScalePageLayoutView="80" workbookViewId="0">
      <selection activeCell="J26" sqref="J26"/>
    </sheetView>
  </sheetViews>
  <sheetFormatPr defaultColWidth="8.85546875" defaultRowHeight="15" x14ac:dyDescent="0.2"/>
  <cols>
    <col min="1" max="1" width="4.7109375" style="57" customWidth="1"/>
    <col min="2" max="2" width="22.28515625" style="455" customWidth="1"/>
    <col min="3" max="3" width="13.5703125" style="455" customWidth="1"/>
    <col min="4" max="4" width="14.85546875" style="455" customWidth="1"/>
    <col min="5" max="5" width="14.42578125" style="455" customWidth="1"/>
    <col min="6" max="7" width="14.42578125" style="455" bestFit="1" customWidth="1"/>
    <col min="8" max="16384" width="8.85546875" style="549"/>
  </cols>
  <sheetData>
    <row r="1" spans="1:7" s="530" customFormat="1" ht="18.75" customHeight="1" x14ac:dyDescent="0.25">
      <c r="A1" s="946">
        <v>3</v>
      </c>
      <c r="B1" s="601" t="s">
        <v>579</v>
      </c>
      <c r="C1" s="455"/>
      <c r="D1" s="455"/>
      <c r="E1" s="455"/>
      <c r="F1" s="455"/>
      <c r="G1" s="455"/>
    </row>
    <row r="2" spans="1:7" s="530" customFormat="1" ht="18.75" customHeight="1" x14ac:dyDescent="0.2">
      <c r="A2" s="946"/>
      <c r="B2" s="602" t="s">
        <v>580</v>
      </c>
      <c r="C2" s="455"/>
      <c r="D2" s="455"/>
      <c r="E2" s="455"/>
      <c r="F2" s="455"/>
      <c r="G2" s="455"/>
    </row>
    <row r="3" spans="1:7" s="530" customFormat="1" ht="9" customHeight="1" x14ac:dyDescent="0.2">
      <c r="A3" s="887"/>
      <c r="B3" s="602"/>
      <c r="C3" s="455"/>
      <c r="D3" s="455"/>
      <c r="E3" s="455"/>
      <c r="F3" s="455"/>
      <c r="G3" s="455"/>
    </row>
    <row r="4" spans="1:7" ht="15" customHeight="1" thickBot="1" x14ac:dyDescent="0.25">
      <c r="A4" s="635"/>
      <c r="B4" s="635"/>
      <c r="C4" s="635"/>
      <c r="D4" s="635"/>
      <c r="E4" s="635"/>
      <c r="F4" s="635"/>
      <c r="G4" s="801" t="s">
        <v>394</v>
      </c>
    </row>
    <row r="5" spans="1:7" ht="7.5" customHeight="1" x14ac:dyDescent="0.2">
      <c r="A5" s="638"/>
      <c r="B5" s="638"/>
      <c r="C5" s="638"/>
      <c r="D5" s="638"/>
      <c r="E5" s="638"/>
      <c r="F5" s="638"/>
      <c r="G5" s="638"/>
    </row>
    <row r="6" spans="1:7" s="561" customFormat="1" ht="39" customHeight="1" x14ac:dyDescent="0.2">
      <c r="A6" s="951" t="s">
        <v>437</v>
      </c>
      <c r="B6" s="952"/>
      <c r="C6" s="447" t="s">
        <v>525</v>
      </c>
      <c r="D6" s="447"/>
      <c r="E6" s="447"/>
      <c r="F6" s="447"/>
      <c r="G6" s="447"/>
    </row>
    <row r="7" spans="1:7" ht="31.5" x14ac:dyDescent="0.2">
      <c r="A7" s="953"/>
      <c r="B7" s="952"/>
      <c r="C7" s="954" t="s">
        <v>438</v>
      </c>
      <c r="D7" s="954" t="s">
        <v>439</v>
      </c>
      <c r="E7" s="954"/>
      <c r="F7" s="954"/>
      <c r="G7" s="890" t="s">
        <v>440</v>
      </c>
    </row>
    <row r="8" spans="1:7" ht="61.5" x14ac:dyDescent="0.2">
      <c r="A8" s="953"/>
      <c r="B8" s="952"/>
      <c r="C8" s="955"/>
      <c r="D8" s="890" t="s">
        <v>446</v>
      </c>
      <c r="E8" s="890" t="s">
        <v>445</v>
      </c>
      <c r="F8" s="890" t="s">
        <v>447</v>
      </c>
      <c r="G8" s="448"/>
    </row>
    <row r="9" spans="1:7" ht="5.0999999999999996" customHeight="1" thickBot="1" x14ac:dyDescent="0.25">
      <c r="A9" s="449"/>
      <c r="B9" s="449"/>
      <c r="C9" s="955"/>
      <c r="D9" s="891"/>
      <c r="E9" s="891"/>
      <c r="F9" s="891"/>
      <c r="G9" s="510"/>
    </row>
    <row r="10" spans="1:7" s="173" customFormat="1" ht="9.9499999999999993" customHeight="1" x14ac:dyDescent="0.2">
      <c r="A10" s="511"/>
      <c r="B10" s="511"/>
      <c r="C10" s="512"/>
      <c r="D10" s="513"/>
      <c r="E10" s="513"/>
      <c r="F10" s="513"/>
      <c r="G10" s="511"/>
    </row>
    <row r="11" spans="1:7" s="559" customFormat="1" ht="45" customHeight="1" x14ac:dyDescent="0.25">
      <c r="A11" s="949" t="s">
        <v>441</v>
      </c>
      <c r="B11" s="950"/>
      <c r="C11" s="882">
        <v>8268893.2011720529</v>
      </c>
      <c r="D11" s="883">
        <v>332074.92640999996</v>
      </c>
      <c r="E11" s="883">
        <v>192866.95641000001</v>
      </c>
      <c r="F11" s="883">
        <v>524941.88281999994</v>
      </c>
      <c r="G11" s="883">
        <v>8793835.0839920528</v>
      </c>
    </row>
    <row r="12" spans="1:7" s="559" customFormat="1" ht="14.25" customHeight="1" x14ac:dyDescent="0.25">
      <c r="A12" s="888"/>
      <c r="B12" s="889"/>
      <c r="C12" s="882"/>
      <c r="D12" s="883"/>
      <c r="E12" s="883"/>
      <c r="F12" s="883"/>
      <c r="G12" s="883"/>
    </row>
    <row r="13" spans="1:7" s="559" customFormat="1" ht="45" customHeight="1" x14ac:dyDescent="0.25">
      <c r="A13" s="949" t="s">
        <v>442</v>
      </c>
      <c r="B13" s="950"/>
      <c r="C13" s="882">
        <v>8129979.02618</v>
      </c>
      <c r="D13" s="883">
        <v>2098973.0158200003</v>
      </c>
      <c r="E13" s="883">
        <v>416888.36864000006</v>
      </c>
      <c r="F13" s="883">
        <v>2515861.3844600003</v>
      </c>
      <c r="G13" s="883">
        <v>10645840.410639999</v>
      </c>
    </row>
    <row r="14" spans="1:7" s="559" customFormat="1" ht="14.25" customHeight="1" x14ac:dyDescent="0.25">
      <c r="A14" s="888"/>
      <c r="B14" s="889"/>
      <c r="C14" s="882"/>
      <c r="D14" s="883"/>
      <c r="E14" s="883"/>
      <c r="F14" s="883"/>
      <c r="G14" s="883"/>
    </row>
    <row r="15" spans="1:7" s="559" customFormat="1" ht="45" customHeight="1" x14ac:dyDescent="0.25">
      <c r="A15" s="949" t="s">
        <v>443</v>
      </c>
      <c r="B15" s="950"/>
      <c r="C15" s="882">
        <v>4204220.7459742008</v>
      </c>
      <c r="D15" s="883">
        <v>4455382.1023899987</v>
      </c>
      <c r="E15" s="883">
        <v>6496694.7192399967</v>
      </c>
      <c r="F15" s="883">
        <v>10952076.821629995</v>
      </c>
      <c r="G15" s="883">
        <v>15156297.567604197</v>
      </c>
    </row>
    <row r="16" spans="1:7" s="559" customFormat="1" ht="45" customHeight="1" x14ac:dyDescent="0.25">
      <c r="A16" s="949" t="s">
        <v>564</v>
      </c>
      <c r="B16" s="950"/>
      <c r="C16" s="882">
        <v>3040185.3469431903</v>
      </c>
      <c r="D16" s="883">
        <v>729820.84885176644</v>
      </c>
      <c r="E16" s="883">
        <v>524133.38875410962</v>
      </c>
      <c r="F16" s="883">
        <v>1253954.2376058761</v>
      </c>
      <c r="G16" s="883">
        <v>4294139.5845490666</v>
      </c>
    </row>
    <row r="17" spans="1:7" s="559" customFormat="1" ht="14.25" customHeight="1" x14ac:dyDescent="0.25">
      <c r="A17" s="888"/>
      <c r="B17" s="889"/>
      <c r="C17" s="882"/>
      <c r="D17" s="883"/>
      <c r="E17" s="883"/>
      <c r="F17" s="883"/>
      <c r="G17" s="883"/>
    </row>
    <row r="18" spans="1:7" s="675" customFormat="1" ht="45" customHeight="1" thickBot="1" x14ac:dyDescent="0.3">
      <c r="A18" s="514"/>
      <c r="B18" s="514" t="s">
        <v>444</v>
      </c>
      <c r="C18" s="884">
        <v>23643278.320269443</v>
      </c>
      <c r="D18" s="884">
        <v>7616250.8934717653</v>
      </c>
      <c r="E18" s="884">
        <v>7630583.4330441067</v>
      </c>
      <c r="F18" s="884">
        <v>15246834.32651587</v>
      </c>
      <c r="G18" s="884">
        <v>38890112.646785319</v>
      </c>
    </row>
    <row r="19" spans="1:7" x14ac:dyDescent="0.2">
      <c r="F19" s="669"/>
    </row>
  </sheetData>
  <mergeCells count="8">
    <mergeCell ref="A13:B13"/>
    <mergeCell ref="A1:A2"/>
    <mergeCell ref="A6:B8"/>
    <mergeCell ref="C7:C9"/>
    <mergeCell ref="D7:F7"/>
    <mergeCell ref="A11:B11"/>
    <mergeCell ref="A15:B15"/>
    <mergeCell ref="A16:B16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90" zoomScaleNormal="90" zoomScaleSheetLayoutView="9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R14" sqref="R14"/>
    </sheetView>
  </sheetViews>
  <sheetFormatPr defaultColWidth="8.85546875" defaultRowHeight="15" x14ac:dyDescent="0.2"/>
  <cols>
    <col min="1" max="1" width="4.28515625" style="57" customWidth="1"/>
    <col min="2" max="2" width="13.42578125" style="455" customWidth="1"/>
    <col min="3" max="3" width="13.7109375" style="455" customWidth="1"/>
    <col min="4" max="4" width="17.5703125" style="455" customWidth="1"/>
    <col min="5" max="7" width="16.28515625" style="455" customWidth="1"/>
    <col min="8" max="16384" width="8.85546875" style="549"/>
  </cols>
  <sheetData>
    <row r="1" spans="1:9" s="530" customFormat="1" ht="18.75" customHeight="1" x14ac:dyDescent="0.25">
      <c r="A1" s="946">
        <v>4</v>
      </c>
      <c r="B1" s="601" t="s">
        <v>581</v>
      </c>
      <c r="C1" s="455"/>
      <c r="D1" s="455"/>
      <c r="E1" s="455"/>
      <c r="F1" s="455"/>
      <c r="G1" s="455"/>
    </row>
    <row r="2" spans="1:9" s="530" customFormat="1" ht="18.75" customHeight="1" x14ac:dyDescent="0.2">
      <c r="A2" s="946"/>
      <c r="B2" s="602" t="s">
        <v>582</v>
      </c>
      <c r="C2" s="455"/>
      <c r="D2" s="455"/>
      <c r="E2" s="455"/>
      <c r="F2" s="455"/>
      <c r="G2" s="455"/>
    </row>
    <row r="3" spans="1:9" s="530" customFormat="1" ht="9" customHeight="1" x14ac:dyDescent="0.2">
      <c r="A3" s="691"/>
      <c r="B3" s="602"/>
      <c r="C3" s="455"/>
      <c r="D3" s="455"/>
      <c r="E3" s="455"/>
      <c r="F3" s="455"/>
      <c r="G3" s="455"/>
    </row>
    <row r="4" spans="1:9" ht="19.5" customHeight="1" thickBot="1" x14ac:dyDescent="0.25">
      <c r="A4" s="640"/>
      <c r="B4" s="641"/>
      <c r="C4" s="641"/>
      <c r="D4" s="641"/>
      <c r="E4" s="641"/>
      <c r="F4" s="641"/>
      <c r="G4" s="801" t="s">
        <v>394</v>
      </c>
    </row>
    <row r="5" spans="1:9" ht="9.9499999999999993" customHeight="1" x14ac:dyDescent="0.25">
      <c r="A5" s="508"/>
      <c r="B5" s="508"/>
      <c r="C5" s="508"/>
      <c r="D5" s="508" t="s">
        <v>361</v>
      </c>
      <c r="E5" s="508" t="s">
        <v>448</v>
      </c>
      <c r="F5" s="508" t="s">
        <v>362</v>
      </c>
      <c r="G5" s="509"/>
    </row>
    <row r="6" spans="1:9" ht="45.75" customHeight="1" x14ac:dyDescent="0.2">
      <c r="A6" s="955" t="s">
        <v>531</v>
      </c>
      <c r="B6" s="958"/>
      <c r="C6" s="796" t="s">
        <v>398</v>
      </c>
      <c r="D6" s="798" t="s">
        <v>454</v>
      </c>
      <c r="E6" s="796" t="s">
        <v>400</v>
      </c>
      <c r="F6" s="796" t="s">
        <v>434</v>
      </c>
      <c r="G6" s="796" t="s">
        <v>107</v>
      </c>
    </row>
    <row r="7" spans="1:9" ht="48.75" customHeight="1" thickBot="1" x14ac:dyDescent="0.25">
      <c r="A7" s="961" t="s">
        <v>526</v>
      </c>
      <c r="B7" s="958"/>
      <c r="C7" s="798" t="s">
        <v>325</v>
      </c>
      <c r="D7" s="798" t="s">
        <v>326</v>
      </c>
      <c r="E7" s="798" t="s">
        <v>455</v>
      </c>
      <c r="F7" s="798" t="s">
        <v>565</v>
      </c>
      <c r="G7" s="798" t="s">
        <v>113</v>
      </c>
    </row>
    <row r="8" spans="1:9" s="64" customFormat="1" ht="22.5" hidden="1" customHeight="1" thickBot="1" x14ac:dyDescent="0.3">
      <c r="A8" s="450"/>
      <c r="B8" s="450"/>
      <c r="C8" s="956" t="s">
        <v>1</v>
      </c>
      <c r="D8" s="956"/>
      <c r="E8" s="956"/>
      <c r="F8" s="956"/>
      <c r="G8" s="956"/>
    </row>
    <row r="9" spans="1:9" ht="9.9499999999999993" customHeight="1" x14ac:dyDescent="0.2">
      <c r="A9" s="692"/>
      <c r="B9" s="692"/>
      <c r="C9" s="797"/>
      <c r="D9" s="797"/>
      <c r="E9" s="797"/>
      <c r="F9" s="957"/>
      <c r="G9" s="957"/>
    </row>
    <row r="10" spans="1:9" s="559" customFormat="1" ht="37.5" customHeight="1" x14ac:dyDescent="0.25">
      <c r="A10" s="959" t="s">
        <v>449</v>
      </c>
      <c r="B10" s="960"/>
      <c r="C10" s="882">
        <v>556589.13394776662</v>
      </c>
      <c r="D10" s="882">
        <v>626340.41746000003</v>
      </c>
      <c r="E10" s="882">
        <v>604521.03990999993</v>
      </c>
      <c r="F10" s="882">
        <v>118264.39908</v>
      </c>
      <c r="G10" s="882">
        <v>1905714.9903977662</v>
      </c>
      <c r="H10" s="560"/>
      <c r="I10" s="560"/>
    </row>
    <row r="11" spans="1:9" s="559" customFormat="1" ht="37.5" customHeight="1" x14ac:dyDescent="0.25">
      <c r="A11" s="962" t="s">
        <v>395</v>
      </c>
      <c r="B11" s="963"/>
      <c r="C11" s="882">
        <v>839576.00251764595</v>
      </c>
      <c r="D11" s="882">
        <v>665547.63882999995</v>
      </c>
      <c r="E11" s="882">
        <v>855869.93920999987</v>
      </c>
      <c r="F11" s="882">
        <v>286995.38562000002</v>
      </c>
      <c r="G11" s="882">
        <v>2647988.9661776456</v>
      </c>
      <c r="H11" s="560"/>
      <c r="I11" s="560"/>
    </row>
    <row r="12" spans="1:9" s="559" customFormat="1" ht="37.5" customHeight="1" x14ac:dyDescent="0.25">
      <c r="A12" s="962" t="s">
        <v>353</v>
      </c>
      <c r="B12" s="963"/>
      <c r="C12" s="882">
        <v>747645.9962544383</v>
      </c>
      <c r="D12" s="882">
        <v>785077.19044999999</v>
      </c>
      <c r="E12" s="882">
        <v>970264.94008999981</v>
      </c>
      <c r="F12" s="882">
        <v>758223.57438999997</v>
      </c>
      <c r="G12" s="882">
        <v>3261211.7011844376</v>
      </c>
      <c r="H12" s="560"/>
      <c r="I12" s="560"/>
    </row>
    <row r="13" spans="1:9" s="559" customFormat="1" ht="37.5" customHeight="1" x14ac:dyDescent="0.25">
      <c r="A13" s="962" t="s">
        <v>354</v>
      </c>
      <c r="B13" s="963"/>
      <c r="C13" s="882">
        <v>848528.37491434766</v>
      </c>
      <c r="D13" s="882">
        <v>946848.24575</v>
      </c>
      <c r="E13" s="882">
        <v>1054692.2932599999</v>
      </c>
      <c r="F13" s="882">
        <v>273269.29206999997</v>
      </c>
      <c r="G13" s="882">
        <v>3123338.2059943476</v>
      </c>
      <c r="H13" s="560"/>
      <c r="I13" s="560"/>
    </row>
    <row r="14" spans="1:9" s="559" customFormat="1" ht="37.5" customHeight="1" x14ac:dyDescent="0.25">
      <c r="A14" s="962" t="s">
        <v>355</v>
      </c>
      <c r="B14" s="963"/>
      <c r="C14" s="882">
        <v>936017.60970444442</v>
      </c>
      <c r="D14" s="882">
        <v>796314.41541000002</v>
      </c>
      <c r="E14" s="882">
        <v>1932839.6804900002</v>
      </c>
      <c r="F14" s="882">
        <v>309482.95645930886</v>
      </c>
      <c r="G14" s="882">
        <v>3974654.6620637537</v>
      </c>
      <c r="H14" s="560"/>
      <c r="I14" s="560"/>
    </row>
    <row r="15" spans="1:9" s="559" customFormat="1" ht="37.5" customHeight="1" x14ac:dyDescent="0.25">
      <c r="A15" s="962" t="s">
        <v>356</v>
      </c>
      <c r="B15" s="963"/>
      <c r="C15" s="882">
        <v>813324.44203307701</v>
      </c>
      <c r="D15" s="882">
        <v>1155336.17986</v>
      </c>
      <c r="E15" s="882">
        <v>2702240.5666442006</v>
      </c>
      <c r="F15" s="882">
        <v>597210.0631131907</v>
      </c>
      <c r="G15" s="882">
        <v>5268111.2516504675</v>
      </c>
      <c r="H15" s="560"/>
      <c r="I15" s="560"/>
    </row>
    <row r="16" spans="1:9" s="559" customFormat="1" ht="37.5" customHeight="1" x14ac:dyDescent="0.25">
      <c r="A16" s="962" t="s">
        <v>357</v>
      </c>
      <c r="B16" s="963"/>
      <c r="C16" s="882">
        <v>955648.70931333327</v>
      </c>
      <c r="D16" s="882">
        <v>1158981.41258</v>
      </c>
      <c r="E16" s="882">
        <v>635734.36773000006</v>
      </c>
      <c r="F16" s="882">
        <v>254121.08231</v>
      </c>
      <c r="G16" s="882">
        <v>3004485.5719333333</v>
      </c>
      <c r="H16" s="560"/>
      <c r="I16" s="560"/>
    </row>
    <row r="17" spans="1:9" s="559" customFormat="1" ht="37.5" customHeight="1" x14ac:dyDescent="0.25">
      <c r="A17" s="962" t="s">
        <v>358</v>
      </c>
      <c r="B17" s="963"/>
      <c r="C17" s="882">
        <v>832768.75927999988</v>
      </c>
      <c r="D17" s="882">
        <v>1460970.3432499999</v>
      </c>
      <c r="E17" s="882">
        <v>2645256.2724199984</v>
      </c>
      <c r="F17" s="882">
        <v>355405.60015209066</v>
      </c>
      <c r="G17" s="882">
        <v>5294400.9751020893</v>
      </c>
      <c r="H17" s="560"/>
      <c r="I17" s="560"/>
    </row>
    <row r="18" spans="1:9" s="559" customFormat="1" ht="37.5" customHeight="1" x14ac:dyDescent="0.25">
      <c r="A18" s="962" t="s">
        <v>359</v>
      </c>
      <c r="B18" s="963"/>
      <c r="C18" s="882">
        <v>790966.72296000004</v>
      </c>
      <c r="D18" s="882">
        <v>1147855.9870499999</v>
      </c>
      <c r="E18" s="882">
        <v>801857.74835999985</v>
      </c>
      <c r="F18" s="882">
        <v>389863.22520447662</v>
      </c>
      <c r="G18" s="882">
        <v>3130543.6835744767</v>
      </c>
      <c r="H18" s="560"/>
      <c r="I18" s="560"/>
    </row>
    <row r="19" spans="1:9" s="559" customFormat="1" ht="33.75" customHeight="1" x14ac:dyDescent="0.25">
      <c r="A19" s="962" t="s">
        <v>360</v>
      </c>
      <c r="B19" s="963"/>
      <c r="C19" s="882">
        <v>1472769.3330670001</v>
      </c>
      <c r="D19" s="882">
        <v>1902568.58</v>
      </c>
      <c r="E19" s="882">
        <v>2953020.7194899982</v>
      </c>
      <c r="F19" s="882">
        <v>951304.00615000003</v>
      </c>
      <c r="G19" s="882">
        <v>7279662.638706998</v>
      </c>
      <c r="H19" s="560"/>
      <c r="I19" s="560"/>
    </row>
    <row r="20" spans="1:9" s="64" customFormat="1" ht="37.5" customHeight="1" thickBot="1" x14ac:dyDescent="0.3">
      <c r="A20" s="964" t="s">
        <v>450</v>
      </c>
      <c r="B20" s="965"/>
      <c r="C20" s="895">
        <v>8793835.0839920528</v>
      </c>
      <c r="D20" s="895">
        <v>10645840.410639999</v>
      </c>
      <c r="E20" s="895">
        <v>15156297.567604195</v>
      </c>
      <c r="F20" s="895">
        <v>4294139.5845490666</v>
      </c>
      <c r="G20" s="894">
        <v>38890112.646785319</v>
      </c>
      <c r="H20" s="560"/>
      <c r="I20" s="560"/>
    </row>
    <row r="21" spans="1:9" x14ac:dyDescent="0.2">
      <c r="C21" s="455" t="b">
        <v>1</v>
      </c>
      <c r="D21" s="455" t="b">
        <v>1</v>
      </c>
      <c r="E21" s="455" t="b">
        <v>1</v>
      </c>
      <c r="F21" s="455" t="b">
        <v>1</v>
      </c>
      <c r="G21" s="455" t="b">
        <v>1</v>
      </c>
    </row>
    <row r="23" spans="1:9" x14ac:dyDescent="0.2">
      <c r="C23" s="639"/>
      <c r="D23" s="639"/>
      <c r="E23" s="639"/>
      <c r="F23" s="639"/>
      <c r="G23" s="639"/>
    </row>
    <row r="24" spans="1:9" x14ac:dyDescent="0.2">
      <c r="G24" s="639"/>
    </row>
    <row r="46" ht="9.75" customHeight="1" x14ac:dyDescent="0.2"/>
  </sheetData>
  <mergeCells count="16"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  <mergeCell ref="C8:G8"/>
    <mergeCell ref="F9:G9"/>
    <mergeCell ref="A1:A2"/>
    <mergeCell ref="A6:B6"/>
    <mergeCell ref="A10:B10"/>
    <mergeCell ref="A7:B7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9"/>
  <sheetViews>
    <sheetView view="pageBreakPreview" zoomScale="86" zoomScaleNormal="80" zoomScaleSheetLayoutView="86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R17" sqref="R17"/>
    </sheetView>
  </sheetViews>
  <sheetFormatPr defaultColWidth="8.85546875" defaultRowHeight="15" x14ac:dyDescent="0.2"/>
  <cols>
    <col min="1" max="1" width="4.28515625" style="549" customWidth="1"/>
    <col min="2" max="2" width="12.42578125" style="530" customWidth="1"/>
    <col min="3" max="3" width="22.28515625" style="530" bestFit="1" customWidth="1"/>
    <col min="4" max="4" width="27.140625" style="530" bestFit="1" customWidth="1"/>
    <col min="5" max="6" width="13.85546875" style="530" customWidth="1"/>
    <col min="7" max="16384" width="8.85546875" style="549"/>
  </cols>
  <sheetData>
    <row r="1" spans="1:6" s="530" customFormat="1" ht="18.75" customHeight="1" x14ac:dyDescent="0.25">
      <c r="A1" s="970">
        <v>5</v>
      </c>
      <c r="B1" s="529" t="s">
        <v>583</v>
      </c>
    </row>
    <row r="2" spans="1:6" s="530" customFormat="1" ht="18.75" customHeight="1" x14ac:dyDescent="0.2">
      <c r="A2" s="970"/>
      <c r="B2" s="531" t="s">
        <v>584</v>
      </c>
    </row>
    <row r="3" spans="1:6" ht="6.75" customHeight="1" thickBot="1" x14ac:dyDescent="0.25">
      <c r="A3" s="547"/>
      <c r="B3" s="548"/>
      <c r="C3" s="548"/>
      <c r="D3" s="548"/>
      <c r="E3" s="548"/>
      <c r="F3" s="548"/>
    </row>
    <row r="4" spans="1:6" ht="6" customHeight="1" x14ac:dyDescent="0.2">
      <c r="A4" s="550"/>
      <c r="B4" s="550"/>
      <c r="C4" s="550"/>
      <c r="D4" s="550"/>
      <c r="E4" s="550"/>
      <c r="F4" s="550"/>
    </row>
    <row r="5" spans="1:6" ht="45.75" customHeight="1" x14ac:dyDescent="0.2">
      <c r="A5" s="967" t="s">
        <v>461</v>
      </c>
      <c r="B5" s="969"/>
      <c r="C5" s="967" t="s">
        <v>544</v>
      </c>
      <c r="D5" s="551" t="s">
        <v>462</v>
      </c>
      <c r="E5" s="551" t="s">
        <v>463</v>
      </c>
      <c r="F5" s="551"/>
    </row>
    <row r="6" spans="1:6" s="64" customFormat="1" ht="26.25" customHeight="1" thickBot="1" x14ac:dyDescent="0.3">
      <c r="A6" s="552"/>
      <c r="B6" s="552"/>
      <c r="C6" s="968"/>
      <c r="D6" s="553" t="s">
        <v>1</v>
      </c>
      <c r="E6" s="552" t="s">
        <v>147</v>
      </c>
      <c r="F6" s="552" t="s">
        <v>148</v>
      </c>
    </row>
    <row r="7" spans="1:6" ht="3" customHeight="1" x14ac:dyDescent="0.2">
      <c r="A7" s="515"/>
      <c r="B7" s="729"/>
      <c r="C7" s="735"/>
      <c r="D7" s="451"/>
      <c r="E7" s="519"/>
      <c r="F7" s="519"/>
    </row>
    <row r="8" spans="1:6" ht="15.75" customHeight="1" x14ac:dyDescent="0.2">
      <c r="A8" s="515" t="s">
        <v>576</v>
      </c>
      <c r="B8" s="729"/>
      <c r="C8" s="922">
        <v>20476</v>
      </c>
      <c r="D8" s="920">
        <v>38890112.646785319</v>
      </c>
      <c r="E8" s="921">
        <v>5.7197009776690066</v>
      </c>
      <c r="F8" s="921">
        <v>20.206087245342829</v>
      </c>
    </row>
    <row r="9" spans="1:6" ht="15.75" customHeight="1" x14ac:dyDescent="0.2">
      <c r="A9" s="515" t="s">
        <v>573</v>
      </c>
      <c r="B9" s="729"/>
      <c r="C9" s="922">
        <v>19780</v>
      </c>
      <c r="D9" s="920">
        <v>36786060.012598798</v>
      </c>
      <c r="E9" s="921">
        <v>7.7284097276801447</v>
      </c>
      <c r="F9" s="921">
        <v>14.176962621944568</v>
      </c>
    </row>
    <row r="10" spans="1:6" ht="3" customHeight="1" x14ac:dyDescent="0.2">
      <c r="A10" s="515"/>
      <c r="B10" s="729"/>
      <c r="C10" s="922"/>
      <c r="D10" s="920"/>
      <c r="E10" s="921"/>
      <c r="F10" s="921"/>
    </row>
    <row r="11" spans="1:6" ht="15.75" customHeight="1" x14ac:dyDescent="0.2">
      <c r="A11" s="515" t="s">
        <v>570</v>
      </c>
      <c r="B11" s="729"/>
      <c r="C11" s="922">
        <v>19602</v>
      </c>
      <c r="D11" s="920">
        <v>34147037.077394903</v>
      </c>
      <c r="E11" s="921">
        <v>2.1227697556008565</v>
      </c>
      <c r="F11" s="921">
        <v>6.7973561607436466</v>
      </c>
    </row>
    <row r="12" spans="1:6" ht="15.75" customHeight="1" x14ac:dyDescent="0.2">
      <c r="A12" s="515" t="s">
        <v>568</v>
      </c>
      <c r="B12" s="729"/>
      <c r="C12" s="922">
        <v>18811</v>
      </c>
      <c r="D12" s="920">
        <v>33437241.429228008</v>
      </c>
      <c r="E12" s="921">
        <v>3.3517181343936358</v>
      </c>
      <c r="F12" s="921">
        <v>9.5635449204658443</v>
      </c>
    </row>
    <row r="13" spans="1:6" ht="15.75" customHeight="1" x14ac:dyDescent="0.2">
      <c r="A13" s="515" t="s">
        <v>567</v>
      </c>
      <c r="B13" s="729"/>
      <c r="C13" s="735">
        <v>17513</v>
      </c>
      <c r="D13" s="451">
        <v>32352864.599452343</v>
      </c>
      <c r="E13" s="519">
        <v>0.41716375223023761</v>
      </c>
      <c r="F13" s="519">
        <v>8.0731802855471102</v>
      </c>
    </row>
    <row r="14" spans="1:6" ht="15.75" customHeight="1" x14ac:dyDescent="0.2">
      <c r="A14" s="515" t="s">
        <v>566</v>
      </c>
      <c r="B14" s="729"/>
      <c r="C14" s="922">
        <v>17328</v>
      </c>
      <c r="D14" s="920">
        <v>32218460.859221201</v>
      </c>
      <c r="E14" s="921">
        <v>0.76559297178499719</v>
      </c>
      <c r="F14" s="921">
        <v>9.3597130777194621</v>
      </c>
    </row>
    <row r="15" spans="1:6" ht="3" customHeight="1" x14ac:dyDescent="0.2">
      <c r="A15" s="515"/>
      <c r="B15" s="729"/>
      <c r="C15" s="735"/>
      <c r="D15" s="451"/>
      <c r="E15" s="519"/>
      <c r="F15" s="519"/>
    </row>
    <row r="16" spans="1:6" ht="15.75" x14ac:dyDescent="0.2">
      <c r="A16" s="515" t="s">
        <v>562</v>
      </c>
      <c r="B16" s="729"/>
      <c r="C16" s="735">
        <v>17546</v>
      </c>
      <c r="D16" s="451">
        <v>31973672.668450009</v>
      </c>
      <c r="E16" s="519">
        <v>4.7678807205620899</v>
      </c>
      <c r="F16" s="519">
        <v>15.738214537652382</v>
      </c>
    </row>
    <row r="17" spans="1:6" ht="15.75" x14ac:dyDescent="0.2">
      <c r="A17" s="515" t="s">
        <v>561</v>
      </c>
      <c r="B17" s="729"/>
      <c r="C17" s="735">
        <v>17305</v>
      </c>
      <c r="D17" s="451">
        <v>30518583.0318841</v>
      </c>
      <c r="E17" s="519">
        <v>1.9458513766375201</v>
      </c>
      <c r="F17" s="519">
        <v>23.179025841493427</v>
      </c>
    </row>
    <row r="18" spans="1:6" ht="15.75" x14ac:dyDescent="0.2">
      <c r="A18" s="515" t="s">
        <v>559</v>
      </c>
      <c r="B18" s="729"/>
      <c r="C18" s="735">
        <v>16619</v>
      </c>
      <c r="D18" s="451">
        <v>29936071.571106501</v>
      </c>
      <c r="E18" s="519">
        <v>1.6125572228659451</v>
      </c>
      <c r="F18" s="519">
        <v>6.112403453755519</v>
      </c>
    </row>
    <row r="19" spans="1:6" ht="15.75" x14ac:dyDescent="0.2">
      <c r="A19" s="515" t="s">
        <v>558</v>
      </c>
      <c r="B19" s="729"/>
      <c r="C19" s="735">
        <v>16632</v>
      </c>
      <c r="D19" s="451">
        <v>29460996.149765201</v>
      </c>
      <c r="E19" s="519">
        <v>6.6428348170042284</v>
      </c>
      <c r="F19" s="519">
        <v>-6.0825922876622087</v>
      </c>
    </row>
    <row r="20" spans="1:6" ht="3" customHeight="1" x14ac:dyDescent="0.2">
      <c r="A20" s="515"/>
      <c r="B20" s="729"/>
      <c r="C20" s="735"/>
      <c r="D20" s="451"/>
      <c r="E20" s="519"/>
      <c r="F20" s="519"/>
    </row>
    <row r="21" spans="1:6" ht="15.75" x14ac:dyDescent="0.2">
      <c r="A21" s="515" t="s">
        <v>557</v>
      </c>
      <c r="B21" s="729"/>
      <c r="C21" s="735">
        <v>17413</v>
      </c>
      <c r="D21" s="451">
        <v>27625856.158380788</v>
      </c>
      <c r="E21" s="519">
        <v>11.5034091219564</v>
      </c>
      <c r="F21" s="519">
        <v>-12.936906152071415</v>
      </c>
    </row>
    <row r="22" spans="1:6" ht="15.75" x14ac:dyDescent="0.2">
      <c r="A22" s="515" t="s">
        <v>556</v>
      </c>
      <c r="B22" s="729"/>
      <c r="C22" s="735">
        <v>16589</v>
      </c>
      <c r="D22" s="451">
        <v>24775795.086377237</v>
      </c>
      <c r="E22" s="519">
        <v>-12.1788856681284</v>
      </c>
      <c r="F22" s="519">
        <v>-21.013191076785894</v>
      </c>
    </row>
    <row r="23" spans="1:6" ht="15.75" x14ac:dyDescent="0.2">
      <c r="A23" s="515" t="s">
        <v>555</v>
      </c>
      <c r="B23" s="729"/>
      <c r="C23" s="735">
        <v>14626</v>
      </c>
      <c r="D23" s="451">
        <v>28211661.028065246</v>
      </c>
      <c r="E23" s="519">
        <v>-10.065292512650164</v>
      </c>
      <c r="F23" s="519">
        <v>42.626752188327231</v>
      </c>
    </row>
    <row r="24" spans="1:6" ht="15.75" x14ac:dyDescent="0.2">
      <c r="A24" s="515" t="s">
        <v>554</v>
      </c>
      <c r="B24" s="729"/>
      <c r="C24" s="735">
        <v>14241</v>
      </c>
      <c r="D24" s="451">
        <v>31369047.408124924</v>
      </c>
      <c r="E24" s="519">
        <v>-1.1402107230194083</v>
      </c>
      <c r="F24" s="519">
        <v>-10.476851051272282</v>
      </c>
    </row>
    <row r="25" spans="1:6" ht="3" customHeight="1" x14ac:dyDescent="0.2">
      <c r="A25" s="869"/>
      <c r="B25" s="870"/>
      <c r="C25" s="735"/>
      <c r="D25" s="451"/>
      <c r="E25" s="519"/>
      <c r="F25" s="519"/>
    </row>
    <row r="26" spans="1:6" ht="15.75" x14ac:dyDescent="0.2">
      <c r="A26" s="515" t="s">
        <v>548</v>
      </c>
      <c r="B26" s="729"/>
      <c r="C26" s="735">
        <v>14160</v>
      </c>
      <c r="D26" s="451">
        <v>31730845.915761199</v>
      </c>
      <c r="E26" s="519">
        <v>1.1599528726428858</v>
      </c>
      <c r="F26" s="519">
        <v>-14.191001403082829</v>
      </c>
    </row>
    <row r="27" spans="1:6" ht="15.75" x14ac:dyDescent="0.2">
      <c r="A27" s="515" t="s">
        <v>546</v>
      </c>
      <c r="B27" s="729"/>
      <c r="C27" s="735">
        <v>13598</v>
      </c>
      <c r="D27" s="451">
        <v>31367003.458087124</v>
      </c>
      <c r="E27" s="519">
        <v>58.578887810130723</v>
      </c>
      <c r="F27" s="519">
        <v>-13.054445840644796</v>
      </c>
    </row>
    <row r="28" spans="1:6" ht="15.75" x14ac:dyDescent="0.2">
      <c r="A28" s="515" t="s">
        <v>539</v>
      </c>
      <c r="B28" s="729"/>
      <c r="C28" s="735">
        <v>12676</v>
      </c>
      <c r="D28" s="451">
        <v>19780062.712788973</v>
      </c>
      <c r="E28" s="519">
        <v>-43.550294103175958</v>
      </c>
      <c r="F28" s="519">
        <v>-44.931689761532596</v>
      </c>
    </row>
    <row r="29" spans="1:6" ht="15.75" x14ac:dyDescent="0.2">
      <c r="A29" s="515" t="s">
        <v>537</v>
      </c>
      <c r="B29" s="729"/>
      <c r="C29" s="735">
        <v>11857</v>
      </c>
      <c r="D29" s="451">
        <v>35040151.934435204</v>
      </c>
      <c r="E29" s="519">
        <v>-5.2417210634712141</v>
      </c>
      <c r="F29" s="519">
        <v>-6.3035247257384146</v>
      </c>
    </row>
    <row r="30" spans="1:6" ht="3" customHeight="1" x14ac:dyDescent="0.2">
      <c r="A30" s="869"/>
      <c r="B30" s="870"/>
      <c r="C30" s="735"/>
      <c r="D30" s="451"/>
      <c r="E30" s="519"/>
      <c r="F30" s="519"/>
    </row>
    <row r="31" spans="1:6" ht="15.75" x14ac:dyDescent="0.2">
      <c r="A31" s="515" t="s">
        <v>534</v>
      </c>
      <c r="B31" s="516"/>
      <c r="C31" s="735">
        <v>11862</v>
      </c>
      <c r="D31" s="451">
        <v>36978459.6424613</v>
      </c>
      <c r="E31" s="519">
        <v>2.49983457518384</v>
      </c>
      <c r="F31" s="519">
        <v>1.280188710765106</v>
      </c>
    </row>
    <row r="32" spans="1:6" ht="15.75" x14ac:dyDescent="0.2">
      <c r="A32" s="515" t="s">
        <v>532</v>
      </c>
      <c r="B32" s="516"/>
      <c r="C32" s="735">
        <v>11018</v>
      </c>
      <c r="D32" s="451">
        <v>36076604.216700003</v>
      </c>
      <c r="E32" s="519">
        <v>0.42105889209301373</v>
      </c>
      <c r="F32" s="519">
        <v>-0.59194306154084364</v>
      </c>
    </row>
    <row r="33" spans="1:6" ht="15.75" x14ac:dyDescent="0.2">
      <c r="A33" s="515" t="s">
        <v>528</v>
      </c>
      <c r="B33" s="516"/>
      <c r="C33" s="735">
        <v>10579</v>
      </c>
      <c r="D33" s="451">
        <v>35919138.660935</v>
      </c>
      <c r="E33" s="519">
        <v>-3.9531365698880925</v>
      </c>
      <c r="F33" s="519">
        <v>0.82650508427367164</v>
      </c>
    </row>
    <row r="34" spans="1:6" ht="15.75" x14ac:dyDescent="0.2">
      <c r="A34" s="515" t="s">
        <v>523</v>
      </c>
      <c r="B34" s="516"/>
      <c r="C34" s="735">
        <v>9939</v>
      </c>
      <c r="D34" s="451">
        <v>37397513.440999985</v>
      </c>
      <c r="E34" s="519">
        <v>2.4279338631139122</v>
      </c>
      <c r="F34" s="519">
        <v>0.73694492098153508</v>
      </c>
    </row>
    <row r="35" spans="1:6" ht="3" customHeight="1" x14ac:dyDescent="0.2">
      <c r="A35" s="869"/>
      <c r="B35" s="870"/>
      <c r="C35" s="735"/>
      <c r="D35" s="451"/>
      <c r="E35" s="519"/>
      <c r="F35" s="519"/>
    </row>
    <row r="36" spans="1:6" ht="15.75" x14ac:dyDescent="0.2">
      <c r="A36" s="515" t="s">
        <v>504</v>
      </c>
      <c r="B36" s="516"/>
      <c r="C36" s="735">
        <v>9892</v>
      </c>
      <c r="D36" s="451">
        <v>36511049.310999997</v>
      </c>
      <c r="E36" s="519">
        <v>0.61609995740486201</v>
      </c>
      <c r="F36" s="519">
        <v>4.0854541701630955</v>
      </c>
    </row>
    <row r="37" spans="1:6" ht="15.75" x14ac:dyDescent="0.2">
      <c r="A37" s="515" t="s">
        <v>502</v>
      </c>
      <c r="B37" s="516"/>
      <c r="C37" s="735">
        <v>9905</v>
      </c>
      <c r="D37" s="451">
        <v>36287482.148937099</v>
      </c>
      <c r="E37" s="519">
        <v>1.8604604615554274</v>
      </c>
      <c r="F37" s="519">
        <v>5.1963479909743926</v>
      </c>
    </row>
    <row r="38" spans="1:6" ht="15.75" x14ac:dyDescent="0.2">
      <c r="A38" s="515" t="s">
        <v>499</v>
      </c>
      <c r="B38" s="516"/>
      <c r="C38" s="735">
        <v>9580</v>
      </c>
      <c r="D38" s="451">
        <v>35624698.7148</v>
      </c>
      <c r="E38" s="519">
        <v>-4.0384511681210533</v>
      </c>
      <c r="F38" s="519">
        <v>5.320354235648816</v>
      </c>
    </row>
    <row r="39" spans="1:6" ht="15" customHeight="1" x14ac:dyDescent="0.2">
      <c r="A39" s="650" t="s">
        <v>495</v>
      </c>
      <c r="B39" s="647"/>
      <c r="C39" s="736">
        <v>9259</v>
      </c>
      <c r="D39" s="648">
        <v>37123930.520560004</v>
      </c>
      <c r="E39" s="649">
        <v>5.832651806309725</v>
      </c>
      <c r="F39" s="649">
        <v>5.9065967821403875</v>
      </c>
    </row>
    <row r="40" spans="1:6" ht="3" customHeight="1" x14ac:dyDescent="0.2">
      <c r="A40" s="869"/>
      <c r="B40" s="870"/>
      <c r="C40" s="735"/>
      <c r="D40" s="451"/>
      <c r="E40" s="519"/>
      <c r="F40" s="519"/>
    </row>
    <row r="41" spans="1:6" s="57" customFormat="1" ht="15" customHeight="1" x14ac:dyDescent="0.2">
      <c r="A41" s="515" t="s">
        <v>493</v>
      </c>
      <c r="B41" s="516"/>
      <c r="C41" s="735">
        <v>8747</v>
      </c>
      <c r="D41" s="451">
        <v>35077955.514619999</v>
      </c>
      <c r="E41" s="519">
        <v>1.6899657017391327</v>
      </c>
      <c r="F41" s="519">
        <v>7.7347084119144176</v>
      </c>
    </row>
    <row r="42" spans="1:6" s="57" customFormat="1" ht="15" customHeight="1" x14ac:dyDescent="0.2">
      <c r="A42" s="515" t="s">
        <v>489</v>
      </c>
      <c r="B42" s="516"/>
      <c r="C42" s="735">
        <v>8844</v>
      </c>
      <c r="D42" s="451">
        <v>34495001.81513001</v>
      </c>
      <c r="E42" s="519">
        <v>1.9805343369691333</v>
      </c>
      <c r="F42" s="519">
        <v>8.1009391362968444</v>
      </c>
    </row>
    <row r="43" spans="1:6" ht="15" customHeight="1" x14ac:dyDescent="0.2">
      <c r="A43" s="515" t="s">
        <v>486</v>
      </c>
      <c r="B43" s="516"/>
      <c r="C43" s="735">
        <v>9405</v>
      </c>
      <c r="D43" s="451">
        <v>33825084.403999999</v>
      </c>
      <c r="E43" s="519">
        <v>-3.5043023498726407</v>
      </c>
      <c r="F43" s="519">
        <v>11.166990944337225</v>
      </c>
    </row>
    <row r="44" spans="1:6" s="57" customFormat="1" ht="15" customHeight="1" x14ac:dyDescent="0.2">
      <c r="A44" s="515" t="s">
        <v>481</v>
      </c>
      <c r="B44" s="516"/>
      <c r="C44" s="735">
        <v>9572</v>
      </c>
      <c r="D44" s="451">
        <v>35053463.758190006</v>
      </c>
      <c r="E44" s="519">
        <v>7.6594870314556527</v>
      </c>
      <c r="F44" s="519">
        <v>9.7438300897599603</v>
      </c>
    </row>
    <row r="45" spans="1:6" ht="3" customHeight="1" x14ac:dyDescent="0.2">
      <c r="A45" s="869"/>
      <c r="B45" s="870"/>
      <c r="C45" s="735"/>
      <c r="D45" s="451"/>
      <c r="E45" s="519"/>
      <c r="F45" s="519"/>
    </row>
    <row r="46" spans="1:6" ht="15" customHeight="1" x14ac:dyDescent="0.2">
      <c r="A46" s="515" t="s">
        <v>458</v>
      </c>
      <c r="B46" s="516"/>
      <c r="C46" s="735">
        <v>9791</v>
      </c>
      <c r="D46" s="451">
        <v>32559567.879000001</v>
      </c>
      <c r="E46" s="519">
        <v>2.0356480760671949</v>
      </c>
      <c r="F46" s="519">
        <v>8.0674251273403019</v>
      </c>
    </row>
    <row r="47" spans="1:6" ht="15" customHeight="1" x14ac:dyDescent="0.2">
      <c r="A47" s="515" t="s">
        <v>456</v>
      </c>
      <c r="B47" s="516"/>
      <c r="C47" s="735">
        <v>9725</v>
      </c>
      <c r="D47" s="451">
        <v>31909992.726</v>
      </c>
      <c r="E47" s="519">
        <v>4.8729939602343402</v>
      </c>
      <c r="F47" s="519">
        <v>10.66735256497069</v>
      </c>
    </row>
    <row r="48" spans="1:6" ht="15" customHeight="1" x14ac:dyDescent="0.2">
      <c r="A48" s="515" t="s">
        <v>435</v>
      </c>
      <c r="B48" s="516"/>
      <c r="C48" s="735">
        <v>9983</v>
      </c>
      <c r="D48" s="451">
        <v>30427273.524869144</v>
      </c>
      <c r="E48" s="519">
        <v>-4.7396411709040294</v>
      </c>
      <c r="F48" s="519">
        <v>11.704242598302317</v>
      </c>
    </row>
    <row r="49" spans="1:6" ht="15" customHeight="1" x14ac:dyDescent="0.2">
      <c r="A49" s="515" t="s">
        <v>427</v>
      </c>
      <c r="B49" s="516"/>
      <c r="C49" s="735">
        <v>10043</v>
      </c>
      <c r="D49" s="451">
        <v>31941170.387000002</v>
      </c>
      <c r="E49" s="519">
        <v>6.0149216999607438</v>
      </c>
      <c r="F49" s="519">
        <v>11.135310593788937</v>
      </c>
    </row>
    <row r="50" spans="1:6" ht="3" customHeight="1" x14ac:dyDescent="0.2">
      <c r="A50" s="525"/>
      <c r="B50" s="526"/>
      <c r="C50" s="735"/>
      <c r="D50" s="451"/>
      <c r="E50" s="519"/>
      <c r="F50" s="519"/>
    </row>
    <row r="51" spans="1:6" s="57" customFormat="1" ht="15" customHeight="1" x14ac:dyDescent="0.2">
      <c r="A51" s="515" t="s">
        <v>421</v>
      </c>
      <c r="B51" s="516"/>
      <c r="C51" s="735">
        <v>10230</v>
      </c>
      <c r="D51" s="451">
        <v>30128938.336999997</v>
      </c>
      <c r="E51" s="519">
        <v>4.4904607149060389</v>
      </c>
      <c r="F51" s="519">
        <v>11.179314934363065</v>
      </c>
    </row>
    <row r="52" spans="1:6" s="57" customFormat="1" ht="15" customHeight="1" x14ac:dyDescent="0.2">
      <c r="A52" s="515" t="s">
        <v>419</v>
      </c>
      <c r="B52" s="516"/>
      <c r="C52" s="735">
        <v>9883</v>
      </c>
      <c r="D52" s="451">
        <v>28834152.066</v>
      </c>
      <c r="E52" s="519">
        <v>5.8555941551669388</v>
      </c>
      <c r="F52" s="519">
        <v>13.966059570439842</v>
      </c>
    </row>
    <row r="53" spans="1:6" s="57" customFormat="1" ht="15" customHeight="1" x14ac:dyDescent="0.2">
      <c r="A53" s="515" t="s">
        <v>413</v>
      </c>
      <c r="B53" s="516"/>
      <c r="C53" s="735">
        <v>10074</v>
      </c>
      <c r="D53" s="451">
        <v>27239138.655000001</v>
      </c>
      <c r="E53" s="519">
        <v>-5.2248211930648454</v>
      </c>
      <c r="F53" s="519">
        <v>8.2085478835582055</v>
      </c>
    </row>
    <row r="54" spans="1:6" ht="15" customHeight="1" x14ac:dyDescent="0.2">
      <c r="A54" s="515" t="s">
        <v>412</v>
      </c>
      <c r="B54" s="516"/>
      <c r="C54" s="735">
        <v>9982</v>
      </c>
      <c r="D54" s="451">
        <v>28740793.73723828</v>
      </c>
      <c r="E54" s="519">
        <v>6.0568986080694192</v>
      </c>
      <c r="F54" s="519">
        <v>15.085907163788873</v>
      </c>
    </row>
    <row r="55" spans="1:6" ht="3" customHeight="1" x14ac:dyDescent="0.2">
      <c r="A55" s="966"/>
      <c r="B55" s="971"/>
      <c r="C55" s="737"/>
      <c r="D55" s="554"/>
      <c r="E55" s="555"/>
      <c r="F55" s="555"/>
    </row>
    <row r="56" spans="1:6" ht="15" customHeight="1" x14ac:dyDescent="0.2">
      <c r="A56" s="515" t="s">
        <v>402</v>
      </c>
      <c r="B56" s="516"/>
      <c r="C56" s="735">
        <v>10000</v>
      </c>
      <c r="D56" s="451">
        <v>27099409.952999998</v>
      </c>
      <c r="E56" s="519">
        <v>7.1095471078233219</v>
      </c>
      <c r="F56" s="519">
        <v>9.7481389509728515</v>
      </c>
    </row>
    <row r="57" spans="1:6" ht="15" customHeight="1" x14ac:dyDescent="0.2">
      <c r="A57" s="515" t="s">
        <v>396</v>
      </c>
      <c r="B57" s="516"/>
      <c r="C57" s="735">
        <v>9835</v>
      </c>
      <c r="D57" s="451">
        <v>25300648.434000004</v>
      </c>
      <c r="E57" s="519">
        <v>0.50781936355473334</v>
      </c>
      <c r="F57" s="519">
        <v>10.717045309986453</v>
      </c>
    </row>
    <row r="58" spans="1:6" ht="15" customHeight="1" x14ac:dyDescent="0.2">
      <c r="A58" s="515" t="s">
        <v>363</v>
      </c>
      <c r="B58" s="516"/>
      <c r="C58" s="735">
        <v>9875</v>
      </c>
      <c r="D58" s="451">
        <v>25172816</v>
      </c>
      <c r="E58" s="519">
        <v>0.79875982943250001</v>
      </c>
      <c r="F58" s="519">
        <v>10.808037856278199</v>
      </c>
    </row>
    <row r="59" spans="1:6" ht="15" customHeight="1" x14ac:dyDescent="0.2">
      <c r="A59" s="515" t="s">
        <v>364</v>
      </c>
      <c r="B59" s="516"/>
      <c r="C59" s="735">
        <v>9774</v>
      </c>
      <c r="D59" s="451">
        <v>24973339</v>
      </c>
      <c r="E59" s="519">
        <v>1.1379023895808436</v>
      </c>
      <c r="F59" s="519">
        <v>21.150929363412974</v>
      </c>
    </row>
    <row r="60" spans="1:6" ht="3" customHeight="1" x14ac:dyDescent="0.2">
      <c r="A60" s="966"/>
      <c r="B60" s="971"/>
      <c r="C60" s="737"/>
      <c r="D60" s="554"/>
      <c r="E60" s="555"/>
      <c r="F60" s="555"/>
    </row>
    <row r="61" spans="1:6" ht="15" hidden="1" customHeight="1" x14ac:dyDescent="0.2">
      <c r="A61" s="515" t="s">
        <v>365</v>
      </c>
      <c r="B61" s="516"/>
      <c r="C61" s="735">
        <v>9652</v>
      </c>
      <c r="D61" s="451">
        <v>24692364</v>
      </c>
      <c r="E61" s="519">
        <v>8.055158781021694</v>
      </c>
      <c r="F61" s="519">
        <v>11.273298911762097</v>
      </c>
    </row>
    <row r="62" spans="1:6" ht="15" hidden="1" customHeight="1" x14ac:dyDescent="0.2">
      <c r="A62" s="515" t="s">
        <v>366</v>
      </c>
      <c r="B62" s="516"/>
      <c r="C62" s="735">
        <v>9753</v>
      </c>
      <c r="D62" s="451">
        <v>22851629</v>
      </c>
      <c r="E62" s="519">
        <v>0.59042148123693194</v>
      </c>
      <c r="F62" s="519">
        <v>12.010470100164532</v>
      </c>
    </row>
    <row r="63" spans="1:6" ht="15" hidden="1" customHeight="1" x14ac:dyDescent="0.2">
      <c r="A63" s="515" t="s">
        <v>367</v>
      </c>
      <c r="B63" s="516"/>
      <c r="C63" s="735">
        <v>9392</v>
      </c>
      <c r="D63" s="451">
        <v>22717500</v>
      </c>
      <c r="E63" s="519">
        <v>10.20737906986864</v>
      </c>
      <c r="F63" s="519">
        <v>11.640188108864111</v>
      </c>
    </row>
    <row r="64" spans="1:6" ht="15" hidden="1" customHeight="1" x14ac:dyDescent="0.2">
      <c r="A64" s="515" t="s">
        <v>368</v>
      </c>
      <c r="B64" s="516"/>
      <c r="C64" s="735">
        <v>8719</v>
      </c>
      <c r="D64" s="451">
        <v>20613411</v>
      </c>
      <c r="E64" s="519">
        <v>-7.1080337308325419</v>
      </c>
      <c r="F64" s="519">
        <v>16.2897456412101</v>
      </c>
    </row>
    <row r="65" spans="1:6" ht="0.75" hidden="1" customHeight="1" thickBot="1" x14ac:dyDescent="0.25">
      <c r="A65" s="807"/>
      <c r="B65" s="808"/>
      <c r="C65" s="809"/>
      <c r="D65" s="810"/>
      <c r="E65" s="811"/>
      <c r="F65" s="811"/>
    </row>
    <row r="66" spans="1:6" ht="15" hidden="1" customHeight="1" x14ac:dyDescent="0.2">
      <c r="A66" s="515" t="s">
        <v>369</v>
      </c>
      <c r="B66" s="516"/>
      <c r="C66" s="735">
        <v>9324</v>
      </c>
      <c r="D66" s="451">
        <v>22190736</v>
      </c>
      <c r="E66" s="519">
        <v>8.7710102080094465</v>
      </c>
      <c r="F66" s="519">
        <v>25.647238759941953</v>
      </c>
    </row>
    <row r="67" spans="1:6" ht="15" hidden="1" customHeight="1" x14ac:dyDescent="0.2">
      <c r="A67" s="515" t="s">
        <v>370</v>
      </c>
      <c r="B67" s="516"/>
      <c r="C67" s="735">
        <v>8862</v>
      </c>
      <c r="D67" s="451">
        <v>20401333</v>
      </c>
      <c r="E67" s="519">
        <v>0.2578916602432913</v>
      </c>
      <c r="F67" s="519">
        <v>27.212458922881428</v>
      </c>
    </row>
    <row r="68" spans="1:6" ht="15" hidden="1" customHeight="1" x14ac:dyDescent="0.2">
      <c r="A68" s="515" t="s">
        <v>371</v>
      </c>
      <c r="B68" s="516"/>
      <c r="C68" s="735">
        <v>8818</v>
      </c>
      <c r="D68" s="451">
        <v>20348855</v>
      </c>
      <c r="E68" s="519">
        <v>14.797263395168631</v>
      </c>
      <c r="F68" s="519">
        <v>35.293353438103928</v>
      </c>
    </row>
    <row r="69" spans="1:6" ht="15.75" hidden="1" x14ac:dyDescent="0.2">
      <c r="A69" s="515" t="s">
        <v>372</v>
      </c>
      <c r="B69" s="516"/>
      <c r="C69" s="735">
        <v>8585</v>
      </c>
      <c r="D69" s="451">
        <v>17725906</v>
      </c>
      <c r="E69" s="519">
        <v>0.366709036522612</v>
      </c>
      <c r="F69" s="519">
        <v>14.217374226196705</v>
      </c>
    </row>
    <row r="70" spans="1:6" ht="15.75" hidden="1" x14ac:dyDescent="0.2">
      <c r="A70" s="966"/>
      <c r="B70" s="966"/>
      <c r="C70" s="737"/>
      <c r="D70" s="554"/>
      <c r="E70" s="555"/>
      <c r="F70" s="555"/>
    </row>
    <row r="71" spans="1:6" ht="15.75" hidden="1" x14ac:dyDescent="0.2">
      <c r="A71" s="515" t="s">
        <v>373</v>
      </c>
      <c r="B71" s="516"/>
      <c r="C71" s="735">
        <v>8781</v>
      </c>
      <c r="D71" s="451">
        <v>17661141</v>
      </c>
      <c r="E71" s="519">
        <v>10.125998825357</v>
      </c>
      <c r="F71" s="519">
        <v>12.915279691811071</v>
      </c>
    </row>
    <row r="72" spans="1:6" ht="15" hidden="1" customHeight="1" x14ac:dyDescent="0.2">
      <c r="A72" s="515" t="s">
        <v>374</v>
      </c>
      <c r="B72" s="516"/>
      <c r="C72" s="735">
        <v>8259</v>
      </c>
      <c r="D72" s="451">
        <v>16037213</v>
      </c>
      <c r="E72" s="519">
        <v>6.6265559694221139</v>
      </c>
      <c r="F72" s="519">
        <v>7.7100556616575027</v>
      </c>
    </row>
    <row r="73" spans="1:6" ht="15" hidden="1" customHeight="1" x14ac:dyDescent="0.2">
      <c r="A73" s="515" t="s">
        <v>375</v>
      </c>
      <c r="B73" s="516"/>
      <c r="C73" s="735">
        <v>7648</v>
      </c>
      <c r="D73" s="451">
        <v>15040543</v>
      </c>
      <c r="E73" s="519">
        <v>-3.0858378468100156</v>
      </c>
      <c r="F73" s="519">
        <v>-5.9496927811303877</v>
      </c>
    </row>
    <row r="74" spans="1:6" ht="15.75" hidden="1" x14ac:dyDescent="0.2">
      <c r="A74" s="515" t="s">
        <v>376</v>
      </c>
      <c r="B74" s="516"/>
      <c r="C74" s="735">
        <v>7766</v>
      </c>
      <c r="D74" s="451">
        <v>15519448</v>
      </c>
      <c r="E74" s="519">
        <v>-0.77748591766987585</v>
      </c>
      <c r="F74" s="519">
        <v>8.756361807723966</v>
      </c>
    </row>
    <row r="75" spans="1:6" ht="1.5" customHeight="1" thickBot="1" x14ac:dyDescent="0.25">
      <c r="A75" s="807"/>
      <c r="B75" s="808"/>
      <c r="C75" s="809"/>
      <c r="D75" s="810"/>
      <c r="E75" s="811"/>
      <c r="F75" s="811"/>
    </row>
    <row r="76" spans="1:6" ht="21.75" hidden="1" customHeight="1" x14ac:dyDescent="0.2">
      <c r="A76" s="515" t="s">
        <v>377</v>
      </c>
      <c r="B76" s="516"/>
      <c r="C76" s="735">
        <v>8038</v>
      </c>
      <c r="D76" s="451">
        <v>15641055</v>
      </c>
      <c r="E76" s="519">
        <v>5.0493564347524966</v>
      </c>
      <c r="F76" s="519">
        <v>11.873890009062318</v>
      </c>
    </row>
    <row r="77" spans="1:6" ht="15" hidden="1" customHeight="1" x14ac:dyDescent="0.2">
      <c r="A77" s="515" t="s">
        <v>378</v>
      </c>
      <c r="B77" s="516"/>
      <c r="C77" s="735">
        <v>8065</v>
      </c>
      <c r="D77" s="451">
        <v>14889244</v>
      </c>
      <c r="E77" s="519">
        <v>-6.8957834529836424</v>
      </c>
      <c r="F77" s="519">
        <v>0.16039931653369568</v>
      </c>
    </row>
    <row r="78" spans="1:6" ht="15" hidden="1" customHeight="1" x14ac:dyDescent="0.2">
      <c r="A78" s="515" t="s">
        <v>379</v>
      </c>
      <c r="B78" s="516"/>
      <c r="C78" s="735">
        <v>7571</v>
      </c>
      <c r="D78" s="451">
        <v>15992019</v>
      </c>
      <c r="E78" s="519">
        <v>12.068019713072013</v>
      </c>
      <c r="F78" s="519">
        <v>2.2740340976568771</v>
      </c>
    </row>
    <row r="79" spans="1:6" ht="15" hidden="1" customHeight="1" x14ac:dyDescent="0.2">
      <c r="A79" s="515" t="s">
        <v>380</v>
      </c>
      <c r="B79" s="516"/>
      <c r="C79" s="735">
        <v>7344</v>
      </c>
      <c r="D79" s="451">
        <v>14269922</v>
      </c>
      <c r="E79" s="519">
        <v>2.066752163834126</v>
      </c>
      <c r="F79" s="519">
        <v>-8.1255803346719482</v>
      </c>
    </row>
    <row r="80" spans="1:6" ht="1.5" hidden="1" customHeight="1" thickBot="1" x14ac:dyDescent="0.25">
      <c r="A80" s="556"/>
      <c r="B80" s="556"/>
      <c r="C80" s="556"/>
      <c r="D80" s="556"/>
      <c r="E80" s="557"/>
      <c r="F80" s="556"/>
    </row>
    <row r="81" spans="1:6" ht="15.75" hidden="1" x14ac:dyDescent="0.2">
      <c r="A81" s="515"/>
      <c r="B81" s="516"/>
      <c r="C81" s="558"/>
    </row>
    <row r="82" spans="1:6" ht="15.75" x14ac:dyDescent="0.2">
      <c r="A82" s="515"/>
      <c r="B82" s="516"/>
      <c r="C82" s="558"/>
    </row>
    <row r="83" spans="1:6" ht="15.75" x14ac:dyDescent="0.2">
      <c r="A83" s="515"/>
      <c r="B83" s="516"/>
      <c r="C83" s="558"/>
    </row>
    <row r="84" spans="1:6" ht="15.75" x14ac:dyDescent="0.2">
      <c r="A84" s="515"/>
      <c r="B84" s="516"/>
      <c r="C84" s="558"/>
    </row>
    <row r="85" spans="1:6" x14ac:dyDescent="0.2">
      <c r="A85" s="530"/>
      <c r="D85" s="549"/>
      <c r="E85" s="549"/>
      <c r="F85" s="549"/>
    </row>
    <row r="86" spans="1:6" ht="15.75" x14ac:dyDescent="0.2">
      <c r="B86" s="515"/>
      <c r="C86" s="516"/>
      <c r="D86" s="549"/>
      <c r="E86" s="549"/>
      <c r="F86" s="549"/>
    </row>
    <row r="87" spans="1:6" ht="8.1" customHeight="1" x14ac:dyDescent="0.2">
      <c r="B87" s="515"/>
      <c r="C87" s="516"/>
      <c r="D87" s="549"/>
      <c r="E87" s="549"/>
      <c r="F87" s="549"/>
    </row>
    <row r="88" spans="1:6" ht="15.75" x14ac:dyDescent="0.2">
      <c r="B88" s="515"/>
      <c r="C88" s="516"/>
      <c r="D88" s="549"/>
      <c r="E88" s="549"/>
      <c r="F88" s="549"/>
    </row>
    <row r="89" spans="1:6" ht="15.75" x14ac:dyDescent="0.2">
      <c r="B89" s="515"/>
      <c r="C89" s="516"/>
      <c r="D89" s="549"/>
      <c r="E89" s="549"/>
      <c r="F89" s="549"/>
    </row>
  </sheetData>
  <mergeCells count="6">
    <mergeCell ref="A70:B70"/>
    <mergeCell ref="C5:C6"/>
    <mergeCell ref="A5:B5"/>
    <mergeCell ref="A1:A2"/>
    <mergeCell ref="A55:B55"/>
    <mergeCell ref="A60:B60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45"/>
  <sheetViews>
    <sheetView view="pageBreakPreview" zoomScaleNormal="100" zoomScaleSheetLayoutView="100" workbookViewId="0">
      <pane xSplit="2" ySplit="10" topLeftCell="AG11" activePane="bottomRight" state="frozen"/>
      <selection activeCell="H29" sqref="H29"/>
      <selection pane="topRight" activeCell="H29" sqref="H29"/>
      <selection pane="bottomLeft" activeCell="H29" sqref="H29"/>
      <selection pane="bottomRight" activeCell="BM18" sqref="BM18"/>
    </sheetView>
  </sheetViews>
  <sheetFormatPr defaultColWidth="8.85546875" defaultRowHeight="15.75" x14ac:dyDescent="0.25"/>
  <cols>
    <col min="1" max="1" width="8.7109375" style="530" customWidth="1"/>
    <col min="2" max="2" width="10.7109375" style="530" customWidth="1"/>
    <col min="3" max="3" width="8.42578125" style="530" hidden="1" customWidth="1"/>
    <col min="4" max="4" width="9.140625" style="530" hidden="1" customWidth="1"/>
    <col min="5" max="5" width="9" style="530" hidden="1" customWidth="1"/>
    <col min="6" max="6" width="9.85546875" style="530" hidden="1" customWidth="1"/>
    <col min="7" max="7" width="0.7109375" style="530" hidden="1" customWidth="1"/>
    <col min="8" max="11" width="7.7109375" style="530" hidden="1" customWidth="1"/>
    <col min="12" max="12" width="0.7109375" style="530" hidden="1" customWidth="1"/>
    <col min="13" max="13" width="7.7109375" style="530" hidden="1" customWidth="1"/>
    <col min="14" max="16" width="6.85546875" style="530" hidden="1" customWidth="1"/>
    <col min="17" max="17" width="0.7109375" style="530" hidden="1" customWidth="1"/>
    <col min="18" max="21" width="7" style="532" hidden="1" customWidth="1"/>
    <col min="22" max="22" width="0.7109375" style="530" hidden="1" customWidth="1"/>
    <col min="23" max="26" width="7" style="532" hidden="1" customWidth="1"/>
    <col min="27" max="27" width="0.7109375" style="530" hidden="1" customWidth="1"/>
    <col min="28" max="31" width="7" style="532" hidden="1" customWidth="1"/>
    <col min="32" max="32" width="0.7109375" style="530" hidden="1" customWidth="1"/>
    <col min="33" max="36" width="7.28515625" style="455" customWidth="1"/>
    <col min="37" max="37" width="0.7109375" style="530" customWidth="1"/>
    <col min="38" max="38" width="7.28515625" style="530" customWidth="1"/>
    <col min="39" max="39" width="7.42578125" style="530" customWidth="1"/>
    <col min="40" max="41" width="7.28515625" style="530" customWidth="1"/>
    <col min="42" max="42" width="0.7109375" style="530" customWidth="1"/>
    <col min="43" max="46" width="7.28515625" style="530" customWidth="1"/>
    <col min="47" max="47" width="0.7109375" style="530" hidden="1" customWidth="1"/>
    <col min="48" max="51" width="7.28515625" style="455" hidden="1" customWidth="1"/>
    <col min="52" max="52" width="0.7109375" style="455" hidden="1" customWidth="1"/>
    <col min="53" max="56" width="7.28515625" style="455" hidden="1" customWidth="1"/>
    <col min="57" max="57" width="0.7109375" style="455" hidden="1" customWidth="1"/>
    <col min="58" max="61" width="7.28515625" style="455" hidden="1" customWidth="1"/>
    <col min="62" max="62" width="0.7109375" style="530" hidden="1" customWidth="1"/>
    <col min="63" max="63" width="8.85546875" style="876"/>
    <col min="64" max="64" width="8.85546875" style="832"/>
    <col min="65" max="68" width="8.85546875" style="876"/>
    <col min="69" max="69" width="17.28515625" style="1" bestFit="1" customWidth="1"/>
    <col min="70" max="70" width="8.85546875" style="1"/>
    <col min="71" max="71" width="8.85546875" style="530"/>
    <col min="72" max="72" width="9.42578125" style="530" bestFit="1" customWidth="1"/>
    <col min="73" max="73" width="10.85546875" style="530" bestFit="1" customWidth="1"/>
    <col min="74" max="16384" width="8.85546875" style="530"/>
  </cols>
  <sheetData>
    <row r="1" spans="1:73" ht="18.75" customHeight="1" x14ac:dyDescent="0.25">
      <c r="A1" s="970">
        <v>6</v>
      </c>
      <c r="B1" s="529" t="s">
        <v>585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910"/>
      <c r="AJ1" s="910"/>
      <c r="AK1" s="529"/>
      <c r="AL1" s="529"/>
      <c r="AM1" s="529"/>
      <c r="AN1" s="529"/>
      <c r="AO1" s="529"/>
      <c r="AP1" s="529"/>
      <c r="AQ1" s="529"/>
      <c r="AR1" s="529"/>
      <c r="AS1" s="529"/>
      <c r="AT1" s="529"/>
      <c r="AU1" s="529"/>
      <c r="AV1" s="601"/>
      <c r="AW1" s="601"/>
      <c r="AX1" s="601"/>
      <c r="AY1" s="601"/>
      <c r="AZ1" s="601"/>
      <c r="BA1" s="601"/>
      <c r="BB1" s="601"/>
      <c r="BC1" s="601"/>
      <c r="BD1" s="601"/>
      <c r="BE1" s="601"/>
      <c r="BF1" s="601"/>
      <c r="BG1" s="601"/>
      <c r="BH1" s="601"/>
      <c r="BI1" s="601"/>
      <c r="BJ1" s="529"/>
    </row>
    <row r="2" spans="1:73" ht="18.75" customHeight="1" x14ac:dyDescent="0.25">
      <c r="A2" s="970"/>
      <c r="B2" s="531" t="s">
        <v>586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602"/>
      <c r="AW2" s="602"/>
      <c r="AX2" s="602"/>
      <c r="AY2" s="602"/>
      <c r="AZ2" s="602"/>
      <c r="BA2" s="602"/>
      <c r="BB2" s="602"/>
      <c r="BC2" s="602"/>
      <c r="BD2" s="602"/>
      <c r="BE2" s="602"/>
      <c r="BF2" s="602"/>
      <c r="BG2" s="602"/>
      <c r="BH2" s="602"/>
      <c r="BI2" s="602"/>
      <c r="BJ2" s="531"/>
    </row>
    <row r="3" spans="1:73" ht="9" customHeight="1" x14ac:dyDescent="0.25">
      <c r="A3" s="871"/>
      <c r="B3" s="531"/>
      <c r="G3" s="531"/>
      <c r="L3" s="531"/>
      <c r="Q3" s="531"/>
      <c r="R3" s="539"/>
      <c r="S3" s="530"/>
      <c r="T3" s="530"/>
      <c r="U3" s="530"/>
      <c r="V3" s="531"/>
      <c r="W3" s="539"/>
      <c r="X3" s="530"/>
      <c r="Y3" s="530"/>
      <c r="Z3" s="530"/>
      <c r="AA3" s="531"/>
      <c r="AB3" s="539"/>
      <c r="AC3" s="530"/>
      <c r="AD3" s="530"/>
      <c r="AE3" s="530"/>
      <c r="AF3" s="531"/>
      <c r="AK3" s="531"/>
      <c r="AL3" s="531"/>
      <c r="AM3" s="531"/>
      <c r="AN3" s="531"/>
      <c r="AO3" s="531"/>
      <c r="AP3" s="531"/>
      <c r="AQ3" s="531"/>
      <c r="AR3" s="531"/>
      <c r="AS3" s="531"/>
      <c r="AT3" s="531"/>
      <c r="AU3" s="531"/>
      <c r="AV3" s="602"/>
      <c r="AW3" s="602"/>
      <c r="AX3" s="602"/>
      <c r="AY3" s="602"/>
      <c r="AZ3" s="602"/>
      <c r="BA3" s="602"/>
      <c r="BB3" s="602"/>
      <c r="BC3" s="602"/>
      <c r="BD3" s="602"/>
      <c r="BE3" s="602"/>
      <c r="BF3" s="602"/>
      <c r="BG3" s="602"/>
      <c r="BH3" s="602"/>
      <c r="BI3" s="602"/>
      <c r="BJ3" s="531"/>
    </row>
    <row r="4" spans="1:73" s="532" customFormat="1" ht="20.25" customHeight="1" thickBot="1" x14ac:dyDescent="0.3">
      <c r="P4" s="713"/>
      <c r="U4" s="794"/>
      <c r="Z4" s="794"/>
      <c r="AE4" s="794"/>
      <c r="AG4" s="453"/>
      <c r="AH4" s="453"/>
      <c r="AI4" s="453"/>
      <c r="AJ4" s="453"/>
      <c r="AQ4" s="986" t="s">
        <v>569</v>
      </c>
      <c r="AR4" s="986"/>
      <c r="AS4" s="986"/>
      <c r="AT4" s="986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983" t="s">
        <v>505</v>
      </c>
      <c r="BH4" s="983"/>
      <c r="BI4" s="983"/>
      <c r="BJ4" s="983"/>
      <c r="BL4" s="830"/>
      <c r="BQ4" s="546"/>
      <c r="BR4" s="546"/>
    </row>
    <row r="5" spans="1:73" s="532" customFormat="1" ht="5.0999999999999996" customHeigh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454"/>
      <c r="AH5" s="454"/>
      <c r="AI5" s="454"/>
      <c r="AJ5" s="454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533"/>
      <c r="BL5" s="830"/>
      <c r="BQ5" s="546"/>
      <c r="BR5" s="546"/>
    </row>
    <row r="6" spans="1:73" ht="18.75" customHeight="1" x14ac:dyDescent="0.25">
      <c r="A6" s="980" t="s">
        <v>108</v>
      </c>
      <c r="B6" s="981"/>
      <c r="C6" s="535"/>
      <c r="D6" s="535"/>
      <c r="E6" s="535"/>
      <c r="F6" s="535"/>
      <c r="G6" s="901"/>
      <c r="H6" s="535"/>
      <c r="I6" s="535"/>
      <c r="J6" s="535"/>
      <c r="K6" s="535"/>
      <c r="L6" s="901"/>
      <c r="M6" s="116"/>
      <c r="N6" s="116"/>
      <c r="O6" s="116"/>
      <c r="P6" s="116"/>
      <c r="Q6" s="901"/>
      <c r="R6" s="718"/>
      <c r="S6" s="718"/>
      <c r="T6" s="718"/>
      <c r="U6" s="718"/>
      <c r="V6" s="901"/>
      <c r="W6" s="718"/>
      <c r="X6" s="718"/>
      <c r="Y6" s="718"/>
      <c r="Z6" s="718"/>
      <c r="AA6" s="901"/>
      <c r="AB6" s="718"/>
      <c r="AC6" s="718"/>
      <c r="AD6" s="718"/>
      <c r="AE6" s="718"/>
      <c r="AF6" s="901"/>
      <c r="AG6" s="984" t="s">
        <v>389</v>
      </c>
      <c r="AH6" s="984"/>
      <c r="AI6" s="984"/>
      <c r="AJ6" s="984"/>
      <c r="AK6" s="984"/>
      <c r="AL6" s="984"/>
      <c r="AM6" s="984"/>
      <c r="AN6" s="984"/>
      <c r="AO6" s="984"/>
      <c r="AP6" s="984"/>
      <c r="AQ6" s="984"/>
      <c r="AR6" s="984"/>
      <c r="AS6" s="984"/>
      <c r="AT6" s="984"/>
      <c r="AU6" s="901"/>
      <c r="AV6" s="984" t="s">
        <v>389</v>
      </c>
      <c r="AW6" s="984"/>
      <c r="AX6" s="984"/>
      <c r="AY6" s="984"/>
      <c r="AZ6" s="984"/>
      <c r="BA6" s="984"/>
      <c r="BB6" s="984"/>
      <c r="BC6" s="984"/>
      <c r="BD6" s="984"/>
      <c r="BE6" s="984"/>
      <c r="BF6" s="984"/>
      <c r="BG6" s="984"/>
      <c r="BH6" s="984"/>
      <c r="BI6" s="984"/>
      <c r="BJ6" s="116"/>
    </row>
    <row r="7" spans="1:73" ht="18.75" customHeight="1" x14ac:dyDescent="0.25">
      <c r="A7" s="982" t="s">
        <v>109</v>
      </c>
      <c r="B7" s="981"/>
      <c r="C7" s="536"/>
      <c r="D7" s="536"/>
      <c r="E7" s="536"/>
      <c r="F7" s="536"/>
      <c r="G7" s="901"/>
      <c r="H7" s="536"/>
      <c r="I7" s="536"/>
      <c r="J7" s="536"/>
      <c r="K7" s="536"/>
      <c r="L7" s="901"/>
      <c r="M7" s="714"/>
      <c r="N7" s="714"/>
      <c r="O7" s="714"/>
      <c r="P7" s="714"/>
      <c r="Q7" s="901"/>
      <c r="R7" s="719"/>
      <c r="S7" s="719"/>
      <c r="T7" s="719"/>
      <c r="U7" s="719"/>
      <c r="V7" s="901"/>
      <c r="W7" s="719"/>
      <c r="X7" s="719"/>
      <c r="Y7" s="719"/>
      <c r="Z7" s="719"/>
      <c r="AA7" s="901"/>
      <c r="AB7" s="719"/>
      <c r="AC7" s="719"/>
      <c r="AD7" s="719"/>
      <c r="AE7" s="719"/>
      <c r="AF7" s="901"/>
      <c r="AG7" s="985" t="s">
        <v>390</v>
      </c>
      <c r="AH7" s="985"/>
      <c r="AI7" s="985"/>
      <c r="AJ7" s="985"/>
      <c r="AK7" s="985"/>
      <c r="AL7" s="985"/>
      <c r="AM7" s="985"/>
      <c r="AN7" s="985"/>
      <c r="AO7" s="985"/>
      <c r="AP7" s="985"/>
      <c r="AQ7" s="985"/>
      <c r="AR7" s="985"/>
      <c r="AS7" s="985"/>
      <c r="AT7" s="985"/>
      <c r="AU7" s="901"/>
      <c r="AV7" s="985" t="s">
        <v>390</v>
      </c>
      <c r="AW7" s="985"/>
      <c r="AX7" s="985"/>
      <c r="AY7" s="985"/>
      <c r="AZ7" s="985"/>
      <c r="BA7" s="985"/>
      <c r="BB7" s="985"/>
      <c r="BC7" s="985"/>
      <c r="BD7" s="985"/>
      <c r="BE7" s="985"/>
      <c r="BF7" s="985"/>
      <c r="BG7" s="985"/>
      <c r="BH7" s="985"/>
      <c r="BI7" s="985"/>
      <c r="BJ7" s="805"/>
    </row>
    <row r="8" spans="1:73" s="539" customFormat="1" ht="24.95" customHeight="1" x14ac:dyDescent="0.25">
      <c r="A8" s="872"/>
      <c r="B8" s="872"/>
      <c r="C8" s="537">
        <v>2011</v>
      </c>
      <c r="D8" s="537"/>
      <c r="E8" s="537"/>
      <c r="F8" s="537"/>
      <c r="G8" s="899"/>
      <c r="H8" s="537">
        <v>2012</v>
      </c>
      <c r="I8" s="537"/>
      <c r="J8" s="537"/>
      <c r="K8" s="537"/>
      <c r="L8" s="899"/>
      <c r="M8" s="979">
        <v>2013</v>
      </c>
      <c r="N8" s="979"/>
      <c r="O8" s="979"/>
      <c r="P8" s="979"/>
      <c r="Q8" s="899"/>
      <c r="R8" s="537">
        <v>2014</v>
      </c>
      <c r="S8" s="537"/>
      <c r="T8" s="537"/>
      <c r="U8" s="537"/>
      <c r="V8" s="899"/>
      <c r="W8" s="537">
        <v>2015</v>
      </c>
      <c r="X8" s="537"/>
      <c r="Y8" s="537"/>
      <c r="Z8" s="537"/>
      <c r="AA8" s="899"/>
      <c r="AB8" s="537">
        <v>2016</v>
      </c>
      <c r="AC8" s="537"/>
      <c r="AD8" s="537"/>
      <c r="AE8" s="537"/>
      <c r="AF8" s="899"/>
      <c r="AG8" s="978">
        <v>2018</v>
      </c>
      <c r="AH8" s="978"/>
      <c r="AI8" s="978"/>
      <c r="AJ8" s="978"/>
      <c r="AK8" s="899"/>
      <c r="AL8" s="978">
        <v>2019</v>
      </c>
      <c r="AM8" s="978"/>
      <c r="AN8" s="978"/>
      <c r="AO8" s="978"/>
      <c r="AP8" s="899"/>
      <c r="AQ8" s="978">
        <v>2020</v>
      </c>
      <c r="AR8" s="978"/>
      <c r="AS8" s="978"/>
      <c r="AT8" s="978"/>
      <c r="AU8" s="899"/>
      <c r="AV8" s="977">
        <v>2022</v>
      </c>
      <c r="AW8" s="977"/>
      <c r="AX8" s="977"/>
      <c r="AY8" s="977"/>
      <c r="AZ8" s="734"/>
      <c r="BA8" s="976">
        <v>2021</v>
      </c>
      <c r="BB8" s="976"/>
      <c r="BC8" s="976"/>
      <c r="BD8" s="976"/>
      <c r="BE8" s="734"/>
      <c r="BF8" s="976">
        <v>2020</v>
      </c>
      <c r="BG8" s="976"/>
      <c r="BH8" s="976"/>
      <c r="BI8" s="976"/>
      <c r="BJ8" s="734"/>
      <c r="BL8" s="829"/>
      <c r="BQ8" s="837"/>
      <c r="BR8" s="837"/>
    </row>
    <row r="9" spans="1:73" s="539" customFormat="1" ht="24.95" customHeight="1" thickBot="1" x14ac:dyDescent="0.3">
      <c r="A9" s="872"/>
      <c r="B9" s="872"/>
      <c r="C9" s="906" t="s">
        <v>176</v>
      </c>
      <c r="D9" s="906" t="s">
        <v>175</v>
      </c>
      <c r="E9" s="906" t="s">
        <v>178</v>
      </c>
      <c r="F9" s="906" t="s">
        <v>177</v>
      </c>
      <c r="G9" s="899"/>
      <c r="H9" s="906" t="s">
        <v>176</v>
      </c>
      <c r="I9" s="906" t="s">
        <v>175</v>
      </c>
      <c r="J9" s="906" t="s">
        <v>178</v>
      </c>
      <c r="K9" s="906" t="s">
        <v>177</v>
      </c>
      <c r="L9" s="899"/>
      <c r="M9" s="904" t="s">
        <v>176</v>
      </c>
      <c r="N9" s="904" t="s">
        <v>175</v>
      </c>
      <c r="O9" s="904" t="s">
        <v>178</v>
      </c>
      <c r="P9" s="904" t="s">
        <v>177</v>
      </c>
      <c r="Q9" s="899"/>
      <c r="R9" s="544" t="s">
        <v>176</v>
      </c>
      <c r="S9" s="544" t="s">
        <v>175</v>
      </c>
      <c r="T9" s="544" t="s">
        <v>178</v>
      </c>
      <c r="U9" s="544" t="s">
        <v>177</v>
      </c>
      <c r="V9" s="899"/>
      <c r="W9" s="544" t="s">
        <v>177</v>
      </c>
      <c r="X9" s="544" t="s">
        <v>178</v>
      </c>
      <c r="Y9" s="544" t="s">
        <v>175</v>
      </c>
      <c r="Z9" s="544" t="s">
        <v>176</v>
      </c>
      <c r="AA9" s="899"/>
      <c r="AB9" s="544" t="s">
        <v>177</v>
      </c>
      <c r="AC9" s="544" t="s">
        <v>178</v>
      </c>
      <c r="AD9" s="544" t="s">
        <v>175</v>
      </c>
      <c r="AE9" s="544" t="s">
        <v>176</v>
      </c>
      <c r="AF9" s="899"/>
      <c r="AG9" s="460" t="s">
        <v>176</v>
      </c>
      <c r="AH9" s="460" t="s">
        <v>175</v>
      </c>
      <c r="AI9" s="460" t="s">
        <v>178</v>
      </c>
      <c r="AJ9" s="460" t="s">
        <v>177</v>
      </c>
      <c r="AK9" s="899"/>
      <c r="AL9" s="657" t="s">
        <v>176</v>
      </c>
      <c r="AM9" s="657" t="s">
        <v>175</v>
      </c>
      <c r="AN9" s="657" t="s">
        <v>178</v>
      </c>
      <c r="AO9" s="657" t="s">
        <v>177</v>
      </c>
      <c r="AP9" s="899"/>
      <c r="AQ9" s="460" t="s">
        <v>176</v>
      </c>
      <c r="AR9" s="460" t="s">
        <v>175</v>
      </c>
      <c r="AS9" s="460" t="s">
        <v>178</v>
      </c>
      <c r="AT9" s="460" t="s">
        <v>177</v>
      </c>
      <c r="AU9" s="899"/>
      <c r="AV9" s="717" t="s">
        <v>177</v>
      </c>
      <c r="AW9" s="717" t="s">
        <v>178</v>
      </c>
      <c r="AX9" s="717" t="s">
        <v>175</v>
      </c>
      <c r="AY9" s="717" t="s">
        <v>176</v>
      </c>
      <c r="AZ9" s="717"/>
      <c r="BA9" s="460" t="s">
        <v>177</v>
      </c>
      <c r="BB9" s="460" t="s">
        <v>178</v>
      </c>
      <c r="BC9" s="460" t="s">
        <v>175</v>
      </c>
      <c r="BD9" s="460" t="s">
        <v>176</v>
      </c>
      <c r="BE9" s="717"/>
      <c r="BF9" s="460" t="s">
        <v>177</v>
      </c>
      <c r="BG9" s="460" t="s">
        <v>178</v>
      </c>
      <c r="BH9" s="460" t="s">
        <v>175</v>
      </c>
      <c r="BI9" s="460" t="s">
        <v>176</v>
      </c>
      <c r="BJ9" s="733"/>
      <c r="BK9" s="838"/>
      <c r="BL9" s="839"/>
      <c r="BM9" s="838"/>
      <c r="BN9" s="838"/>
      <c r="BO9" s="838"/>
      <c r="BP9" s="844"/>
      <c r="BQ9" s="845"/>
      <c r="BR9" s="845"/>
      <c r="BS9" s="844"/>
    </row>
    <row r="10" spans="1:73" s="532" customFormat="1" ht="3.75" customHeight="1" x14ac:dyDescent="0.2">
      <c r="A10" s="696"/>
      <c r="B10" s="696"/>
      <c r="C10" s="540"/>
      <c r="D10" s="540"/>
      <c r="E10" s="540"/>
      <c r="F10" s="540"/>
      <c r="G10" s="540"/>
      <c r="H10" s="540"/>
      <c r="I10" s="540"/>
      <c r="J10" s="540"/>
      <c r="K10" s="540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5"/>
      <c r="AH10" s="695"/>
      <c r="AI10" s="695"/>
      <c r="AJ10" s="695"/>
      <c r="AK10" s="696"/>
      <c r="AL10" s="696"/>
      <c r="AM10" s="696"/>
      <c r="AN10" s="696"/>
      <c r="AO10" s="696"/>
      <c r="AP10" s="696"/>
      <c r="AQ10" s="696"/>
      <c r="AR10" s="696"/>
      <c r="AS10" s="696"/>
      <c r="AT10" s="696"/>
      <c r="AU10" s="696"/>
      <c r="AV10" s="695"/>
      <c r="AW10" s="695"/>
      <c r="AX10" s="695"/>
      <c r="AY10" s="695"/>
      <c r="AZ10" s="695"/>
      <c r="BA10" s="695"/>
      <c r="BB10" s="695"/>
      <c r="BC10" s="695"/>
      <c r="BD10" s="695"/>
      <c r="BE10" s="695"/>
      <c r="BF10" s="695"/>
      <c r="BG10" s="695"/>
      <c r="BH10" s="695"/>
      <c r="BI10" s="695"/>
      <c r="BJ10" s="724"/>
      <c r="BK10" s="840"/>
      <c r="BL10" s="841"/>
      <c r="BM10" s="840"/>
      <c r="BN10" s="840"/>
      <c r="BO10" s="840"/>
      <c r="BP10" s="846"/>
      <c r="BQ10" s="847"/>
      <c r="BR10" s="847"/>
      <c r="BS10" s="846"/>
    </row>
    <row r="11" spans="1:73" s="541" customFormat="1" ht="33" customHeight="1" x14ac:dyDescent="0.25">
      <c r="A11" s="972" t="s">
        <v>114</v>
      </c>
      <c r="B11" s="973"/>
      <c r="C11" s="651">
        <v>1723</v>
      </c>
      <c r="D11" s="651">
        <v>1895</v>
      </c>
      <c r="E11" s="651">
        <v>2086</v>
      </c>
      <c r="F11" s="651">
        <v>2146</v>
      </c>
      <c r="G11" s="899"/>
      <c r="H11" s="651">
        <v>2159</v>
      </c>
      <c r="I11" s="651">
        <v>2420</v>
      </c>
      <c r="J11" s="651">
        <v>2871</v>
      </c>
      <c r="K11" s="651">
        <v>2936</v>
      </c>
      <c r="L11" s="899"/>
      <c r="M11" s="907">
        <v>2779</v>
      </c>
      <c r="N11" s="903">
        <v>3290</v>
      </c>
      <c r="O11" s="903">
        <v>3024</v>
      </c>
      <c r="P11" s="903">
        <v>3546</v>
      </c>
      <c r="Q11" s="899"/>
      <c r="R11" s="721">
        <v>3994</v>
      </c>
      <c r="S11" s="721">
        <v>4454</v>
      </c>
      <c r="T11" s="721">
        <v>4087.172658</v>
      </c>
      <c r="U11" s="721">
        <v>4468.3474629999992</v>
      </c>
      <c r="V11" s="899"/>
      <c r="W11" s="721">
        <v>6871.7935499999994</v>
      </c>
      <c r="X11" s="721">
        <v>5476.0235579999999</v>
      </c>
      <c r="Y11" s="721">
        <v>5034.8515749999997</v>
      </c>
      <c r="Z11" s="721">
        <v>4794.1997951875001</v>
      </c>
      <c r="AA11" s="899"/>
      <c r="AB11" s="721">
        <v>6783.0655190000007</v>
      </c>
      <c r="AC11" s="721">
        <v>7128.6062380000003</v>
      </c>
      <c r="AD11" s="721">
        <v>6730.5270363437503</v>
      </c>
      <c r="AE11" s="721">
        <v>6906.5321990000002</v>
      </c>
      <c r="AF11" s="899"/>
      <c r="AG11" s="461">
        <v>8348.7278040000001</v>
      </c>
      <c r="AH11" s="461">
        <v>6571.9848806</v>
      </c>
      <c r="AI11" s="461">
        <v>6814.6480842279998</v>
      </c>
      <c r="AJ11" s="461">
        <v>6672.9943139999996</v>
      </c>
      <c r="AK11" s="899"/>
      <c r="AL11" s="690">
        <v>6175.9497190000002</v>
      </c>
      <c r="AM11" s="690">
        <v>5184.8276745600015</v>
      </c>
      <c r="AN11" s="690">
        <v>4779.2003677999992</v>
      </c>
      <c r="AO11" s="690">
        <v>4364.2521270914995</v>
      </c>
      <c r="AP11" s="899"/>
      <c r="AQ11" s="700">
        <v>3986.4081468285071</v>
      </c>
      <c r="AR11" s="700">
        <v>2407.8331318435526</v>
      </c>
      <c r="AS11" s="700">
        <v>2717.8596268032366</v>
      </c>
      <c r="AT11" s="700">
        <v>3029.1168999416195</v>
      </c>
      <c r="AU11" s="899"/>
      <c r="AV11" s="700">
        <v>5364.6175618316993</v>
      </c>
      <c r="AW11" s="700">
        <v>3215.8598110995176</v>
      </c>
      <c r="AX11" s="700">
        <v>3057.5292109070251</v>
      </c>
      <c r="AY11" s="700">
        <v>2621.856962920765</v>
      </c>
      <c r="AZ11" s="700"/>
      <c r="BA11" s="700">
        <v>2516.66023531357</v>
      </c>
      <c r="BB11" s="700">
        <v>1940.6959329978522</v>
      </c>
      <c r="BC11" s="700">
        <v>2285.0481371296855</v>
      </c>
      <c r="BD11" s="700">
        <v>2864.4073967745403</v>
      </c>
      <c r="BE11" s="700"/>
      <c r="BF11" s="700">
        <v>3029.1168999416195</v>
      </c>
      <c r="BG11" s="700">
        <v>2717.8596268032366</v>
      </c>
      <c r="BH11" s="700">
        <v>2407.8331318435526</v>
      </c>
      <c r="BI11" s="700">
        <v>3986.4081468285071</v>
      </c>
      <c r="BJ11" s="725"/>
      <c r="BK11" s="838"/>
      <c r="BL11" s="839"/>
      <c r="BM11" s="838"/>
      <c r="BN11" s="838"/>
      <c r="BO11" s="838"/>
      <c r="BP11" s="838"/>
      <c r="BQ11" s="848"/>
      <c r="BR11" s="848"/>
      <c r="BS11" s="849"/>
      <c r="BT11" s="545"/>
      <c r="BU11" s="545"/>
    </row>
    <row r="12" spans="1:73" s="541" customFormat="1" ht="33" customHeight="1" x14ac:dyDescent="0.25">
      <c r="A12" s="972" t="s">
        <v>115</v>
      </c>
      <c r="B12" s="973"/>
      <c r="C12" s="542">
        <v>627</v>
      </c>
      <c r="D12" s="542">
        <v>441</v>
      </c>
      <c r="E12" s="542">
        <v>509</v>
      </c>
      <c r="F12" s="542">
        <v>546</v>
      </c>
      <c r="G12" s="899"/>
      <c r="H12" s="542">
        <v>572</v>
      </c>
      <c r="I12" s="542">
        <v>564</v>
      </c>
      <c r="J12" s="542">
        <v>617</v>
      </c>
      <c r="K12" s="542">
        <v>598</v>
      </c>
      <c r="L12" s="899"/>
      <c r="M12" s="907">
        <v>477</v>
      </c>
      <c r="N12" s="903">
        <v>479</v>
      </c>
      <c r="O12" s="903">
        <v>569</v>
      </c>
      <c r="P12" s="903">
        <v>472</v>
      </c>
      <c r="Q12" s="899"/>
      <c r="R12" s="721">
        <v>412</v>
      </c>
      <c r="S12" s="721">
        <v>425</v>
      </c>
      <c r="T12" s="721">
        <v>476.88051999999993</v>
      </c>
      <c r="U12" s="721">
        <v>524.3111090000001</v>
      </c>
      <c r="V12" s="899"/>
      <c r="W12" s="721">
        <v>750.36098900000002</v>
      </c>
      <c r="X12" s="721">
        <v>586.4002200000001</v>
      </c>
      <c r="Y12" s="721">
        <v>498.069366</v>
      </c>
      <c r="Z12" s="721">
        <v>516.64055399999995</v>
      </c>
      <c r="AA12" s="899"/>
      <c r="AB12" s="721">
        <v>740.29375199999993</v>
      </c>
      <c r="AC12" s="721">
        <v>760.63819000000001</v>
      </c>
      <c r="AD12" s="721">
        <v>590.38662164062509</v>
      </c>
      <c r="AE12" s="721">
        <v>730.72093900000016</v>
      </c>
      <c r="AF12" s="899"/>
      <c r="AG12" s="461">
        <v>685.06641800000011</v>
      </c>
      <c r="AH12" s="461">
        <v>835.55627800000002</v>
      </c>
      <c r="AI12" s="461">
        <v>643.59265065</v>
      </c>
      <c r="AJ12" s="461">
        <v>569.72943999999995</v>
      </c>
      <c r="AK12" s="899"/>
      <c r="AL12" s="690">
        <v>653.04033600000002</v>
      </c>
      <c r="AM12" s="690">
        <v>578.56485103</v>
      </c>
      <c r="AN12" s="690">
        <v>697.44508188999998</v>
      </c>
      <c r="AO12" s="690">
        <v>834.44926412000007</v>
      </c>
      <c r="AP12" s="899"/>
      <c r="AQ12" s="700">
        <v>953.44319872902429</v>
      </c>
      <c r="AR12" s="700">
        <v>741.72161483000014</v>
      </c>
      <c r="AS12" s="700">
        <v>691.40582401618371</v>
      </c>
      <c r="AT12" s="700">
        <v>685.01514223930008</v>
      </c>
      <c r="AU12" s="899"/>
      <c r="AV12" s="700">
        <v>1876.767405327681</v>
      </c>
      <c r="AW12" s="700">
        <v>1387.4731131955914</v>
      </c>
      <c r="AX12" s="700">
        <v>1157.5029901346393</v>
      </c>
      <c r="AY12" s="700">
        <v>1155.0093705550562</v>
      </c>
      <c r="AZ12" s="700"/>
      <c r="BA12" s="700">
        <v>767.84391703510119</v>
      </c>
      <c r="BB12" s="700">
        <v>659.49322084535368</v>
      </c>
      <c r="BC12" s="700">
        <v>635.29521988360739</v>
      </c>
      <c r="BD12" s="700">
        <v>804.44180890002076</v>
      </c>
      <c r="BE12" s="700"/>
      <c r="BF12" s="700">
        <v>685.01514223930008</v>
      </c>
      <c r="BG12" s="700">
        <v>691.40582401618371</v>
      </c>
      <c r="BH12" s="700">
        <v>741.72161483000014</v>
      </c>
      <c r="BI12" s="700">
        <v>953.44319872902429</v>
      </c>
      <c r="BJ12" s="725"/>
      <c r="BK12" s="838"/>
      <c r="BL12" s="839"/>
      <c r="BM12" s="838"/>
      <c r="BN12" s="838"/>
      <c r="BO12" s="838"/>
      <c r="BP12" s="838"/>
      <c r="BQ12" s="848"/>
      <c r="BR12" s="848"/>
      <c r="BS12" s="849"/>
      <c r="BT12" s="545"/>
      <c r="BU12" s="545"/>
    </row>
    <row r="13" spans="1:73" s="541" customFormat="1" ht="33" customHeight="1" x14ac:dyDescent="0.25">
      <c r="A13" s="972" t="s">
        <v>116</v>
      </c>
      <c r="B13" s="973"/>
      <c r="C13" s="542">
        <v>269</v>
      </c>
      <c r="D13" s="542">
        <v>291</v>
      </c>
      <c r="E13" s="542">
        <v>308</v>
      </c>
      <c r="F13" s="542">
        <v>334</v>
      </c>
      <c r="G13" s="899"/>
      <c r="H13" s="542">
        <v>323</v>
      </c>
      <c r="I13" s="542">
        <v>283</v>
      </c>
      <c r="J13" s="542">
        <v>296</v>
      </c>
      <c r="K13" s="542">
        <v>266</v>
      </c>
      <c r="L13" s="899"/>
      <c r="M13" s="907">
        <v>203</v>
      </c>
      <c r="N13" s="903">
        <v>270</v>
      </c>
      <c r="O13" s="903">
        <v>271</v>
      </c>
      <c r="P13" s="903">
        <v>183</v>
      </c>
      <c r="Q13" s="899"/>
      <c r="R13" s="721">
        <v>154</v>
      </c>
      <c r="S13" s="721">
        <v>200</v>
      </c>
      <c r="T13" s="721">
        <v>314.59788700000001</v>
      </c>
      <c r="U13" s="721">
        <v>291.81644399999999</v>
      </c>
      <c r="V13" s="899"/>
      <c r="W13" s="721">
        <v>392.308471</v>
      </c>
      <c r="X13" s="721">
        <v>293.80687399999999</v>
      </c>
      <c r="Y13" s="721">
        <v>248.25956599999998</v>
      </c>
      <c r="Z13" s="721">
        <v>293.91789299999999</v>
      </c>
      <c r="AA13" s="899"/>
      <c r="AB13" s="721">
        <v>510.63532999999995</v>
      </c>
      <c r="AC13" s="721">
        <v>483.369078</v>
      </c>
      <c r="AD13" s="721">
        <v>409.39555774999997</v>
      </c>
      <c r="AE13" s="721">
        <v>386.22842400000002</v>
      </c>
      <c r="AF13" s="899"/>
      <c r="AG13" s="461">
        <v>192.571552</v>
      </c>
      <c r="AH13" s="461">
        <v>296.38842299999993</v>
      </c>
      <c r="AI13" s="461">
        <v>318.80728519999997</v>
      </c>
      <c r="AJ13" s="461">
        <v>245.87330200000002</v>
      </c>
      <c r="AK13" s="899"/>
      <c r="AL13" s="690">
        <v>279.55784199999999</v>
      </c>
      <c r="AM13" s="690">
        <v>267.45248600000002</v>
      </c>
      <c r="AN13" s="690">
        <v>336</v>
      </c>
      <c r="AO13" s="690">
        <v>355</v>
      </c>
      <c r="AP13" s="899"/>
      <c r="AQ13" s="700">
        <v>443.73564938956167</v>
      </c>
      <c r="AR13" s="700">
        <v>221.01607008993423</v>
      </c>
      <c r="AS13" s="700">
        <v>429.1271607412686</v>
      </c>
      <c r="AT13" s="700">
        <v>508.40362189298543</v>
      </c>
      <c r="AU13" s="899"/>
      <c r="AV13" s="700">
        <v>925.16806591</v>
      </c>
      <c r="AW13" s="700">
        <v>745.06315408399632</v>
      </c>
      <c r="AX13" s="700">
        <v>688.02260243978264</v>
      </c>
      <c r="AY13" s="700">
        <v>514.21426625059917</v>
      </c>
      <c r="AZ13" s="700"/>
      <c r="BA13" s="700">
        <v>450.86366295277696</v>
      </c>
      <c r="BB13" s="700">
        <v>442.39868080609887</v>
      </c>
      <c r="BC13" s="700">
        <v>333.16508202108884</v>
      </c>
      <c r="BD13" s="700">
        <v>382.01838145392446</v>
      </c>
      <c r="BE13" s="700"/>
      <c r="BF13" s="700">
        <v>508.40362189298543</v>
      </c>
      <c r="BG13" s="700">
        <v>429.1271607412686</v>
      </c>
      <c r="BH13" s="700">
        <v>221.01607008993423</v>
      </c>
      <c r="BI13" s="700">
        <v>443.73564938956167</v>
      </c>
      <c r="BJ13" s="725"/>
      <c r="BK13" s="838"/>
      <c r="BL13" s="839"/>
      <c r="BM13" s="838"/>
      <c r="BN13" s="838"/>
      <c r="BO13" s="838"/>
      <c r="BP13" s="838"/>
      <c r="BQ13" s="848"/>
      <c r="BR13" s="848"/>
      <c r="BS13" s="849"/>
      <c r="BT13" s="545"/>
      <c r="BU13" s="545"/>
    </row>
    <row r="14" spans="1:73" s="541" customFormat="1" ht="33" customHeight="1" x14ac:dyDescent="0.25">
      <c r="A14" s="972" t="s">
        <v>117</v>
      </c>
      <c r="B14" s="973"/>
      <c r="C14" s="542">
        <v>358</v>
      </c>
      <c r="D14" s="542">
        <v>425</v>
      </c>
      <c r="E14" s="542">
        <v>332</v>
      </c>
      <c r="F14" s="542">
        <v>670</v>
      </c>
      <c r="G14" s="899"/>
      <c r="H14" s="542">
        <v>645</v>
      </c>
      <c r="I14" s="542">
        <v>896</v>
      </c>
      <c r="J14" s="542">
        <v>691</v>
      </c>
      <c r="K14" s="542">
        <v>917</v>
      </c>
      <c r="L14" s="899"/>
      <c r="M14" s="907">
        <v>624</v>
      </c>
      <c r="N14" s="903">
        <v>554</v>
      </c>
      <c r="O14" s="903">
        <v>553</v>
      </c>
      <c r="P14" s="903">
        <v>493</v>
      </c>
      <c r="Q14" s="899"/>
      <c r="R14" s="721">
        <v>468</v>
      </c>
      <c r="S14" s="721">
        <v>533</v>
      </c>
      <c r="T14" s="721">
        <v>548.91748799999993</v>
      </c>
      <c r="U14" s="721">
        <v>567.07583099999999</v>
      </c>
      <c r="V14" s="899"/>
      <c r="W14" s="721">
        <v>571.27733799999999</v>
      </c>
      <c r="X14" s="721">
        <v>659.38475500000004</v>
      </c>
      <c r="Y14" s="721">
        <v>587.15645999999992</v>
      </c>
      <c r="Z14" s="721">
        <v>561.10632799999996</v>
      </c>
      <c r="AA14" s="899"/>
      <c r="AB14" s="721">
        <v>802.63704600000005</v>
      </c>
      <c r="AC14" s="721">
        <v>612.4706900000001</v>
      </c>
      <c r="AD14" s="721">
        <v>479.16761560742191</v>
      </c>
      <c r="AE14" s="721">
        <v>518.40027599999996</v>
      </c>
      <c r="AF14" s="899"/>
      <c r="AG14" s="461">
        <v>1228.0461829999999</v>
      </c>
      <c r="AH14" s="461">
        <v>951.23120580000034</v>
      </c>
      <c r="AI14" s="461">
        <v>773.09213047000003</v>
      </c>
      <c r="AJ14" s="461">
        <v>1421.4708999999998</v>
      </c>
      <c r="AK14" s="899"/>
      <c r="AL14" s="690">
        <v>1246.6739769999997</v>
      </c>
      <c r="AM14" s="690">
        <v>727.07261099999994</v>
      </c>
      <c r="AN14" s="690">
        <v>750.28759381999998</v>
      </c>
      <c r="AO14" s="690">
        <v>1381.2625357259999</v>
      </c>
      <c r="AP14" s="899"/>
      <c r="AQ14" s="700">
        <v>1073.6880457318969</v>
      </c>
      <c r="AR14" s="700">
        <v>418.63910902000003</v>
      </c>
      <c r="AS14" s="700">
        <v>576.86010950000002</v>
      </c>
      <c r="AT14" s="700">
        <v>715.29297464698482</v>
      </c>
      <c r="AU14" s="899"/>
      <c r="AV14" s="700">
        <v>1179.3855257416049</v>
      </c>
      <c r="AW14" s="700">
        <v>810.84637167692495</v>
      </c>
      <c r="AX14" s="700">
        <v>541.56434898145892</v>
      </c>
      <c r="AY14" s="700">
        <v>813.63053510448549</v>
      </c>
      <c r="AZ14" s="700"/>
      <c r="BA14" s="700">
        <v>619.00660416243215</v>
      </c>
      <c r="BB14" s="700">
        <v>533.24851757523857</v>
      </c>
      <c r="BC14" s="700">
        <v>528.30932253078424</v>
      </c>
      <c r="BD14" s="700">
        <v>781.40995597750987</v>
      </c>
      <c r="BE14" s="700"/>
      <c r="BF14" s="700">
        <v>715.29297464698482</v>
      </c>
      <c r="BG14" s="700">
        <v>576.86010950000002</v>
      </c>
      <c r="BH14" s="700">
        <v>418.63910902000003</v>
      </c>
      <c r="BI14" s="700">
        <v>1073.6880457318969</v>
      </c>
      <c r="BJ14" s="725"/>
      <c r="BK14" s="838"/>
      <c r="BL14" s="839"/>
      <c r="BM14" s="838"/>
      <c r="BN14" s="838"/>
      <c r="BO14" s="838"/>
      <c r="BP14" s="838"/>
      <c r="BQ14" s="848"/>
      <c r="BR14" s="848"/>
      <c r="BS14" s="849"/>
      <c r="BT14" s="545"/>
      <c r="BU14" s="545"/>
    </row>
    <row r="15" spans="1:73" s="541" customFormat="1" ht="33" customHeight="1" x14ac:dyDescent="0.25">
      <c r="A15" s="972" t="s">
        <v>118</v>
      </c>
      <c r="B15" s="973"/>
      <c r="C15" s="542">
        <v>712</v>
      </c>
      <c r="D15" s="542">
        <v>794</v>
      </c>
      <c r="E15" s="542">
        <v>847</v>
      </c>
      <c r="F15" s="542">
        <v>779</v>
      </c>
      <c r="G15" s="899"/>
      <c r="H15" s="542">
        <v>722</v>
      </c>
      <c r="I15" s="542">
        <v>835</v>
      </c>
      <c r="J15" s="542">
        <v>695</v>
      </c>
      <c r="K15" s="542">
        <v>908</v>
      </c>
      <c r="L15" s="899"/>
      <c r="M15" s="907">
        <v>826</v>
      </c>
      <c r="N15" s="903">
        <v>858</v>
      </c>
      <c r="O15" s="903">
        <v>888</v>
      </c>
      <c r="P15" s="903">
        <v>1056</v>
      </c>
      <c r="Q15" s="899"/>
      <c r="R15" s="721">
        <v>1138</v>
      </c>
      <c r="S15" s="721">
        <v>921</v>
      </c>
      <c r="T15" s="721">
        <v>1109.149498</v>
      </c>
      <c r="U15" s="721">
        <v>1140.5664690000001</v>
      </c>
      <c r="V15" s="899"/>
      <c r="W15" s="721">
        <v>1010.0667289999999</v>
      </c>
      <c r="X15" s="721">
        <v>886.01993300000004</v>
      </c>
      <c r="Y15" s="721">
        <v>1019.5498600000001</v>
      </c>
      <c r="Z15" s="721">
        <v>951.60402681250002</v>
      </c>
      <c r="AA15" s="899"/>
      <c r="AB15" s="721">
        <v>1191.6438539999999</v>
      </c>
      <c r="AC15" s="721">
        <v>1088.0879479999999</v>
      </c>
      <c r="AD15" s="721">
        <v>1174.6975606992187</v>
      </c>
      <c r="AE15" s="721">
        <v>961.76439800000003</v>
      </c>
      <c r="AF15" s="899"/>
      <c r="AG15" s="461">
        <v>1140.5450600000001</v>
      </c>
      <c r="AH15" s="461">
        <v>1931.7719107999999</v>
      </c>
      <c r="AI15" s="461">
        <v>1905.8772559600002</v>
      </c>
      <c r="AJ15" s="461">
        <v>1673.5955670000001</v>
      </c>
      <c r="AK15" s="899"/>
      <c r="AL15" s="690">
        <v>1794.7636219999997</v>
      </c>
      <c r="AM15" s="690">
        <v>1501.1699490000001</v>
      </c>
      <c r="AN15" s="690">
        <v>1671.90609163</v>
      </c>
      <c r="AO15" s="690">
        <v>1394.0669233384999</v>
      </c>
      <c r="AP15" s="899"/>
      <c r="AQ15" s="700">
        <v>1353.7476873932828</v>
      </c>
      <c r="AR15" s="700">
        <v>511.77378284035092</v>
      </c>
      <c r="AS15" s="700">
        <v>1368.3034629615897</v>
      </c>
      <c r="AT15" s="700">
        <v>1420.6269236314261</v>
      </c>
      <c r="AU15" s="899"/>
      <c r="AV15" s="700">
        <v>1329.689723446535</v>
      </c>
      <c r="AW15" s="700">
        <v>1281.605929322933</v>
      </c>
      <c r="AX15" s="700">
        <v>1178.8987278621548</v>
      </c>
      <c r="AY15" s="700">
        <v>1014.7600413957095</v>
      </c>
      <c r="AZ15" s="700"/>
      <c r="BA15" s="700">
        <v>1270.3702008540311</v>
      </c>
      <c r="BB15" s="700">
        <v>1138.1954674295569</v>
      </c>
      <c r="BC15" s="700">
        <v>1042.3843456411712</v>
      </c>
      <c r="BD15" s="700">
        <v>1197.7213962213589</v>
      </c>
      <c r="BE15" s="700"/>
      <c r="BF15" s="700">
        <v>1420.6269236314261</v>
      </c>
      <c r="BG15" s="700">
        <v>1368.3034629615897</v>
      </c>
      <c r="BH15" s="700">
        <v>511.77378284035092</v>
      </c>
      <c r="BI15" s="700">
        <v>1353.7476873932828</v>
      </c>
      <c r="BJ15" s="725"/>
      <c r="BK15" s="838"/>
      <c r="BL15" s="839"/>
      <c r="BM15" s="838"/>
      <c r="BN15" s="838"/>
      <c r="BO15" s="838"/>
      <c r="BP15" s="838"/>
      <c r="BQ15" s="848"/>
      <c r="BR15" s="848"/>
      <c r="BS15" s="849"/>
      <c r="BT15" s="545"/>
      <c r="BU15" s="545"/>
    </row>
    <row r="16" spans="1:73" s="541" customFormat="1" ht="33" customHeight="1" x14ac:dyDescent="0.25">
      <c r="A16" s="972" t="s">
        <v>119</v>
      </c>
      <c r="B16" s="973"/>
      <c r="C16" s="542">
        <v>782</v>
      </c>
      <c r="D16" s="542">
        <v>677</v>
      </c>
      <c r="E16" s="542">
        <v>615</v>
      </c>
      <c r="F16" s="542">
        <v>783</v>
      </c>
      <c r="G16" s="899"/>
      <c r="H16" s="542">
        <v>779</v>
      </c>
      <c r="I16" s="542">
        <v>859</v>
      </c>
      <c r="J16" s="542">
        <v>869</v>
      </c>
      <c r="K16" s="542">
        <v>850</v>
      </c>
      <c r="L16" s="899"/>
      <c r="M16" s="907">
        <v>1064</v>
      </c>
      <c r="N16" s="903">
        <v>1005</v>
      </c>
      <c r="O16" s="903">
        <v>1133</v>
      </c>
      <c r="P16" s="903">
        <v>1028</v>
      </c>
      <c r="Q16" s="899"/>
      <c r="R16" s="721">
        <v>1090</v>
      </c>
      <c r="S16" s="721">
        <v>1133</v>
      </c>
      <c r="T16" s="721">
        <v>1255.857139</v>
      </c>
      <c r="U16" s="721">
        <v>1510.7721279999998</v>
      </c>
      <c r="V16" s="899"/>
      <c r="W16" s="721">
        <v>1291.069878</v>
      </c>
      <c r="X16" s="721">
        <v>1264.724751</v>
      </c>
      <c r="Y16" s="721">
        <v>1307.1659729999999</v>
      </c>
      <c r="Z16" s="721">
        <v>1406.4647135781249</v>
      </c>
      <c r="AA16" s="899"/>
      <c r="AB16" s="721">
        <v>1648.1827530000003</v>
      </c>
      <c r="AC16" s="721">
        <v>1628.598978</v>
      </c>
      <c r="AD16" s="721">
        <v>1498.8744423749999</v>
      </c>
      <c r="AE16" s="721">
        <v>1714.7580990000001</v>
      </c>
      <c r="AF16" s="899"/>
      <c r="AG16" s="461">
        <v>1570.292087</v>
      </c>
      <c r="AH16" s="461">
        <v>1535.4768118</v>
      </c>
      <c r="AI16" s="461">
        <v>1366.6319049639997</v>
      </c>
      <c r="AJ16" s="461">
        <v>1241.9186719999998</v>
      </c>
      <c r="AK16" s="899"/>
      <c r="AL16" s="690">
        <v>945.852711</v>
      </c>
      <c r="AM16" s="690">
        <v>999.08585349999998</v>
      </c>
      <c r="AN16" s="690">
        <v>1148</v>
      </c>
      <c r="AO16" s="690">
        <v>1037</v>
      </c>
      <c r="AP16" s="899"/>
      <c r="AQ16" s="700">
        <v>1087.5898577813105</v>
      </c>
      <c r="AR16" s="700">
        <v>642.98018089109507</v>
      </c>
      <c r="AS16" s="700">
        <v>839.05424167396427</v>
      </c>
      <c r="AT16" s="700">
        <v>903.64303709938224</v>
      </c>
      <c r="AU16" s="899"/>
      <c r="AV16" s="700">
        <v>2929.3709467401445</v>
      </c>
      <c r="AW16" s="700">
        <v>1272.7119530711338</v>
      </c>
      <c r="AX16" s="700">
        <v>1307.537378379621</v>
      </c>
      <c r="AY16" s="700">
        <v>1229.894240477088</v>
      </c>
      <c r="AZ16" s="700"/>
      <c r="BA16" s="700">
        <v>1226.8411915850711</v>
      </c>
      <c r="BB16" s="700">
        <v>1108.108715648495</v>
      </c>
      <c r="BC16" s="700">
        <v>1046.7889982638073</v>
      </c>
      <c r="BD16" s="700">
        <v>1488.8919410027415</v>
      </c>
      <c r="BE16" s="700"/>
      <c r="BF16" s="700">
        <v>903.64303709938224</v>
      </c>
      <c r="BG16" s="700">
        <v>839.05424167396427</v>
      </c>
      <c r="BH16" s="700">
        <v>642.98018089109507</v>
      </c>
      <c r="BI16" s="700">
        <v>1087.5898577813105</v>
      </c>
      <c r="BJ16" s="725"/>
      <c r="BK16" s="838"/>
      <c r="BL16" s="839"/>
      <c r="BM16" s="838"/>
      <c r="BN16" s="838"/>
      <c r="BO16" s="838"/>
      <c r="BP16" s="838"/>
      <c r="BQ16" s="848"/>
      <c r="BR16" s="848"/>
      <c r="BS16" s="849"/>
      <c r="BT16" s="545"/>
      <c r="BU16" s="545"/>
    </row>
    <row r="17" spans="1:73" s="541" customFormat="1" ht="33" customHeight="1" x14ac:dyDescent="0.25">
      <c r="A17" s="972" t="s">
        <v>120</v>
      </c>
      <c r="B17" s="973"/>
      <c r="C17" s="542">
        <v>555</v>
      </c>
      <c r="D17" s="542">
        <v>569</v>
      </c>
      <c r="E17" s="542">
        <v>664</v>
      </c>
      <c r="F17" s="542">
        <v>845</v>
      </c>
      <c r="G17" s="899"/>
      <c r="H17" s="651">
        <v>952</v>
      </c>
      <c r="I17" s="542">
        <v>1480</v>
      </c>
      <c r="J17" s="651">
        <v>928</v>
      </c>
      <c r="K17" s="542">
        <v>1110</v>
      </c>
      <c r="L17" s="899"/>
      <c r="M17" s="907">
        <v>1274</v>
      </c>
      <c r="N17" s="903">
        <v>1511</v>
      </c>
      <c r="O17" s="903">
        <v>1305</v>
      </c>
      <c r="P17" s="903">
        <v>1905</v>
      </c>
      <c r="Q17" s="899"/>
      <c r="R17" s="721">
        <v>2105</v>
      </c>
      <c r="S17" s="721">
        <v>1268</v>
      </c>
      <c r="T17" s="721">
        <v>916.17395500000009</v>
      </c>
      <c r="U17" s="721">
        <v>1276.655172</v>
      </c>
      <c r="V17" s="899"/>
      <c r="W17" s="721">
        <v>1292.0820220000001</v>
      </c>
      <c r="X17" s="721">
        <v>1203.8696940000002</v>
      </c>
      <c r="Y17" s="721">
        <v>1117.489356</v>
      </c>
      <c r="Z17" s="721">
        <v>1414.17562</v>
      </c>
      <c r="AA17" s="899"/>
      <c r="AB17" s="721">
        <v>1245.440979</v>
      </c>
      <c r="AC17" s="721">
        <v>1343.9320829999999</v>
      </c>
      <c r="AD17" s="721">
        <v>1316.9161474375001</v>
      </c>
      <c r="AE17" s="721">
        <v>1657.1284000000001</v>
      </c>
      <c r="AF17" s="899"/>
      <c r="AG17" s="461">
        <v>1222.1507280000001</v>
      </c>
      <c r="AH17" s="461">
        <v>1038.9975248000001</v>
      </c>
      <c r="AI17" s="461">
        <v>1433.2151778899999</v>
      </c>
      <c r="AJ17" s="461">
        <v>1697.8159859999998</v>
      </c>
      <c r="AK17" s="899"/>
      <c r="AL17" s="690">
        <v>1624.0197980000003</v>
      </c>
      <c r="AM17" s="690">
        <v>1519.6070465</v>
      </c>
      <c r="AN17" s="690">
        <v>1494.48119036</v>
      </c>
      <c r="AO17" s="690">
        <v>1194.1713837379</v>
      </c>
      <c r="AP17" s="899"/>
      <c r="AQ17" s="700">
        <v>1346.8614901412964</v>
      </c>
      <c r="AR17" s="700">
        <v>797.38405972999988</v>
      </c>
      <c r="AS17" s="700">
        <v>1061.0622974105579</v>
      </c>
      <c r="AT17" s="700">
        <v>1045.9638935494459</v>
      </c>
      <c r="AU17" s="899"/>
      <c r="AV17" s="700">
        <v>1230.1754784398333</v>
      </c>
      <c r="AW17" s="700">
        <v>1248.3261412125778</v>
      </c>
      <c r="AX17" s="700">
        <v>1311.3539533760363</v>
      </c>
      <c r="AY17" s="700">
        <v>1030.4636671227147</v>
      </c>
      <c r="AZ17" s="700"/>
      <c r="BA17" s="700">
        <v>1014.4929420254734</v>
      </c>
      <c r="BB17" s="700">
        <v>995.06604676186316</v>
      </c>
      <c r="BC17" s="700">
        <v>922.56394011566942</v>
      </c>
      <c r="BD17" s="700">
        <v>1058.8751647134466</v>
      </c>
      <c r="BE17" s="700"/>
      <c r="BF17" s="700">
        <v>1045.9638935494459</v>
      </c>
      <c r="BG17" s="700">
        <v>1061.0622974105579</v>
      </c>
      <c r="BH17" s="700">
        <v>797.38405972999988</v>
      </c>
      <c r="BI17" s="700">
        <v>1346.8614901412964</v>
      </c>
      <c r="BJ17" s="725"/>
      <c r="BK17" s="838"/>
      <c r="BL17" s="839"/>
      <c r="BM17" s="838"/>
      <c r="BN17" s="838"/>
      <c r="BO17" s="838"/>
      <c r="BP17" s="838"/>
      <c r="BQ17" s="848"/>
      <c r="BR17" s="848"/>
      <c r="BS17" s="849"/>
      <c r="BT17" s="545"/>
      <c r="BU17" s="545"/>
    </row>
    <row r="18" spans="1:73" s="541" customFormat="1" ht="33" customHeight="1" x14ac:dyDescent="0.25">
      <c r="A18" s="972" t="s">
        <v>121</v>
      </c>
      <c r="B18" s="973"/>
      <c r="C18" s="542">
        <v>141</v>
      </c>
      <c r="D18" s="542">
        <v>111</v>
      </c>
      <c r="E18" s="542">
        <v>100</v>
      </c>
      <c r="F18" s="542">
        <v>75</v>
      </c>
      <c r="G18" s="899"/>
      <c r="H18" s="542">
        <v>75</v>
      </c>
      <c r="I18" s="542">
        <v>49</v>
      </c>
      <c r="J18" s="542">
        <v>91</v>
      </c>
      <c r="K18" s="542">
        <v>68</v>
      </c>
      <c r="L18" s="899"/>
      <c r="M18" s="907">
        <v>57</v>
      </c>
      <c r="N18" s="903">
        <v>79</v>
      </c>
      <c r="O18" s="903">
        <v>90</v>
      </c>
      <c r="P18" s="903">
        <v>88</v>
      </c>
      <c r="Q18" s="899"/>
      <c r="R18" s="721">
        <v>113</v>
      </c>
      <c r="S18" s="721">
        <v>75</v>
      </c>
      <c r="T18" s="721">
        <v>119.62005699999999</v>
      </c>
      <c r="U18" s="721">
        <v>86.518949000000006</v>
      </c>
      <c r="V18" s="899"/>
      <c r="W18" s="721">
        <v>102.28371799999999</v>
      </c>
      <c r="X18" s="721">
        <v>97.730082999999993</v>
      </c>
      <c r="Y18" s="721">
        <v>65.953699999999998</v>
      </c>
      <c r="Z18" s="721">
        <v>105.157618</v>
      </c>
      <c r="AA18" s="899"/>
      <c r="AB18" s="721">
        <v>44.381194999999998</v>
      </c>
      <c r="AC18" s="721">
        <v>61.928197999999995</v>
      </c>
      <c r="AD18" s="721">
        <v>81.111929468749992</v>
      </c>
      <c r="AE18" s="721">
        <v>142.68997100000001</v>
      </c>
      <c r="AF18" s="899"/>
      <c r="AG18" s="461">
        <v>69.474441999999996</v>
      </c>
      <c r="AH18" s="461">
        <v>96.189560600000007</v>
      </c>
      <c r="AI18" s="461">
        <v>66.991319599999997</v>
      </c>
      <c r="AJ18" s="461">
        <v>54.226315</v>
      </c>
      <c r="AK18" s="899"/>
      <c r="AL18" s="690">
        <v>80.737166999999999</v>
      </c>
      <c r="AM18" s="690">
        <v>58.843240999999992</v>
      </c>
      <c r="AN18" s="690">
        <v>67.446857000000008</v>
      </c>
      <c r="AO18" s="690">
        <v>61.293229380000007</v>
      </c>
      <c r="AP18" s="899"/>
      <c r="AQ18" s="700">
        <v>57.142940606629146</v>
      </c>
      <c r="AR18" s="700">
        <v>52.478268360000001</v>
      </c>
      <c r="AS18" s="700">
        <v>90.577682750000008</v>
      </c>
      <c r="AT18" s="700">
        <v>107.591522</v>
      </c>
      <c r="AU18" s="899"/>
      <c r="AV18" s="700">
        <v>204.74537630999998</v>
      </c>
      <c r="AW18" s="700">
        <v>99.40179054082887</v>
      </c>
      <c r="AX18" s="700">
        <v>126.87982100362549</v>
      </c>
      <c r="AY18" s="700">
        <v>107.26908355041725</v>
      </c>
      <c r="AZ18" s="700"/>
      <c r="BA18" s="700">
        <v>102.8337955858389</v>
      </c>
      <c r="BB18" s="700">
        <v>88.498962509049974</v>
      </c>
      <c r="BC18" s="700">
        <v>99.216874854946767</v>
      </c>
      <c r="BD18" s="700">
        <v>131.23395888249215</v>
      </c>
      <c r="BE18" s="700"/>
      <c r="BF18" s="700">
        <v>107.591522</v>
      </c>
      <c r="BG18" s="700">
        <v>90.577682750000008</v>
      </c>
      <c r="BH18" s="700">
        <v>52.478268360000001</v>
      </c>
      <c r="BI18" s="700">
        <v>57.142940606629146</v>
      </c>
      <c r="BJ18" s="725"/>
      <c r="BK18" s="838"/>
      <c r="BL18" s="839"/>
      <c r="BM18" s="838"/>
      <c r="BN18" s="838"/>
      <c r="BO18" s="838"/>
      <c r="BP18" s="838"/>
      <c r="BQ18" s="848"/>
      <c r="BR18" s="848"/>
      <c r="BS18" s="849"/>
      <c r="BT18" s="545"/>
      <c r="BU18" s="545"/>
    </row>
    <row r="19" spans="1:73" s="541" customFormat="1" ht="33" customHeight="1" x14ac:dyDescent="0.25">
      <c r="A19" s="972" t="s">
        <v>122</v>
      </c>
      <c r="B19" s="973"/>
      <c r="C19" s="651">
        <v>1239</v>
      </c>
      <c r="D19" s="651">
        <v>953</v>
      </c>
      <c r="E19" s="542">
        <v>1265</v>
      </c>
      <c r="F19" s="651">
        <v>1086</v>
      </c>
      <c r="G19" s="899"/>
      <c r="H19" s="651">
        <v>1406</v>
      </c>
      <c r="I19" s="651">
        <v>1199</v>
      </c>
      <c r="J19" s="651">
        <v>1264</v>
      </c>
      <c r="K19" s="651">
        <v>1413</v>
      </c>
      <c r="L19" s="899"/>
      <c r="M19" s="907">
        <v>1292</v>
      </c>
      <c r="N19" s="903">
        <v>1479</v>
      </c>
      <c r="O19" s="903">
        <v>1318</v>
      </c>
      <c r="P19" s="903">
        <v>1252</v>
      </c>
      <c r="Q19" s="899"/>
      <c r="R19" s="721">
        <v>1424</v>
      </c>
      <c r="S19" s="721">
        <v>1402</v>
      </c>
      <c r="T19" s="721">
        <v>1618.2160520000002</v>
      </c>
      <c r="U19" s="721">
        <v>1729.9377989999996</v>
      </c>
      <c r="V19" s="899"/>
      <c r="W19" s="721">
        <v>1479.1845419999997</v>
      </c>
      <c r="X19" s="721">
        <v>1407.576546</v>
      </c>
      <c r="Y19" s="721">
        <v>1474.118037</v>
      </c>
      <c r="Z19" s="721">
        <v>1599.5775316796876</v>
      </c>
      <c r="AA19" s="899"/>
      <c r="AB19" s="721">
        <v>1736.809119</v>
      </c>
      <c r="AC19" s="721">
        <v>1637.7419650000002</v>
      </c>
      <c r="AD19" s="721">
        <v>1624.2884601406251</v>
      </c>
      <c r="AE19" s="721">
        <v>1747.681773</v>
      </c>
      <c r="AF19" s="899"/>
      <c r="AG19" s="461">
        <v>1713.4672849999999</v>
      </c>
      <c r="AH19" s="461">
        <v>1567.778172</v>
      </c>
      <c r="AI19" s="461">
        <v>1627.9141840020002</v>
      </c>
      <c r="AJ19" s="461">
        <v>1665.5799259999999</v>
      </c>
      <c r="AK19" s="899"/>
      <c r="AL19" s="690">
        <v>1964.0783259999998</v>
      </c>
      <c r="AM19" s="690">
        <v>1618.0237434199998</v>
      </c>
      <c r="AN19" s="690">
        <v>1400.1527243500002</v>
      </c>
      <c r="AO19" s="690">
        <v>1562.4404386652</v>
      </c>
      <c r="AP19" s="899"/>
      <c r="AQ19" s="700">
        <v>1641.2830857908789</v>
      </c>
      <c r="AR19" s="700">
        <v>914.32907294052222</v>
      </c>
      <c r="AS19" s="700">
        <v>1522.7068576138827</v>
      </c>
      <c r="AT19" s="700">
        <v>1588.1788639835263</v>
      </c>
      <c r="AU19" s="899"/>
      <c r="AV19" s="700">
        <v>3072.5844893166668</v>
      </c>
      <c r="AW19" s="700">
        <v>1878.9755750372501</v>
      </c>
      <c r="AX19" s="700">
        <v>2337.159818582099</v>
      </c>
      <c r="AY19" s="700">
        <v>2014.8119427683032</v>
      </c>
      <c r="AZ19" s="700"/>
      <c r="BA19" s="700">
        <v>1998.4064917315297</v>
      </c>
      <c r="BB19" s="700">
        <v>1624.6407402285729</v>
      </c>
      <c r="BC19" s="700">
        <v>1880.6742770195517</v>
      </c>
      <c r="BD19" s="700">
        <v>2001.4406866005647</v>
      </c>
      <c r="BE19" s="700"/>
      <c r="BF19" s="700">
        <v>1588.1788639835263</v>
      </c>
      <c r="BG19" s="700">
        <v>1522.7068576138827</v>
      </c>
      <c r="BH19" s="700">
        <v>914.32907294052222</v>
      </c>
      <c r="BI19" s="700">
        <v>1641.2830857908789</v>
      </c>
      <c r="BJ19" s="725"/>
      <c r="BK19" s="838"/>
      <c r="BL19" s="839"/>
      <c r="BM19" s="838"/>
      <c r="BN19" s="838"/>
      <c r="BO19" s="838"/>
      <c r="BP19" s="838"/>
      <c r="BQ19" s="848"/>
      <c r="BR19" s="848"/>
      <c r="BS19" s="849"/>
      <c r="BT19" s="545"/>
      <c r="BU19" s="545"/>
    </row>
    <row r="20" spans="1:73" s="541" customFormat="1" ht="33" customHeight="1" x14ac:dyDescent="0.25">
      <c r="A20" s="972" t="s">
        <v>123</v>
      </c>
      <c r="B20" s="973"/>
      <c r="C20" s="651">
        <v>1552</v>
      </c>
      <c r="D20" s="651">
        <v>1229</v>
      </c>
      <c r="E20" s="651">
        <v>1270</v>
      </c>
      <c r="F20" s="651">
        <v>1873</v>
      </c>
      <c r="G20" s="899"/>
      <c r="H20" s="651">
        <v>1704</v>
      </c>
      <c r="I20" s="651">
        <v>2054</v>
      </c>
      <c r="J20" s="651">
        <v>1811</v>
      </c>
      <c r="K20" s="651">
        <v>1793</v>
      </c>
      <c r="L20" s="899"/>
      <c r="M20" s="907">
        <v>1327</v>
      </c>
      <c r="N20" s="903">
        <v>1468</v>
      </c>
      <c r="O20" s="903">
        <v>1269</v>
      </c>
      <c r="P20" s="903">
        <v>1768</v>
      </c>
      <c r="Q20" s="899"/>
      <c r="R20" s="721">
        <v>1430</v>
      </c>
      <c r="S20" s="721">
        <v>1618</v>
      </c>
      <c r="T20" s="721">
        <v>1476.72795</v>
      </c>
      <c r="U20" s="721">
        <v>1639.650128</v>
      </c>
      <c r="V20" s="899"/>
      <c r="W20" s="721">
        <v>1433.9959450000001</v>
      </c>
      <c r="X20" s="721">
        <v>1673.1095540000001</v>
      </c>
      <c r="Y20" s="721">
        <v>1301.0935730000001</v>
      </c>
      <c r="Z20" s="721">
        <v>1466.4564042031247</v>
      </c>
      <c r="AA20" s="899"/>
      <c r="AB20" s="721">
        <v>1204.1644779999999</v>
      </c>
      <c r="AC20" s="721">
        <v>1608.9493789999999</v>
      </c>
      <c r="AD20" s="721">
        <v>1477.707072125</v>
      </c>
      <c r="AE20" s="721">
        <v>1292.4140830000001</v>
      </c>
      <c r="AF20" s="899"/>
      <c r="AG20" s="461">
        <v>1616.6616529999999</v>
      </c>
      <c r="AH20" s="461">
        <v>1689.5754477999997</v>
      </c>
      <c r="AI20" s="461">
        <v>1815.7195425560001</v>
      </c>
      <c r="AJ20" s="461">
        <v>1776.8257920000001</v>
      </c>
      <c r="AK20" s="899"/>
      <c r="AL20" s="690">
        <v>1796.4451669999999</v>
      </c>
      <c r="AM20" s="690">
        <v>1818.6438075999999</v>
      </c>
      <c r="AN20" s="690">
        <v>1839.1005805899997</v>
      </c>
      <c r="AO20" s="690">
        <v>1884.2570583811003</v>
      </c>
      <c r="AP20" s="899"/>
      <c r="AQ20" s="700">
        <v>1900.3638799080795</v>
      </c>
      <c r="AR20" s="700">
        <v>957.65100647816917</v>
      </c>
      <c r="AS20" s="700">
        <v>1450.8549048161944</v>
      </c>
      <c r="AT20" s="700">
        <v>1400.4025653848669</v>
      </c>
      <c r="AU20" s="899"/>
      <c r="AV20" s="700">
        <v>2181.2595846569998</v>
      </c>
      <c r="AW20" s="700">
        <v>1955.8560088508875</v>
      </c>
      <c r="AX20" s="700">
        <v>1804.9662290516296</v>
      </c>
      <c r="AY20" s="700">
        <v>1968.4366782539446</v>
      </c>
      <c r="AZ20" s="700"/>
      <c r="BA20" s="700">
        <v>1727.8597966808877</v>
      </c>
      <c r="BB20" s="700">
        <v>1557.9098083508211</v>
      </c>
      <c r="BC20" s="700">
        <v>1666.9247634278627</v>
      </c>
      <c r="BD20" s="700">
        <v>1798.0690934963905</v>
      </c>
      <c r="BE20" s="700"/>
      <c r="BF20" s="700">
        <v>1400.4025653848669</v>
      </c>
      <c r="BG20" s="700">
        <v>1450.8549048161944</v>
      </c>
      <c r="BH20" s="700">
        <v>957.65100647816917</v>
      </c>
      <c r="BI20" s="700">
        <v>1900.3638799080795</v>
      </c>
      <c r="BJ20" s="725"/>
      <c r="BK20" s="838"/>
      <c r="BL20" s="839"/>
      <c r="BM20" s="838"/>
      <c r="BN20" s="838"/>
      <c r="BO20" s="838"/>
      <c r="BP20" s="838"/>
      <c r="BQ20" s="848"/>
      <c r="BR20" s="848"/>
      <c r="BS20" s="849"/>
      <c r="BT20" s="545"/>
      <c r="BU20" s="545"/>
    </row>
    <row r="21" spans="1:73" s="541" customFormat="1" ht="33" customHeight="1" x14ac:dyDescent="0.25">
      <c r="A21" s="972" t="s">
        <v>124</v>
      </c>
      <c r="B21" s="973"/>
      <c r="C21" s="651">
        <v>1375</v>
      </c>
      <c r="D21" s="651">
        <v>1265</v>
      </c>
      <c r="E21" s="651">
        <v>1192</v>
      </c>
      <c r="F21" s="651">
        <v>1468</v>
      </c>
      <c r="G21" s="899"/>
      <c r="H21" s="651">
        <v>1421</v>
      </c>
      <c r="I21" s="651">
        <v>1935</v>
      </c>
      <c r="J21" s="651">
        <v>2311</v>
      </c>
      <c r="K21" s="651">
        <v>2046</v>
      </c>
      <c r="L21" s="899"/>
      <c r="M21" s="907">
        <v>1954</v>
      </c>
      <c r="N21" s="903">
        <v>2305</v>
      </c>
      <c r="O21" s="903">
        <v>1981</v>
      </c>
      <c r="P21" s="903">
        <v>1796</v>
      </c>
      <c r="Q21" s="899"/>
      <c r="R21" s="721">
        <v>1649</v>
      </c>
      <c r="S21" s="721">
        <v>1699</v>
      </c>
      <c r="T21" s="721">
        <v>1899.5468000000001</v>
      </c>
      <c r="U21" s="721">
        <v>2316.3576430000003</v>
      </c>
      <c r="V21" s="899"/>
      <c r="W21" s="721">
        <v>2342.0711770000003</v>
      </c>
      <c r="X21" s="721">
        <v>2534.6075609999998</v>
      </c>
      <c r="Y21" s="721">
        <v>2283.319313</v>
      </c>
      <c r="Z21" s="721">
        <v>2207.1570878749999</v>
      </c>
      <c r="AA21" s="899"/>
      <c r="AB21" s="721">
        <v>2647.3753310000002</v>
      </c>
      <c r="AC21" s="721">
        <v>2154.0345900000002</v>
      </c>
      <c r="AD21" s="721">
        <v>2040.8931512890626</v>
      </c>
      <c r="AE21" s="721">
        <v>2005.289644</v>
      </c>
      <c r="AF21" s="899"/>
      <c r="AG21" s="461">
        <v>2870.5575239999998</v>
      </c>
      <c r="AH21" s="461">
        <v>3255.3695736000004</v>
      </c>
      <c r="AI21" s="461">
        <v>3461.4038229810999</v>
      </c>
      <c r="AJ21" s="461">
        <v>3380.3766650000002</v>
      </c>
      <c r="AK21" s="899"/>
      <c r="AL21" s="690">
        <v>3575.0906249999998</v>
      </c>
      <c r="AM21" s="690">
        <v>3064.4154033</v>
      </c>
      <c r="AN21" s="690">
        <v>3290.3123755400002</v>
      </c>
      <c r="AO21" s="690">
        <v>3586.1217495428</v>
      </c>
      <c r="AP21" s="899"/>
      <c r="AQ21" s="700">
        <v>3518.3223464249395</v>
      </c>
      <c r="AR21" s="700">
        <v>2157.7000574057893</v>
      </c>
      <c r="AS21" s="700">
        <v>3781.1286291919537</v>
      </c>
      <c r="AT21" s="700">
        <v>3261.8799272363244</v>
      </c>
      <c r="AU21" s="899"/>
      <c r="AV21" s="700">
        <v>4536.7699036106751</v>
      </c>
      <c r="AW21" s="700">
        <v>3585.9508062486902</v>
      </c>
      <c r="AX21" s="700">
        <v>3507.9087477571788</v>
      </c>
      <c r="AY21" s="700">
        <v>3273.4848970708244</v>
      </c>
      <c r="AZ21" s="700"/>
      <c r="BA21" s="700">
        <v>3130.2471242671108</v>
      </c>
      <c r="BB21" s="700">
        <v>3612.2235536956678</v>
      </c>
      <c r="BC21" s="700">
        <v>3441.6163546873299</v>
      </c>
      <c r="BD21" s="700">
        <v>3806.3254280826231</v>
      </c>
      <c r="BE21" s="700"/>
      <c r="BF21" s="700">
        <v>3261.8799272363244</v>
      </c>
      <c r="BG21" s="700">
        <v>3781.1286291919537</v>
      </c>
      <c r="BH21" s="700">
        <v>2157.7000574057893</v>
      </c>
      <c r="BI21" s="700">
        <v>3518.3223464249395</v>
      </c>
      <c r="BJ21" s="725"/>
      <c r="BK21" s="838"/>
      <c r="BL21" s="839"/>
      <c r="BM21" s="838"/>
      <c r="BN21" s="838"/>
      <c r="BO21" s="838"/>
      <c r="BP21" s="838"/>
      <c r="BQ21" s="848"/>
      <c r="BR21" s="848"/>
      <c r="BS21" s="849"/>
      <c r="BT21" s="545"/>
      <c r="BU21" s="545"/>
    </row>
    <row r="22" spans="1:73" s="541" customFormat="1" ht="33" customHeight="1" x14ac:dyDescent="0.25">
      <c r="A22" s="972" t="s">
        <v>125</v>
      </c>
      <c r="B22" s="973"/>
      <c r="C22" s="651">
        <v>3236</v>
      </c>
      <c r="D22" s="651">
        <v>3748</v>
      </c>
      <c r="E22" s="651">
        <v>4087</v>
      </c>
      <c r="F22" s="651">
        <v>3991</v>
      </c>
      <c r="G22" s="899"/>
      <c r="H22" s="651">
        <v>4059</v>
      </c>
      <c r="I22" s="651">
        <v>4652</v>
      </c>
      <c r="J22" s="651">
        <v>4463</v>
      </c>
      <c r="K22" s="651">
        <v>4986</v>
      </c>
      <c r="L22" s="899"/>
      <c r="M22" s="907">
        <v>4661</v>
      </c>
      <c r="N22" s="903">
        <v>5531</v>
      </c>
      <c r="O22" s="903">
        <v>5822</v>
      </c>
      <c r="P22" s="903">
        <v>6352</v>
      </c>
      <c r="Q22" s="899"/>
      <c r="R22" s="461">
        <v>5970</v>
      </c>
      <c r="S22" s="721">
        <v>6372</v>
      </c>
      <c r="T22" s="721">
        <v>6212.4425300000003</v>
      </c>
      <c r="U22" s="721">
        <v>6634.2040909999996</v>
      </c>
      <c r="V22" s="899"/>
      <c r="W22" s="461">
        <v>6623.9976379999989</v>
      </c>
      <c r="X22" s="721">
        <v>7248.3760950000005</v>
      </c>
      <c r="Y22" s="721">
        <v>6610.6994990000003</v>
      </c>
      <c r="Z22" s="721">
        <v>7554.988203871093</v>
      </c>
      <c r="AA22" s="899"/>
      <c r="AB22" s="461">
        <v>7143.8647330000013</v>
      </c>
      <c r="AC22" s="721">
        <v>6988.3017199999995</v>
      </c>
      <c r="AD22" s="721">
        <v>6908.2198486093748</v>
      </c>
      <c r="AE22" s="721">
        <v>6739.0408159999997</v>
      </c>
      <c r="AF22" s="899"/>
      <c r="AG22" s="461">
        <v>7486.3679750000001</v>
      </c>
      <c r="AH22" s="461">
        <v>8152.3075220000019</v>
      </c>
      <c r="AI22" s="461">
        <v>8256.0526289320005</v>
      </c>
      <c r="AJ22" s="461">
        <v>8070.6001610000003</v>
      </c>
      <c r="AK22" s="899"/>
      <c r="AL22" s="690">
        <v>8556.0710889999991</v>
      </c>
      <c r="AM22" s="928">
        <v>10017.324373064999</v>
      </c>
      <c r="AN22" s="690">
        <v>8858</v>
      </c>
      <c r="AO22" s="690">
        <v>9321.1355211315968</v>
      </c>
      <c r="AP22" s="899"/>
      <c r="AQ22" s="700">
        <v>8656.8519738889281</v>
      </c>
      <c r="AR22" s="700">
        <v>5391.6947756902382</v>
      </c>
      <c r="AS22" s="700">
        <v>8351.3213483541167</v>
      </c>
      <c r="AT22" s="700">
        <v>8697.9331831261043</v>
      </c>
      <c r="AU22" s="899"/>
      <c r="AV22" s="700">
        <v>8696.7312715205353</v>
      </c>
      <c r="AW22" s="700">
        <v>6904.1405587443633</v>
      </c>
      <c r="AX22" s="700">
        <v>6786.7318310283754</v>
      </c>
      <c r="AY22" s="700">
        <v>6933.7204287467248</v>
      </c>
      <c r="AZ22" s="700"/>
      <c r="BA22" s="700">
        <v>6995.9781716841953</v>
      </c>
      <c r="BB22" s="700">
        <v>5467.7287592594603</v>
      </c>
      <c r="BC22" s="700">
        <v>7545.9685888082495</v>
      </c>
      <c r="BD22" s="700">
        <v>7817.6707992687952</v>
      </c>
      <c r="BE22" s="700"/>
      <c r="BF22" s="700">
        <v>8697.9331831261043</v>
      </c>
      <c r="BG22" s="700">
        <v>8351.3213483541167</v>
      </c>
      <c r="BH22" s="700">
        <v>5391.6947756902382</v>
      </c>
      <c r="BI22" s="700">
        <v>8656.8519738889281</v>
      </c>
      <c r="BJ22" s="725"/>
      <c r="BK22" s="838"/>
      <c r="BL22" s="839"/>
      <c r="BM22" s="838"/>
      <c r="BN22" s="838"/>
      <c r="BO22" s="838"/>
      <c r="BP22" s="838"/>
      <c r="BQ22" s="848"/>
      <c r="BR22" s="848"/>
      <c r="BS22" s="849"/>
      <c r="BT22" s="545"/>
      <c r="BU22" s="545"/>
    </row>
    <row r="23" spans="1:73" s="541" customFormat="1" ht="33" customHeight="1" x14ac:dyDescent="0.25">
      <c r="A23" s="972" t="s">
        <v>126</v>
      </c>
      <c r="B23" s="973"/>
      <c r="C23" s="542">
        <v>537</v>
      </c>
      <c r="D23" s="542">
        <v>553</v>
      </c>
      <c r="E23" s="542">
        <v>669</v>
      </c>
      <c r="F23" s="542">
        <v>495</v>
      </c>
      <c r="G23" s="899"/>
      <c r="H23" s="542">
        <v>544</v>
      </c>
      <c r="I23" s="542">
        <v>576</v>
      </c>
      <c r="J23" s="542">
        <v>598</v>
      </c>
      <c r="K23" s="542">
        <v>784</v>
      </c>
      <c r="L23" s="899"/>
      <c r="M23" s="907">
        <v>756</v>
      </c>
      <c r="N23" s="903">
        <v>577</v>
      </c>
      <c r="O23" s="903">
        <v>967</v>
      </c>
      <c r="P23" s="903">
        <v>666</v>
      </c>
      <c r="Q23" s="899"/>
      <c r="R23" s="721">
        <v>723</v>
      </c>
      <c r="S23" s="721">
        <v>737</v>
      </c>
      <c r="T23" s="721">
        <v>883.53212699999995</v>
      </c>
      <c r="U23" s="721">
        <v>647.20585899999992</v>
      </c>
      <c r="V23" s="899"/>
      <c r="W23" s="721">
        <v>494.42325899999997</v>
      </c>
      <c r="X23" s="721">
        <v>649.6205920000001</v>
      </c>
      <c r="Y23" s="721">
        <v>534.03703300000006</v>
      </c>
      <c r="Z23" s="721">
        <v>725.27654099999995</v>
      </c>
      <c r="AA23" s="899"/>
      <c r="AB23" s="721">
        <v>508.91223099999996</v>
      </c>
      <c r="AC23" s="721">
        <v>541.32954900000004</v>
      </c>
      <c r="AD23" s="721">
        <v>560.68216970312506</v>
      </c>
      <c r="AE23" s="721">
        <v>673.76332500000012</v>
      </c>
      <c r="AF23" s="899"/>
      <c r="AG23" s="461">
        <v>932.26043700000002</v>
      </c>
      <c r="AH23" s="461">
        <v>703.5493641999999</v>
      </c>
      <c r="AI23" s="461">
        <v>700.92828647999988</v>
      </c>
      <c r="AJ23" s="461">
        <v>756.0458460000001</v>
      </c>
      <c r="AK23" s="899"/>
      <c r="AL23" s="690">
        <v>696.98976300000004</v>
      </c>
      <c r="AM23" s="690">
        <v>697.43559159999995</v>
      </c>
      <c r="AN23" s="690">
        <v>776</v>
      </c>
      <c r="AO23" s="690">
        <v>1145</v>
      </c>
      <c r="AP23" s="899"/>
      <c r="AQ23" s="700">
        <v>977.65883034058675</v>
      </c>
      <c r="AR23" s="700">
        <v>729.58944903931706</v>
      </c>
      <c r="AS23" s="700">
        <v>785.13897725088316</v>
      </c>
      <c r="AT23" s="700">
        <v>792.75629652247505</v>
      </c>
      <c r="AU23" s="899"/>
      <c r="AV23" s="700">
        <v>1017.8808140341987</v>
      </c>
      <c r="AW23" s="700">
        <v>788.77351195496647</v>
      </c>
      <c r="AX23" s="700">
        <v>976.31390864078685</v>
      </c>
      <c r="AY23" s="700">
        <v>1012.9836881931666</v>
      </c>
      <c r="AZ23" s="700"/>
      <c r="BA23" s="700">
        <v>855.86801644731213</v>
      </c>
      <c r="BB23" s="700">
        <v>906.54029977795381</v>
      </c>
      <c r="BC23" s="700">
        <v>857.22085808121813</v>
      </c>
      <c r="BD23" s="700">
        <v>790.93949232358364</v>
      </c>
      <c r="BE23" s="700"/>
      <c r="BF23" s="700">
        <v>792.75629652247505</v>
      </c>
      <c r="BG23" s="700">
        <v>785.13897725088316</v>
      </c>
      <c r="BH23" s="700">
        <v>729.58944903931706</v>
      </c>
      <c r="BI23" s="700">
        <v>977.65883034058675</v>
      </c>
      <c r="BJ23" s="725"/>
      <c r="BK23" s="838"/>
      <c r="BL23" s="839"/>
      <c r="BM23" s="838"/>
      <c r="BN23" s="838"/>
      <c r="BO23" s="838"/>
      <c r="BP23" s="838"/>
      <c r="BQ23" s="848"/>
      <c r="BR23" s="848"/>
      <c r="BS23" s="849"/>
      <c r="BT23" s="545"/>
      <c r="BU23" s="545"/>
    </row>
    <row r="24" spans="1:73" s="541" customFormat="1" ht="35.25" customHeight="1" x14ac:dyDescent="0.25">
      <c r="A24" s="972" t="s">
        <v>501</v>
      </c>
      <c r="B24" s="973"/>
      <c r="C24" s="651">
        <v>2412</v>
      </c>
      <c r="D24" s="651">
        <v>2088</v>
      </c>
      <c r="E24" s="651">
        <v>2094</v>
      </c>
      <c r="F24" s="651">
        <v>2568</v>
      </c>
      <c r="G24" s="899"/>
      <c r="H24" s="651">
        <v>2365</v>
      </c>
      <c r="I24" s="651">
        <v>2548</v>
      </c>
      <c r="J24" s="651">
        <v>2895</v>
      </c>
      <c r="K24" s="651">
        <v>3517</v>
      </c>
      <c r="L24" s="899"/>
      <c r="M24" s="908">
        <v>3320</v>
      </c>
      <c r="N24" s="903">
        <v>3312</v>
      </c>
      <c r="O24" s="903">
        <v>3663</v>
      </c>
      <c r="P24" s="903">
        <v>4087</v>
      </c>
      <c r="Q24" s="899"/>
      <c r="R24" s="721">
        <v>4303</v>
      </c>
      <c r="S24" s="721">
        <v>4337</v>
      </c>
      <c r="T24" s="721">
        <v>4381.8137730000008</v>
      </c>
      <c r="U24" s="721">
        <v>4265.9908679999999</v>
      </c>
      <c r="V24" s="899"/>
      <c r="W24" s="721">
        <v>5474.0230809999994</v>
      </c>
      <c r="X24" s="721">
        <v>4852.9018499999993</v>
      </c>
      <c r="Y24" s="721">
        <v>5157.3753439999991</v>
      </c>
      <c r="Z24" s="721">
        <v>5144.0714200312505</v>
      </c>
      <c r="AA24" s="899"/>
      <c r="AB24" s="721">
        <v>6352.1615590000001</v>
      </c>
      <c r="AC24" s="721">
        <v>5872.0041200000005</v>
      </c>
      <c r="AD24" s="721">
        <v>5534.405911679688</v>
      </c>
      <c r="AE24" s="721">
        <v>6464.7580399999997</v>
      </c>
      <c r="AF24" s="899"/>
      <c r="AG24" s="461">
        <v>8047.741372559999</v>
      </c>
      <c r="AH24" s="461">
        <v>6998.5220397999992</v>
      </c>
      <c r="AI24" s="461">
        <v>7102.6078750240004</v>
      </c>
      <c r="AJ24" s="461">
        <v>7283.9964250000012</v>
      </c>
      <c r="AK24" s="899"/>
      <c r="AL24" s="690">
        <v>8008.2432990000007</v>
      </c>
      <c r="AM24" s="690">
        <v>7866.6720293600001</v>
      </c>
      <c r="AN24" s="690">
        <v>8968.0825366499976</v>
      </c>
      <c r="AO24" s="690">
        <v>8858.3063982195999</v>
      </c>
      <c r="AP24" s="899"/>
      <c r="AQ24" s="700">
        <v>8043.0548007967536</v>
      </c>
      <c r="AR24" s="700">
        <v>3835.2721336300001</v>
      </c>
      <c r="AS24" s="700">
        <v>7701.6023350033001</v>
      </c>
      <c r="AT24" s="700">
        <v>7574.0410645067586</v>
      </c>
      <c r="AU24" s="899"/>
      <c r="AV24" s="700">
        <v>4344.9664998987455</v>
      </c>
      <c r="AW24" s="700">
        <v>5343.5983068444002</v>
      </c>
      <c r="AX24" s="700">
        <v>5153.7020029621017</v>
      </c>
      <c r="AY24" s="700">
        <v>5770.4603473553952</v>
      </c>
      <c r="AZ24" s="700"/>
      <c r="BA24" s="700">
        <v>4948.584008055439</v>
      </c>
      <c r="BB24" s="700">
        <v>4701.0463804912979</v>
      </c>
      <c r="BC24" s="700">
        <v>5926.4842656002766</v>
      </c>
      <c r="BD24" s="700">
        <v>6445.6019044269942</v>
      </c>
      <c r="BE24" s="700"/>
      <c r="BF24" s="700">
        <v>7574.0410645067586</v>
      </c>
      <c r="BG24" s="700">
        <v>7701.6023350033001</v>
      </c>
      <c r="BH24" s="700">
        <v>3835.2721336300001</v>
      </c>
      <c r="BI24" s="700">
        <v>8043.0548007967536</v>
      </c>
      <c r="BJ24" s="725"/>
      <c r="BK24" s="838"/>
      <c r="BL24" s="839"/>
      <c r="BM24" s="838"/>
      <c r="BN24" s="838"/>
      <c r="BO24" s="838"/>
      <c r="BP24" s="838"/>
      <c r="BQ24" s="848"/>
      <c r="BR24" s="848"/>
      <c r="BS24" s="849"/>
      <c r="BT24" s="545"/>
      <c r="BU24" s="456"/>
    </row>
    <row r="25" spans="1:73" s="539" customFormat="1" ht="33" customHeight="1" thickBot="1" x14ac:dyDescent="0.3">
      <c r="A25" s="974" t="s">
        <v>179</v>
      </c>
      <c r="B25" s="975"/>
      <c r="C25" s="652">
        <v>15519</v>
      </c>
      <c r="D25" s="652">
        <v>15041</v>
      </c>
      <c r="E25" s="652">
        <v>16037</v>
      </c>
      <c r="F25" s="652">
        <v>17661</v>
      </c>
      <c r="G25" s="900"/>
      <c r="H25" s="652">
        <v>17726</v>
      </c>
      <c r="I25" s="652">
        <v>20349</v>
      </c>
      <c r="J25" s="652">
        <v>20401</v>
      </c>
      <c r="K25" s="652">
        <v>22191</v>
      </c>
      <c r="L25" s="900"/>
      <c r="M25" s="909">
        <v>20613</v>
      </c>
      <c r="N25" s="902">
        <v>22717</v>
      </c>
      <c r="O25" s="902">
        <v>22852</v>
      </c>
      <c r="P25" s="902">
        <v>24692</v>
      </c>
      <c r="Q25" s="900"/>
      <c r="R25" s="795">
        <v>24973</v>
      </c>
      <c r="S25" s="795">
        <v>25173</v>
      </c>
      <c r="T25" s="795">
        <v>25300.648433999999</v>
      </c>
      <c r="U25" s="795">
        <v>27099.409953000002</v>
      </c>
      <c r="V25" s="900"/>
      <c r="W25" s="795">
        <v>30128.938336999996</v>
      </c>
      <c r="X25" s="795">
        <v>28834.152065999999</v>
      </c>
      <c r="Y25" s="795">
        <v>27239.138655000002</v>
      </c>
      <c r="Z25" s="795">
        <v>28740.79373723828</v>
      </c>
      <c r="AA25" s="900"/>
      <c r="AB25" s="795">
        <v>32559.567879000002</v>
      </c>
      <c r="AC25" s="795">
        <v>31909.992726</v>
      </c>
      <c r="AD25" s="795">
        <v>30427.273524869142</v>
      </c>
      <c r="AE25" s="795">
        <v>31941.170386999998</v>
      </c>
      <c r="AF25" s="900"/>
      <c r="AG25" s="462">
        <v>37123.930520560003</v>
      </c>
      <c r="AH25" s="462">
        <v>35624.698714800004</v>
      </c>
      <c r="AI25" s="462">
        <v>36287.482148937102</v>
      </c>
      <c r="AJ25" s="462">
        <v>36511.049310999995</v>
      </c>
      <c r="AK25" s="900"/>
      <c r="AL25" s="643">
        <v>37397.513441000003</v>
      </c>
      <c r="AM25" s="643">
        <v>35919.138660935001</v>
      </c>
      <c r="AN25" s="643">
        <v>36076.604216700005</v>
      </c>
      <c r="AO25" s="643">
        <v>36978.459642461297</v>
      </c>
      <c r="AP25" s="900"/>
      <c r="AQ25" s="462">
        <v>35040.151934435271</v>
      </c>
      <c r="AR25" s="462">
        <v>19780.062712788967</v>
      </c>
      <c r="AS25" s="462">
        <v>31367.003458087132</v>
      </c>
      <c r="AT25" s="462">
        <v>31730.845915761201</v>
      </c>
      <c r="AU25" s="900"/>
      <c r="AV25" s="462">
        <v>38890.112646785317</v>
      </c>
      <c r="AW25" s="462">
        <v>30518.58303188406</v>
      </c>
      <c r="AX25" s="462">
        <v>29936.071571106513</v>
      </c>
      <c r="AY25" s="710">
        <v>29460.996149765193</v>
      </c>
      <c r="AZ25" s="710"/>
      <c r="BA25" s="710">
        <v>27625.856158380775</v>
      </c>
      <c r="BB25" s="710">
        <v>24775.795086377282</v>
      </c>
      <c r="BC25" s="710">
        <v>28211.661028065253</v>
      </c>
      <c r="BD25" s="710">
        <v>31369.047408124985</v>
      </c>
      <c r="BE25" s="710"/>
      <c r="BF25" s="710">
        <v>31730.845915761201</v>
      </c>
      <c r="BG25" s="710">
        <v>31367.003458087132</v>
      </c>
      <c r="BH25" s="710">
        <v>19780.062712788967</v>
      </c>
      <c r="BI25" s="710">
        <v>35040.151934435271</v>
      </c>
      <c r="BJ25" s="726"/>
      <c r="BK25" s="838"/>
      <c r="BL25" s="842"/>
      <c r="BM25" s="838"/>
      <c r="BN25" s="838"/>
      <c r="BO25" s="838"/>
      <c r="BP25" s="838"/>
      <c r="BQ25" s="848"/>
      <c r="BR25" s="848"/>
      <c r="BS25" s="849"/>
      <c r="BT25" s="545"/>
      <c r="BU25" s="545"/>
    </row>
    <row r="26" spans="1:73" ht="5.25" customHeight="1" x14ac:dyDescent="0.25">
      <c r="C26" s="532"/>
      <c r="D26" s="532"/>
      <c r="E26" s="532"/>
      <c r="F26" s="532"/>
      <c r="H26" s="532"/>
      <c r="I26" s="532"/>
      <c r="J26" s="532"/>
      <c r="K26" s="532"/>
      <c r="M26" s="532"/>
      <c r="N26" s="532"/>
      <c r="O26" s="532"/>
      <c r="P26" s="532"/>
      <c r="BK26" s="838"/>
      <c r="BL26" s="842"/>
      <c r="BM26" s="838"/>
      <c r="BN26" s="843"/>
      <c r="BO26" s="843"/>
      <c r="BP26" s="850"/>
      <c r="BQ26" s="851"/>
      <c r="BR26" s="848"/>
      <c r="BS26" s="852"/>
    </row>
    <row r="27" spans="1:73" x14ac:dyDescent="0.25">
      <c r="A27" s="703" t="s">
        <v>545</v>
      </c>
      <c r="B27" s="458"/>
      <c r="G27" s="458"/>
      <c r="L27" s="458"/>
      <c r="M27" s="705"/>
      <c r="N27" s="705"/>
      <c r="O27" s="704"/>
      <c r="P27" s="704"/>
      <c r="Q27" s="458"/>
      <c r="R27" s="458"/>
      <c r="S27" s="458"/>
      <c r="T27" s="705"/>
      <c r="U27" s="705"/>
      <c r="V27" s="458"/>
      <c r="W27" s="458"/>
      <c r="X27" s="458"/>
      <c r="Y27" s="705"/>
      <c r="Z27" s="705"/>
      <c r="AA27" s="458"/>
      <c r="AB27" s="458"/>
      <c r="AC27" s="458"/>
      <c r="AD27" s="705"/>
      <c r="AE27" s="705"/>
      <c r="AF27" s="458"/>
      <c r="AG27" s="614"/>
      <c r="AH27" s="614"/>
      <c r="AI27" s="614"/>
      <c r="AJ27" s="614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58"/>
      <c r="BB27" s="458"/>
      <c r="BC27" s="458"/>
      <c r="BD27" s="458"/>
      <c r="BE27" s="458"/>
      <c r="BF27" s="458"/>
      <c r="BG27" s="458"/>
      <c r="BH27" s="458"/>
      <c r="BI27" s="458"/>
      <c r="BJ27" s="458"/>
      <c r="BN27" s="843"/>
      <c r="BO27" s="838"/>
      <c r="BP27" s="850"/>
      <c r="BQ27" s="851"/>
      <c r="BR27" s="851"/>
      <c r="BS27" s="852"/>
    </row>
    <row r="28" spans="1:73" x14ac:dyDescent="0.25">
      <c r="BK28" s="838"/>
      <c r="BL28" s="842"/>
      <c r="BM28" s="843"/>
      <c r="BN28" s="843"/>
      <c r="BO28" s="843"/>
      <c r="BP28" s="850"/>
      <c r="BQ28" s="851"/>
      <c r="BR28" s="848"/>
      <c r="BS28" s="852"/>
    </row>
    <row r="29" spans="1:73" x14ac:dyDescent="0.25">
      <c r="R29" s="546"/>
      <c r="W29" s="546"/>
      <c r="AB29" s="546"/>
      <c r="AG29" s="457"/>
      <c r="AH29" s="457"/>
      <c r="AI29" s="457"/>
      <c r="AJ29" s="457"/>
      <c r="BK29" s="838"/>
      <c r="BL29" s="842"/>
      <c r="BM29" s="843"/>
      <c r="BN29" s="843"/>
      <c r="BO29" s="843"/>
      <c r="BR29" s="545"/>
    </row>
    <row r="30" spans="1:73" x14ac:dyDescent="0.25">
      <c r="C30" s="543"/>
      <c r="D30" s="543"/>
      <c r="E30" s="543"/>
      <c r="F30" s="543"/>
      <c r="BK30" s="838"/>
      <c r="BL30" s="842"/>
      <c r="BM30" s="843"/>
      <c r="BN30" s="843"/>
      <c r="BO30" s="843"/>
    </row>
    <row r="31" spans="1:73" x14ac:dyDescent="0.25">
      <c r="BK31" s="838"/>
      <c r="BL31" s="842"/>
      <c r="BM31" s="843"/>
      <c r="BN31" s="843"/>
      <c r="BO31" s="843"/>
    </row>
    <row r="32" spans="1:73" x14ac:dyDescent="0.25">
      <c r="BK32" s="838"/>
      <c r="BL32" s="842"/>
      <c r="BM32" s="843"/>
      <c r="BN32" s="843"/>
      <c r="BO32" s="843"/>
    </row>
    <row r="45" spans="63:63" ht="9.75" customHeight="1" x14ac:dyDescent="0.25">
      <c r="BK45" s="530"/>
    </row>
  </sheetData>
  <mergeCells count="31">
    <mergeCell ref="A1:A2"/>
    <mergeCell ref="A6:B6"/>
    <mergeCell ref="A7:B7"/>
    <mergeCell ref="BG4:BJ4"/>
    <mergeCell ref="AV6:BI6"/>
    <mergeCell ref="AV7:BI7"/>
    <mergeCell ref="AQ4:AT4"/>
    <mergeCell ref="AG6:AT6"/>
    <mergeCell ref="AG7:AT7"/>
    <mergeCell ref="BF8:BI8"/>
    <mergeCell ref="A12:B12"/>
    <mergeCell ref="A13:B13"/>
    <mergeCell ref="A14:B14"/>
    <mergeCell ref="A15:B15"/>
    <mergeCell ref="BA8:BD8"/>
    <mergeCell ref="AV8:AY8"/>
    <mergeCell ref="AQ8:AT8"/>
    <mergeCell ref="A11:B11"/>
    <mergeCell ref="AG8:AJ8"/>
    <mergeCell ref="AL8:AO8"/>
    <mergeCell ref="M8:P8"/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59055118110236227" right="0.59055118110236227" top="0.51181102362204722" bottom="0.51181102362204722" header="0.51181102362204722" footer="0.51181102362204722"/>
  <pageSetup paperSize="9" scale="83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Z33"/>
  <sheetViews>
    <sheetView view="pageBreakPreview" zoomScaleNormal="100" zoomScaleSheetLayoutView="100" workbookViewId="0">
      <pane xSplit="17" ySplit="9" topLeftCell="R22" activePane="bottomRight" state="frozen"/>
      <selection pane="topRight" activeCell="N1" sqref="N1"/>
      <selection pane="bottomLeft" activeCell="A10" sqref="A10"/>
      <selection pane="bottomRight" activeCell="BD33" sqref="BD33"/>
    </sheetView>
  </sheetViews>
  <sheetFormatPr defaultColWidth="8.85546875" defaultRowHeight="15" x14ac:dyDescent="0.2"/>
  <cols>
    <col min="1" max="4" width="7.7109375" style="455" customWidth="1"/>
    <col min="5" max="5" width="0.7109375" style="453" customWidth="1"/>
    <col min="6" max="9" width="7" style="532" customWidth="1"/>
    <col min="10" max="10" width="0.7109375" style="532" customWidth="1"/>
    <col min="11" max="14" width="7" style="532" customWidth="1"/>
    <col min="15" max="15" width="0.7109375" style="532" customWidth="1"/>
    <col min="16" max="17" width="7" style="530" customWidth="1"/>
    <col min="18" max="18" width="8.7109375" style="530" customWidth="1"/>
    <col min="19" max="19" width="10.7109375" style="530" customWidth="1"/>
    <col min="20" max="23" width="7" style="532" hidden="1" customWidth="1"/>
    <col min="24" max="24" width="0.7109375" style="532" hidden="1" customWidth="1"/>
    <col min="25" max="28" width="7" style="532" hidden="1" customWidth="1"/>
    <col min="29" max="29" width="0.7109375" style="532" hidden="1" customWidth="1"/>
    <col min="30" max="33" width="7" style="532" hidden="1" customWidth="1"/>
    <col min="34" max="34" width="0.7109375" style="532" hidden="1" customWidth="1"/>
    <col min="35" max="38" width="7" style="532" hidden="1" customWidth="1"/>
    <col min="39" max="39" width="0.7109375" style="532" hidden="1" customWidth="1"/>
    <col min="40" max="40" width="7.7109375" style="530" hidden="1" customWidth="1"/>
    <col min="41" max="43" width="6.85546875" style="530" hidden="1" customWidth="1"/>
    <col min="44" max="44" width="0.7109375" style="530" hidden="1" customWidth="1"/>
    <col min="45" max="48" width="7.7109375" style="530" hidden="1" customWidth="1"/>
    <col min="49" max="49" width="8.42578125" style="530" hidden="1" customWidth="1"/>
    <col min="50" max="50" width="9.140625" style="530" hidden="1" customWidth="1"/>
    <col min="51" max="51" width="9" style="530" hidden="1" customWidth="1"/>
    <col min="52" max="52" width="9.85546875" style="530" hidden="1" customWidth="1"/>
    <col min="53" max="16384" width="8.85546875" style="530"/>
  </cols>
  <sheetData>
    <row r="1" spans="1:52" ht="18.75" customHeight="1" x14ac:dyDescent="0.2">
      <c r="A1" s="970">
        <v>6</v>
      </c>
      <c r="B1" s="686" t="s">
        <v>587</v>
      </c>
      <c r="C1" s="686"/>
      <c r="D1" s="539"/>
      <c r="E1" s="539"/>
      <c r="F1" s="530"/>
      <c r="G1" s="530"/>
      <c r="H1" s="530"/>
      <c r="I1" s="530"/>
      <c r="J1" s="530"/>
      <c r="K1" s="530"/>
      <c r="L1" s="530"/>
      <c r="M1" s="530"/>
      <c r="N1" s="530"/>
      <c r="O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</row>
    <row r="2" spans="1:52" ht="18.75" customHeight="1" x14ac:dyDescent="0.2">
      <c r="A2" s="970"/>
      <c r="B2" s="687" t="s">
        <v>588</v>
      </c>
      <c r="C2" s="687"/>
      <c r="D2" s="539"/>
      <c r="E2" s="539"/>
      <c r="F2" s="530"/>
      <c r="G2" s="530"/>
      <c r="H2" s="530"/>
      <c r="I2" s="530"/>
      <c r="J2" s="530"/>
      <c r="K2" s="530"/>
      <c r="L2" s="530"/>
      <c r="M2" s="530"/>
      <c r="N2" s="530"/>
      <c r="O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</row>
    <row r="3" spans="1:52" ht="9" customHeight="1" x14ac:dyDescent="0.2">
      <c r="E3" s="532"/>
      <c r="F3" s="539"/>
      <c r="G3" s="539"/>
      <c r="H3" s="539"/>
      <c r="I3" s="539"/>
      <c r="J3" s="539"/>
      <c r="K3" s="530"/>
      <c r="L3" s="530"/>
      <c r="M3" s="530"/>
      <c r="N3" s="530"/>
      <c r="O3" s="530"/>
      <c r="T3" s="539"/>
      <c r="U3" s="539"/>
      <c r="V3" s="539"/>
      <c r="W3" s="539"/>
      <c r="X3" s="539"/>
      <c r="Y3" s="539"/>
      <c r="Z3" s="530"/>
      <c r="AA3" s="530"/>
      <c r="AB3" s="530"/>
      <c r="AC3" s="530"/>
      <c r="AD3" s="539"/>
      <c r="AE3" s="530"/>
      <c r="AF3" s="530"/>
      <c r="AG3" s="530"/>
      <c r="AH3" s="530"/>
      <c r="AI3" s="539"/>
      <c r="AJ3" s="530"/>
      <c r="AK3" s="530"/>
      <c r="AL3" s="530"/>
      <c r="AM3" s="530"/>
    </row>
    <row r="4" spans="1:52" s="532" customFormat="1" ht="20.25" customHeight="1" thickBot="1" x14ac:dyDescent="0.3">
      <c r="A4" s="715"/>
      <c r="B4" s="715"/>
      <c r="C4" s="715"/>
      <c r="D4" s="715"/>
      <c r="E4" s="716"/>
      <c r="K4" s="986" t="s">
        <v>460</v>
      </c>
      <c r="L4" s="986"/>
      <c r="M4" s="986"/>
      <c r="N4" s="986"/>
      <c r="O4" s="986"/>
      <c r="P4" s="986"/>
      <c r="Q4" s="986"/>
      <c r="R4" s="986"/>
      <c r="S4" s="986"/>
      <c r="T4" s="917"/>
      <c r="U4" s="917"/>
      <c r="V4" s="917"/>
      <c r="W4" s="917"/>
      <c r="X4" s="917"/>
      <c r="Y4" s="917"/>
      <c r="Z4" s="917"/>
      <c r="AB4" s="794"/>
      <c r="AG4" s="794"/>
      <c r="AL4" s="794"/>
      <c r="AQ4" s="713"/>
      <c r="AR4" s="713"/>
    </row>
    <row r="5" spans="1:52" s="532" customFormat="1" ht="5.0999999999999996" customHeight="1" x14ac:dyDescent="0.2">
      <c r="A5" s="454"/>
      <c r="B5" s="454"/>
      <c r="C5" s="454"/>
      <c r="D5" s="454"/>
      <c r="E5" s="454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4"/>
      <c r="S5" s="534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533"/>
      <c r="AW5" s="533"/>
      <c r="AX5" s="533"/>
      <c r="AY5" s="533"/>
      <c r="AZ5" s="533"/>
    </row>
    <row r="6" spans="1:52" ht="18" customHeight="1" x14ac:dyDescent="0.25">
      <c r="A6" s="984"/>
      <c r="B6" s="984"/>
      <c r="C6" s="984"/>
      <c r="D6" s="984"/>
      <c r="E6" s="984"/>
      <c r="F6" s="984"/>
      <c r="G6" s="984"/>
      <c r="H6" s="984"/>
      <c r="I6" s="984"/>
      <c r="J6" s="984"/>
      <c r="K6" s="984"/>
      <c r="L6" s="918"/>
      <c r="M6" s="937"/>
      <c r="N6" s="941"/>
      <c r="O6" s="941"/>
      <c r="P6" s="535"/>
      <c r="Q6" s="535"/>
      <c r="R6" s="718"/>
      <c r="S6" s="936" t="s">
        <v>108</v>
      </c>
      <c r="T6" s="718"/>
      <c r="U6" s="718"/>
      <c r="V6" s="718"/>
      <c r="W6" s="718"/>
      <c r="X6" s="718"/>
      <c r="Y6" s="718"/>
      <c r="Z6" s="718"/>
      <c r="AA6" s="718"/>
      <c r="AB6" s="718"/>
      <c r="AC6" s="116"/>
      <c r="AD6" s="718"/>
      <c r="AE6" s="718"/>
      <c r="AF6" s="718"/>
      <c r="AG6" s="718"/>
      <c r="AH6" s="116"/>
      <c r="AI6" s="718"/>
      <c r="AJ6" s="718"/>
      <c r="AK6" s="718"/>
      <c r="AL6" s="718"/>
      <c r="AM6" s="116"/>
      <c r="AN6" s="116"/>
      <c r="AO6" s="116"/>
      <c r="AP6" s="116"/>
      <c r="AQ6" s="116"/>
      <c r="AR6" s="535"/>
      <c r="AS6" s="535"/>
      <c r="AT6" s="535"/>
      <c r="AU6" s="535"/>
      <c r="AV6" s="535"/>
      <c r="AW6" s="535"/>
      <c r="AX6" s="535"/>
      <c r="AY6" s="535"/>
      <c r="AZ6" s="535"/>
    </row>
    <row r="7" spans="1:52" ht="18" customHeight="1" x14ac:dyDescent="0.2">
      <c r="A7" s="985"/>
      <c r="B7" s="985"/>
      <c r="C7" s="985"/>
      <c r="D7" s="985"/>
      <c r="E7" s="985"/>
      <c r="F7" s="985"/>
      <c r="G7" s="985"/>
      <c r="H7" s="985"/>
      <c r="I7" s="985"/>
      <c r="J7" s="985"/>
      <c r="K7" s="989"/>
      <c r="L7" s="919"/>
      <c r="M7" s="938"/>
      <c r="N7" s="942"/>
      <c r="O7" s="942"/>
      <c r="P7" s="720"/>
      <c r="Q7" s="720"/>
      <c r="R7" s="719"/>
      <c r="S7" s="720" t="s">
        <v>109</v>
      </c>
      <c r="T7" s="719"/>
      <c r="U7" s="719"/>
      <c r="V7" s="719"/>
      <c r="W7" s="719"/>
      <c r="X7" s="719"/>
      <c r="Y7" s="719"/>
      <c r="Z7" s="719"/>
      <c r="AA7" s="719"/>
      <c r="AB7" s="719"/>
      <c r="AC7" s="714"/>
      <c r="AD7" s="719"/>
      <c r="AE7" s="719"/>
      <c r="AF7" s="719"/>
      <c r="AG7" s="719"/>
      <c r="AH7" s="714"/>
      <c r="AI7" s="719"/>
      <c r="AJ7" s="719"/>
      <c r="AK7" s="719"/>
      <c r="AL7" s="719"/>
      <c r="AM7" s="714"/>
      <c r="AN7" s="714"/>
      <c r="AO7" s="714"/>
      <c r="AP7" s="714"/>
      <c r="AQ7" s="714"/>
      <c r="AR7" s="536"/>
      <c r="AS7" s="536"/>
      <c r="AT7" s="536"/>
      <c r="AU7" s="536"/>
      <c r="AV7" s="536"/>
      <c r="AW7" s="536"/>
      <c r="AX7" s="536"/>
      <c r="AY7" s="536"/>
      <c r="AZ7" s="536"/>
    </row>
    <row r="8" spans="1:52" s="539" customFormat="1" ht="24.95" customHeight="1" x14ac:dyDescent="0.25">
      <c r="A8" s="537">
        <v>2021</v>
      </c>
      <c r="B8" s="537"/>
      <c r="C8" s="537"/>
      <c r="D8" s="537"/>
      <c r="E8" s="896"/>
      <c r="F8" s="537">
        <v>2022</v>
      </c>
      <c r="G8" s="537"/>
      <c r="H8" s="537"/>
      <c r="I8" s="537"/>
      <c r="J8" s="538"/>
      <c r="K8" s="990">
        <v>2023</v>
      </c>
      <c r="L8" s="990"/>
      <c r="M8" s="990"/>
      <c r="N8" s="990"/>
      <c r="O8" s="945"/>
      <c r="P8" s="990">
        <v>2024</v>
      </c>
      <c r="Q8" s="990"/>
      <c r="R8" s="927"/>
      <c r="S8" s="872"/>
      <c r="T8" s="924">
        <v>2017</v>
      </c>
      <c r="U8" s="924"/>
      <c r="V8" s="924"/>
      <c r="W8" s="924"/>
      <c r="X8" s="923"/>
      <c r="Y8" s="537">
        <v>2016</v>
      </c>
      <c r="Z8" s="537"/>
      <c r="AA8" s="537"/>
      <c r="AB8" s="537"/>
      <c r="AC8" s="538"/>
      <c r="AD8" s="537">
        <v>2015</v>
      </c>
      <c r="AE8" s="537"/>
      <c r="AF8" s="537"/>
      <c r="AG8" s="537"/>
      <c r="AH8" s="538"/>
      <c r="AI8" s="537">
        <v>2014</v>
      </c>
      <c r="AJ8" s="537"/>
      <c r="AK8" s="537"/>
      <c r="AL8" s="537"/>
      <c r="AM8" s="538"/>
      <c r="AN8" s="979">
        <v>2013</v>
      </c>
      <c r="AO8" s="979"/>
      <c r="AP8" s="979"/>
      <c r="AQ8" s="979"/>
      <c r="AR8" s="538"/>
      <c r="AS8" s="537">
        <v>2012</v>
      </c>
      <c r="AT8" s="537"/>
      <c r="AU8" s="537"/>
      <c r="AV8" s="537"/>
      <c r="AW8" s="537">
        <v>2011</v>
      </c>
      <c r="AX8" s="537"/>
      <c r="AY8" s="537"/>
      <c r="AZ8" s="537"/>
    </row>
    <row r="9" spans="1:52" s="539" customFormat="1" ht="24.95" customHeight="1" thickBot="1" x14ac:dyDescent="0.3">
      <c r="A9" s="460" t="s">
        <v>176</v>
      </c>
      <c r="B9" s="460" t="s">
        <v>175</v>
      </c>
      <c r="C9" s="460" t="s">
        <v>178</v>
      </c>
      <c r="D9" s="460" t="s">
        <v>177</v>
      </c>
      <c r="E9" s="717"/>
      <c r="F9" s="460" t="s">
        <v>176</v>
      </c>
      <c r="G9" s="460" t="s">
        <v>175</v>
      </c>
      <c r="H9" s="460" t="s">
        <v>178</v>
      </c>
      <c r="I9" s="460" t="s">
        <v>177</v>
      </c>
      <c r="J9" s="670"/>
      <c r="K9" s="544" t="s">
        <v>176</v>
      </c>
      <c r="L9" s="544" t="s">
        <v>175</v>
      </c>
      <c r="M9" s="544" t="s">
        <v>178</v>
      </c>
      <c r="N9" s="544" t="s">
        <v>177</v>
      </c>
      <c r="O9" s="944"/>
      <c r="P9" s="544" t="s">
        <v>176</v>
      </c>
      <c r="Q9" s="544" t="s">
        <v>175</v>
      </c>
      <c r="R9" s="927"/>
      <c r="S9" s="872"/>
      <c r="T9" s="544" t="s">
        <v>177</v>
      </c>
      <c r="U9" s="544" t="s">
        <v>178</v>
      </c>
      <c r="V9" s="544" t="s">
        <v>175</v>
      </c>
      <c r="W9" s="544" t="s">
        <v>176</v>
      </c>
      <c r="X9" s="670"/>
      <c r="Y9" s="544" t="s">
        <v>177</v>
      </c>
      <c r="Z9" s="544" t="s">
        <v>178</v>
      </c>
      <c r="AA9" s="544" t="s">
        <v>175</v>
      </c>
      <c r="AB9" s="544" t="s">
        <v>176</v>
      </c>
      <c r="AC9" s="670"/>
      <c r="AD9" s="544" t="s">
        <v>177</v>
      </c>
      <c r="AE9" s="544" t="s">
        <v>178</v>
      </c>
      <c r="AF9" s="544" t="s">
        <v>175</v>
      </c>
      <c r="AG9" s="544" t="s">
        <v>176</v>
      </c>
      <c r="AH9" s="670"/>
      <c r="AI9" s="544" t="s">
        <v>177</v>
      </c>
      <c r="AJ9" s="544" t="s">
        <v>178</v>
      </c>
      <c r="AK9" s="544" t="s">
        <v>175</v>
      </c>
      <c r="AL9" s="544" t="s">
        <v>176</v>
      </c>
      <c r="AM9" s="670"/>
      <c r="AN9" s="904" t="s">
        <v>177</v>
      </c>
      <c r="AO9" s="874" t="s">
        <v>178</v>
      </c>
      <c r="AP9" s="874" t="s">
        <v>175</v>
      </c>
      <c r="AQ9" s="874" t="s">
        <v>176</v>
      </c>
      <c r="AR9" s="540"/>
      <c r="AS9" s="874" t="s">
        <v>177</v>
      </c>
      <c r="AT9" s="874" t="s">
        <v>178</v>
      </c>
      <c r="AU9" s="874" t="s">
        <v>175</v>
      </c>
      <c r="AV9" s="874" t="s">
        <v>176</v>
      </c>
      <c r="AW9" s="874" t="s">
        <v>177</v>
      </c>
      <c r="AX9" s="874" t="s">
        <v>178</v>
      </c>
      <c r="AY9" s="874" t="s">
        <v>175</v>
      </c>
      <c r="AZ9" s="874" t="s">
        <v>176</v>
      </c>
    </row>
    <row r="10" spans="1:52" s="532" customFormat="1" ht="7.5" customHeight="1" x14ac:dyDescent="0.2">
      <c r="A10" s="695"/>
      <c r="B10" s="695"/>
      <c r="C10" s="695"/>
      <c r="D10" s="695"/>
      <c r="E10" s="695"/>
      <c r="F10" s="695"/>
      <c r="G10" s="695"/>
      <c r="H10" s="695"/>
      <c r="I10" s="695"/>
      <c r="J10" s="696"/>
      <c r="K10" s="696"/>
      <c r="L10" s="696"/>
      <c r="M10" s="696"/>
      <c r="N10" s="696"/>
      <c r="O10" s="696"/>
      <c r="P10" s="696"/>
      <c r="Q10" s="696"/>
      <c r="R10" s="697"/>
      <c r="S10" s="697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96"/>
      <c r="AL10" s="696"/>
      <c r="AM10" s="696"/>
      <c r="AN10" s="696"/>
      <c r="AO10" s="696"/>
      <c r="AP10" s="696"/>
      <c r="AQ10" s="696"/>
      <c r="AR10" s="696"/>
      <c r="AS10" s="540"/>
      <c r="AT10" s="540"/>
      <c r="AU10" s="540"/>
      <c r="AV10" s="540"/>
      <c r="AW10" s="540"/>
      <c r="AX10" s="540"/>
      <c r="AY10" s="540"/>
      <c r="AZ10" s="540"/>
    </row>
    <row r="11" spans="1:52" s="541" customFormat="1" ht="33" customHeight="1" x14ac:dyDescent="0.25">
      <c r="A11" s="461">
        <v>2864.4073967745403</v>
      </c>
      <c r="B11" s="461">
        <v>2285.0481371296855</v>
      </c>
      <c r="C11" s="461">
        <v>1940.6959329978522</v>
      </c>
      <c r="D11" s="461">
        <v>2516.66023531357</v>
      </c>
      <c r="E11" s="461"/>
      <c r="F11" s="461">
        <v>2621.856962920765</v>
      </c>
      <c r="G11" s="461">
        <v>3057.5292109070251</v>
      </c>
      <c r="H11" s="461">
        <v>3215.8598110995176</v>
      </c>
      <c r="I11" s="461">
        <v>3408.1998770699997</v>
      </c>
      <c r="J11" s="721"/>
      <c r="K11" s="721">
        <v>3425.0777482668432</v>
      </c>
      <c r="L11" s="721">
        <v>3843.7748745200679</v>
      </c>
      <c r="M11" s="721">
        <v>3537.9281254096991</v>
      </c>
      <c r="N11" s="721">
        <v>3970.7086084842304</v>
      </c>
      <c r="O11" s="721"/>
      <c r="P11" s="721">
        <v>4767.0777588843748</v>
      </c>
      <c r="Q11" s="721">
        <v>5364.6175618316993</v>
      </c>
      <c r="R11" s="933"/>
      <c r="S11" s="933" t="s">
        <v>114</v>
      </c>
      <c r="T11" s="721">
        <v>6937.9940058399998</v>
      </c>
      <c r="U11" s="721">
        <v>5615.1977329999991</v>
      </c>
      <c r="V11" s="721">
        <v>5842.3508937900015</v>
      </c>
      <c r="W11" s="721">
        <v>6764.1916001899999</v>
      </c>
      <c r="X11" s="721"/>
      <c r="Y11" s="721">
        <v>6783.0655190000007</v>
      </c>
      <c r="Z11" s="721">
        <v>7128.6062380000003</v>
      </c>
      <c r="AA11" s="721">
        <v>6730.5270363437503</v>
      </c>
      <c r="AB11" s="721">
        <v>6906.5321990000002</v>
      </c>
      <c r="AC11" s="898"/>
      <c r="AD11" s="721">
        <v>6871.7935499999994</v>
      </c>
      <c r="AE11" s="721">
        <v>5476.0235579999999</v>
      </c>
      <c r="AF11" s="721">
        <v>5034.8515749999997</v>
      </c>
      <c r="AG11" s="721">
        <v>4794.1997951875001</v>
      </c>
      <c r="AH11" s="873"/>
      <c r="AI11" s="721">
        <v>4468.3474629999992</v>
      </c>
      <c r="AJ11" s="721">
        <v>4087.172658</v>
      </c>
      <c r="AK11" s="721">
        <v>4454</v>
      </c>
      <c r="AL11" s="721">
        <v>3994</v>
      </c>
      <c r="AM11" s="873"/>
      <c r="AN11" s="907">
        <v>3546</v>
      </c>
      <c r="AO11" s="873">
        <v>3024</v>
      </c>
      <c r="AP11" s="873">
        <v>3290</v>
      </c>
      <c r="AQ11" s="873">
        <v>2779</v>
      </c>
      <c r="AR11" s="651"/>
      <c r="AS11" s="651">
        <v>2936</v>
      </c>
      <c r="AT11" s="651">
        <v>2871</v>
      </c>
      <c r="AU11" s="651">
        <v>2420</v>
      </c>
      <c r="AV11" s="651">
        <v>2159</v>
      </c>
      <c r="AW11" s="651">
        <v>2146</v>
      </c>
      <c r="AX11" s="651">
        <v>2086</v>
      </c>
      <c r="AY11" s="651">
        <v>1895</v>
      </c>
      <c r="AZ11" s="651">
        <v>1723</v>
      </c>
    </row>
    <row r="12" spans="1:52" s="541" customFormat="1" ht="33" customHeight="1" x14ac:dyDescent="0.25">
      <c r="A12" s="461">
        <v>804.44180890002099</v>
      </c>
      <c r="B12" s="461">
        <v>635.29521988360739</v>
      </c>
      <c r="C12" s="461">
        <v>659.49322084535368</v>
      </c>
      <c r="D12" s="461">
        <v>767.84391703510119</v>
      </c>
      <c r="E12" s="461"/>
      <c r="F12" s="461">
        <v>1155.0093705550562</v>
      </c>
      <c r="G12" s="461">
        <v>1157.5029901346393</v>
      </c>
      <c r="H12" s="461">
        <v>1387.4731131955914</v>
      </c>
      <c r="I12" s="461">
        <v>1696.94590367</v>
      </c>
      <c r="J12" s="721"/>
      <c r="K12" s="721">
        <v>1810.491837997829</v>
      </c>
      <c r="L12" s="721">
        <v>2587.5670843547005</v>
      </c>
      <c r="M12" s="721">
        <v>1971.9088137027718</v>
      </c>
      <c r="N12" s="721">
        <v>2008.4545457554502</v>
      </c>
      <c r="O12" s="721"/>
      <c r="P12" s="721">
        <v>1690.9341086635825</v>
      </c>
      <c r="Q12" s="721">
        <v>1876.767405327681</v>
      </c>
      <c r="R12" s="933"/>
      <c r="S12" s="933" t="s">
        <v>115</v>
      </c>
      <c r="T12" s="721">
        <v>1013.14115835</v>
      </c>
      <c r="U12" s="721">
        <v>638.2110120000001</v>
      </c>
      <c r="V12" s="721">
        <v>552.49112811999987</v>
      </c>
      <c r="W12" s="721">
        <v>542.93675165000013</v>
      </c>
      <c r="X12" s="721"/>
      <c r="Y12" s="721">
        <v>740.29375199999993</v>
      </c>
      <c r="Z12" s="721">
        <v>760.63819000000001</v>
      </c>
      <c r="AA12" s="721">
        <v>590.38662164062509</v>
      </c>
      <c r="AB12" s="721">
        <v>730.72093900000016</v>
      </c>
      <c r="AC12" s="898"/>
      <c r="AD12" s="721">
        <v>750.36098900000002</v>
      </c>
      <c r="AE12" s="721">
        <v>586.4002200000001</v>
      </c>
      <c r="AF12" s="721">
        <v>498.069366</v>
      </c>
      <c r="AG12" s="721">
        <v>516.64055399999995</v>
      </c>
      <c r="AH12" s="873"/>
      <c r="AI12" s="721">
        <v>524.3111090000001</v>
      </c>
      <c r="AJ12" s="721">
        <v>476.88051999999993</v>
      </c>
      <c r="AK12" s="721">
        <v>425</v>
      </c>
      <c r="AL12" s="721">
        <v>412</v>
      </c>
      <c r="AM12" s="873"/>
      <c r="AN12" s="907">
        <v>472</v>
      </c>
      <c r="AO12" s="873">
        <v>569</v>
      </c>
      <c r="AP12" s="873">
        <v>479</v>
      </c>
      <c r="AQ12" s="873">
        <v>477</v>
      </c>
      <c r="AR12" s="542"/>
      <c r="AS12" s="542">
        <v>598</v>
      </c>
      <c r="AT12" s="542">
        <v>617</v>
      </c>
      <c r="AU12" s="542">
        <v>564</v>
      </c>
      <c r="AV12" s="542">
        <v>572</v>
      </c>
      <c r="AW12" s="542">
        <v>546</v>
      </c>
      <c r="AX12" s="542">
        <v>509</v>
      </c>
      <c r="AY12" s="542">
        <v>441</v>
      </c>
      <c r="AZ12" s="542">
        <v>627</v>
      </c>
    </row>
    <row r="13" spans="1:52" s="541" customFormat="1" ht="33" customHeight="1" x14ac:dyDescent="0.25">
      <c r="A13" s="461">
        <v>382.01838145392446</v>
      </c>
      <c r="B13" s="461">
        <v>333.16508202108884</v>
      </c>
      <c r="C13" s="461">
        <v>442.39868080609887</v>
      </c>
      <c r="D13" s="461">
        <v>450.86366295277696</v>
      </c>
      <c r="E13" s="461"/>
      <c r="F13" s="461">
        <v>514.21426625059917</v>
      </c>
      <c r="G13" s="461">
        <v>688.02260243978264</v>
      </c>
      <c r="H13" s="461">
        <v>745.06315408399632</v>
      </c>
      <c r="I13" s="461">
        <v>1163.2773606334754</v>
      </c>
      <c r="J13" s="721"/>
      <c r="K13" s="721">
        <v>1210.4998781668223</v>
      </c>
      <c r="L13" s="721">
        <v>962.10375754802931</v>
      </c>
      <c r="M13" s="721">
        <v>747.63434251121862</v>
      </c>
      <c r="N13" s="721">
        <v>524.96235196665634</v>
      </c>
      <c r="O13" s="721"/>
      <c r="P13" s="721">
        <v>1099.572388797118</v>
      </c>
      <c r="Q13" s="721">
        <v>925.16806591</v>
      </c>
      <c r="R13" s="933"/>
      <c r="S13" s="933" t="s">
        <v>116</v>
      </c>
      <c r="T13" s="721">
        <v>354.64652240000004</v>
      </c>
      <c r="U13" s="721">
        <v>550.62382400000001</v>
      </c>
      <c r="V13" s="721">
        <v>512.80797415000006</v>
      </c>
      <c r="W13" s="721">
        <v>288.99715678000001</v>
      </c>
      <c r="X13" s="721"/>
      <c r="Y13" s="721">
        <v>510.63532999999995</v>
      </c>
      <c r="Z13" s="721">
        <v>483.369078</v>
      </c>
      <c r="AA13" s="721">
        <v>409.39555774999997</v>
      </c>
      <c r="AB13" s="721">
        <v>386.22842400000002</v>
      </c>
      <c r="AC13" s="898"/>
      <c r="AD13" s="721">
        <v>392.308471</v>
      </c>
      <c r="AE13" s="721">
        <v>293.80687399999999</v>
      </c>
      <c r="AF13" s="721">
        <v>248.25956599999998</v>
      </c>
      <c r="AG13" s="721">
        <v>293.91789299999999</v>
      </c>
      <c r="AH13" s="873"/>
      <c r="AI13" s="721">
        <v>291.81644399999999</v>
      </c>
      <c r="AJ13" s="721">
        <v>314.59788700000001</v>
      </c>
      <c r="AK13" s="721">
        <v>200</v>
      </c>
      <c r="AL13" s="721">
        <v>154</v>
      </c>
      <c r="AM13" s="873"/>
      <c r="AN13" s="907">
        <v>183</v>
      </c>
      <c r="AO13" s="873">
        <v>271</v>
      </c>
      <c r="AP13" s="873">
        <v>270</v>
      </c>
      <c r="AQ13" s="873">
        <v>203</v>
      </c>
      <c r="AR13" s="542"/>
      <c r="AS13" s="542">
        <v>266</v>
      </c>
      <c r="AT13" s="542">
        <v>296</v>
      </c>
      <c r="AU13" s="542">
        <v>283</v>
      </c>
      <c r="AV13" s="542">
        <v>323</v>
      </c>
      <c r="AW13" s="542">
        <v>334</v>
      </c>
      <c r="AX13" s="542">
        <v>308</v>
      </c>
      <c r="AY13" s="542">
        <v>291</v>
      </c>
      <c r="AZ13" s="542">
        <v>269</v>
      </c>
    </row>
    <row r="14" spans="1:52" s="541" customFormat="1" ht="33" customHeight="1" x14ac:dyDescent="0.25">
      <c r="A14" s="461">
        <v>781.40995597750987</v>
      </c>
      <c r="B14" s="461">
        <v>528.30932253078424</v>
      </c>
      <c r="C14" s="461">
        <v>533.24851757523857</v>
      </c>
      <c r="D14" s="461">
        <v>619.00660416243215</v>
      </c>
      <c r="E14" s="461"/>
      <c r="F14" s="461">
        <v>813.63053510448549</v>
      </c>
      <c r="G14" s="461">
        <v>541.56434898145892</v>
      </c>
      <c r="H14" s="461">
        <v>810.84637167692495</v>
      </c>
      <c r="I14" s="461">
        <v>688.33748590000005</v>
      </c>
      <c r="J14" s="721"/>
      <c r="K14" s="721">
        <v>760.57548860565907</v>
      </c>
      <c r="L14" s="721">
        <v>644.14332186296463</v>
      </c>
      <c r="M14" s="721">
        <v>948.92440135135359</v>
      </c>
      <c r="N14" s="721">
        <v>720.98382903011156</v>
      </c>
      <c r="O14" s="721"/>
      <c r="P14" s="721">
        <v>968.16991026951757</v>
      </c>
      <c r="Q14" s="721">
        <v>1179.3855257416049</v>
      </c>
      <c r="R14" s="933"/>
      <c r="S14" s="933" t="s">
        <v>117</v>
      </c>
      <c r="T14" s="721">
        <v>813.51807575000009</v>
      </c>
      <c r="U14" s="721">
        <v>1573.4599920000001</v>
      </c>
      <c r="V14" s="721">
        <v>1160.9344133600002</v>
      </c>
      <c r="W14" s="721">
        <v>1674.4940918749999</v>
      </c>
      <c r="X14" s="721"/>
      <c r="Y14" s="721">
        <v>802.63704600000005</v>
      </c>
      <c r="Z14" s="721">
        <v>612.4706900000001</v>
      </c>
      <c r="AA14" s="721">
        <v>479.16761560742191</v>
      </c>
      <c r="AB14" s="721">
        <v>518.40027599999996</v>
      </c>
      <c r="AC14" s="898"/>
      <c r="AD14" s="721">
        <v>571.27733799999999</v>
      </c>
      <c r="AE14" s="721">
        <v>659.38475500000004</v>
      </c>
      <c r="AF14" s="721">
        <v>587.15645999999992</v>
      </c>
      <c r="AG14" s="721">
        <v>561.10632799999996</v>
      </c>
      <c r="AH14" s="873"/>
      <c r="AI14" s="721">
        <v>567.07583099999999</v>
      </c>
      <c r="AJ14" s="721">
        <v>548.91748799999993</v>
      </c>
      <c r="AK14" s="721">
        <v>533</v>
      </c>
      <c r="AL14" s="721">
        <v>468</v>
      </c>
      <c r="AM14" s="873"/>
      <c r="AN14" s="907">
        <v>493</v>
      </c>
      <c r="AO14" s="873">
        <v>553</v>
      </c>
      <c r="AP14" s="873">
        <v>554</v>
      </c>
      <c r="AQ14" s="873">
        <v>624</v>
      </c>
      <c r="AR14" s="542"/>
      <c r="AS14" s="542">
        <v>917</v>
      </c>
      <c r="AT14" s="542">
        <v>691</v>
      </c>
      <c r="AU14" s="542">
        <v>896</v>
      </c>
      <c r="AV14" s="542">
        <v>645</v>
      </c>
      <c r="AW14" s="542">
        <v>670</v>
      </c>
      <c r="AX14" s="542">
        <v>332</v>
      </c>
      <c r="AY14" s="542">
        <v>425</v>
      </c>
      <c r="AZ14" s="542">
        <v>358</v>
      </c>
    </row>
    <row r="15" spans="1:52" s="541" customFormat="1" ht="33" customHeight="1" x14ac:dyDescent="0.25">
      <c r="A15" s="461">
        <v>1197.7213962213589</v>
      </c>
      <c r="B15" s="461">
        <v>1042.3843456411712</v>
      </c>
      <c r="C15" s="461">
        <v>1138.1954674295569</v>
      </c>
      <c r="D15" s="461">
        <v>1270.3702008540311</v>
      </c>
      <c r="E15" s="461"/>
      <c r="F15" s="461">
        <v>1014.7600413957095</v>
      </c>
      <c r="G15" s="461">
        <v>1178.8987278621548</v>
      </c>
      <c r="H15" s="461">
        <v>1281.605929322933</v>
      </c>
      <c r="I15" s="461">
        <v>1245.284872</v>
      </c>
      <c r="J15" s="721"/>
      <c r="K15" s="721">
        <v>1094.2290055959797</v>
      </c>
      <c r="L15" s="721">
        <v>1280.5238456262352</v>
      </c>
      <c r="M15" s="721">
        <v>1019.7403173855743</v>
      </c>
      <c r="N15" s="721">
        <v>1121.1993667227127</v>
      </c>
      <c r="O15" s="721"/>
      <c r="P15" s="721">
        <v>1509.6428186266551</v>
      </c>
      <c r="Q15" s="721">
        <v>1329.689723446535</v>
      </c>
      <c r="R15" s="988" t="s">
        <v>118</v>
      </c>
      <c r="S15" s="988"/>
      <c r="T15" s="721">
        <v>845.90555099000017</v>
      </c>
      <c r="U15" s="721">
        <v>1583.6416680000002</v>
      </c>
      <c r="V15" s="721">
        <v>1576.8876145200002</v>
      </c>
      <c r="W15" s="721">
        <v>1433.3807242500002</v>
      </c>
      <c r="X15" s="721"/>
      <c r="Y15" s="721">
        <v>1191.6438539999999</v>
      </c>
      <c r="Z15" s="721">
        <v>1088.0879479999999</v>
      </c>
      <c r="AA15" s="721">
        <v>1174.6975606992187</v>
      </c>
      <c r="AB15" s="721">
        <v>961.76439800000003</v>
      </c>
      <c r="AC15" s="898"/>
      <c r="AD15" s="721">
        <v>1010.0667289999999</v>
      </c>
      <c r="AE15" s="721">
        <v>886.01993300000004</v>
      </c>
      <c r="AF15" s="721">
        <v>1019.5498600000001</v>
      </c>
      <c r="AG15" s="721">
        <v>951.60402681250002</v>
      </c>
      <c r="AH15" s="873"/>
      <c r="AI15" s="721">
        <v>1140.5664690000001</v>
      </c>
      <c r="AJ15" s="721">
        <v>1109.149498</v>
      </c>
      <c r="AK15" s="721">
        <v>921</v>
      </c>
      <c r="AL15" s="721">
        <v>1138</v>
      </c>
      <c r="AM15" s="873"/>
      <c r="AN15" s="907">
        <v>1056</v>
      </c>
      <c r="AO15" s="873">
        <v>888</v>
      </c>
      <c r="AP15" s="873">
        <v>858</v>
      </c>
      <c r="AQ15" s="873">
        <v>826</v>
      </c>
      <c r="AR15" s="542"/>
      <c r="AS15" s="542">
        <v>908</v>
      </c>
      <c r="AT15" s="542">
        <v>695</v>
      </c>
      <c r="AU15" s="542">
        <v>835</v>
      </c>
      <c r="AV15" s="542">
        <v>722</v>
      </c>
      <c r="AW15" s="542">
        <v>779</v>
      </c>
      <c r="AX15" s="542">
        <v>847</v>
      </c>
      <c r="AY15" s="542">
        <v>794</v>
      </c>
      <c r="AZ15" s="542">
        <v>712</v>
      </c>
    </row>
    <row r="16" spans="1:52" s="541" customFormat="1" ht="33" customHeight="1" x14ac:dyDescent="0.25">
      <c r="A16" s="461">
        <v>1488.8919410027415</v>
      </c>
      <c r="B16" s="461">
        <v>1046.7889982638073</v>
      </c>
      <c r="C16" s="461">
        <v>1108.108715648495</v>
      </c>
      <c r="D16" s="461">
        <v>1226.8411915850711</v>
      </c>
      <c r="E16" s="461"/>
      <c r="F16" s="461">
        <v>1229.894240477088</v>
      </c>
      <c r="G16" s="461">
        <v>1307.537378379621</v>
      </c>
      <c r="H16" s="461">
        <v>1272.7119530711338</v>
      </c>
      <c r="I16" s="461">
        <v>1009.4622080690654</v>
      </c>
      <c r="J16" s="721"/>
      <c r="K16" s="721">
        <v>1272.3523666229589</v>
      </c>
      <c r="L16" s="721">
        <v>1854.4944786197116</v>
      </c>
      <c r="M16" s="721">
        <v>2355.0074444332581</v>
      </c>
      <c r="N16" s="721">
        <v>2679.5092676369695</v>
      </c>
      <c r="O16" s="721"/>
      <c r="P16" s="721">
        <v>2883.7521590980637</v>
      </c>
      <c r="Q16" s="721">
        <v>2929.3709467401445</v>
      </c>
      <c r="R16" s="933"/>
      <c r="S16" s="933" t="s">
        <v>119</v>
      </c>
      <c r="T16" s="721">
        <v>1570.9338791299997</v>
      </c>
      <c r="U16" s="721">
        <v>1938.5256760000002</v>
      </c>
      <c r="V16" s="721">
        <v>2279.4134499600004</v>
      </c>
      <c r="W16" s="721">
        <v>2161.9811140200004</v>
      </c>
      <c r="X16" s="721"/>
      <c r="Y16" s="721">
        <v>1648.1827530000003</v>
      </c>
      <c r="Z16" s="721">
        <v>1628.598978</v>
      </c>
      <c r="AA16" s="721">
        <v>1498.8744423749999</v>
      </c>
      <c r="AB16" s="721">
        <v>1714.7580990000001</v>
      </c>
      <c r="AC16" s="898"/>
      <c r="AD16" s="721">
        <v>1291.069878</v>
      </c>
      <c r="AE16" s="721">
        <v>1264.724751</v>
      </c>
      <c r="AF16" s="721">
        <v>1307.1659729999999</v>
      </c>
      <c r="AG16" s="721">
        <v>1406.4647135781249</v>
      </c>
      <c r="AH16" s="873"/>
      <c r="AI16" s="721">
        <v>1510.7721279999998</v>
      </c>
      <c r="AJ16" s="721">
        <v>1255.857139</v>
      </c>
      <c r="AK16" s="721">
        <v>1133</v>
      </c>
      <c r="AL16" s="721">
        <v>1090</v>
      </c>
      <c r="AM16" s="873"/>
      <c r="AN16" s="907">
        <v>1028</v>
      </c>
      <c r="AO16" s="873">
        <v>1133</v>
      </c>
      <c r="AP16" s="873">
        <v>1005</v>
      </c>
      <c r="AQ16" s="873">
        <v>1064</v>
      </c>
      <c r="AR16" s="651"/>
      <c r="AS16" s="542">
        <v>850</v>
      </c>
      <c r="AT16" s="542">
        <v>869</v>
      </c>
      <c r="AU16" s="542">
        <v>859</v>
      </c>
      <c r="AV16" s="542">
        <v>779</v>
      </c>
      <c r="AW16" s="542">
        <v>783</v>
      </c>
      <c r="AX16" s="542">
        <v>615</v>
      </c>
      <c r="AY16" s="542">
        <v>677</v>
      </c>
      <c r="AZ16" s="542">
        <v>782</v>
      </c>
    </row>
    <row r="17" spans="1:52" s="541" customFormat="1" ht="33" customHeight="1" x14ac:dyDescent="0.25">
      <c r="A17" s="461">
        <v>1058.8751647134466</v>
      </c>
      <c r="B17" s="461">
        <v>922.56394011566942</v>
      </c>
      <c r="C17" s="461">
        <v>995.06604676186316</v>
      </c>
      <c r="D17" s="461">
        <v>1014.4929420254734</v>
      </c>
      <c r="E17" s="461"/>
      <c r="F17" s="461">
        <v>1030.4636671227147</v>
      </c>
      <c r="G17" s="461">
        <v>1311.3539533760363</v>
      </c>
      <c r="H17" s="461">
        <v>1248.3261412125778</v>
      </c>
      <c r="I17" s="461">
        <v>1384.7964508200002</v>
      </c>
      <c r="J17" s="721"/>
      <c r="K17" s="721">
        <v>1326.4790812768351</v>
      </c>
      <c r="L17" s="721">
        <v>1223.990232054073</v>
      </c>
      <c r="M17" s="721">
        <v>1290.4415431311811</v>
      </c>
      <c r="N17" s="721">
        <v>1024.2033014168614</v>
      </c>
      <c r="O17" s="721"/>
      <c r="P17" s="721">
        <v>1219.0869744189959</v>
      </c>
      <c r="Q17" s="721">
        <v>1230.1754784398333</v>
      </c>
      <c r="R17" s="933"/>
      <c r="S17" s="933" t="s">
        <v>120</v>
      </c>
      <c r="T17" s="721">
        <v>1042.47793985</v>
      </c>
      <c r="U17" s="721">
        <v>937.71167100000002</v>
      </c>
      <c r="V17" s="721">
        <v>975.89880682000012</v>
      </c>
      <c r="W17" s="721">
        <v>858.23057632000007</v>
      </c>
      <c r="X17" s="721"/>
      <c r="Y17" s="721">
        <v>1245.440979</v>
      </c>
      <c r="Z17" s="721">
        <v>1343.9320829999999</v>
      </c>
      <c r="AA17" s="721">
        <v>1316.9161474375001</v>
      </c>
      <c r="AB17" s="721">
        <v>1657.1284000000001</v>
      </c>
      <c r="AC17" s="898"/>
      <c r="AD17" s="721">
        <v>1292.0820220000001</v>
      </c>
      <c r="AE17" s="721">
        <v>1203.8696940000002</v>
      </c>
      <c r="AF17" s="721">
        <v>1117.489356</v>
      </c>
      <c r="AG17" s="721">
        <v>1414.17562</v>
      </c>
      <c r="AH17" s="873"/>
      <c r="AI17" s="721">
        <v>1276.655172</v>
      </c>
      <c r="AJ17" s="721">
        <v>916.17395500000009</v>
      </c>
      <c r="AK17" s="721">
        <v>1268</v>
      </c>
      <c r="AL17" s="721">
        <v>2105</v>
      </c>
      <c r="AM17" s="873"/>
      <c r="AN17" s="907">
        <v>1905</v>
      </c>
      <c r="AO17" s="873">
        <v>1305</v>
      </c>
      <c r="AP17" s="873">
        <v>1511</v>
      </c>
      <c r="AQ17" s="873">
        <v>1274</v>
      </c>
      <c r="AR17" s="651"/>
      <c r="AS17" s="651">
        <v>1110</v>
      </c>
      <c r="AT17" s="542">
        <v>928</v>
      </c>
      <c r="AU17" s="651">
        <v>1480</v>
      </c>
      <c r="AV17" s="542">
        <v>952</v>
      </c>
      <c r="AW17" s="542">
        <v>845</v>
      </c>
      <c r="AX17" s="542">
        <v>664</v>
      </c>
      <c r="AY17" s="542">
        <v>569</v>
      </c>
      <c r="AZ17" s="542">
        <v>555</v>
      </c>
    </row>
    <row r="18" spans="1:52" s="541" customFormat="1" ht="33" customHeight="1" x14ac:dyDescent="0.25">
      <c r="A18" s="461">
        <v>131.23395888249215</v>
      </c>
      <c r="B18" s="461">
        <v>99.216874854946767</v>
      </c>
      <c r="C18" s="461">
        <v>88.498962509049974</v>
      </c>
      <c r="D18" s="461">
        <v>102.8337955858389</v>
      </c>
      <c r="E18" s="461"/>
      <c r="F18" s="461">
        <v>107.26908355041725</v>
      </c>
      <c r="G18" s="461">
        <v>126.87982100362549</v>
      </c>
      <c r="H18" s="461">
        <v>99.40179054082887</v>
      </c>
      <c r="I18" s="461">
        <v>99.448745559999992</v>
      </c>
      <c r="J18" s="721"/>
      <c r="K18" s="721">
        <v>126.37767714307935</v>
      </c>
      <c r="L18" s="721">
        <v>95.632602486027409</v>
      </c>
      <c r="M18" s="721">
        <v>169.48933260863592</v>
      </c>
      <c r="N18" s="721">
        <v>193.57773545859177</v>
      </c>
      <c r="O18" s="721"/>
      <c r="P18" s="721">
        <v>203.46016923645158</v>
      </c>
      <c r="Q18" s="721">
        <v>204.74537630999998</v>
      </c>
      <c r="R18" s="933"/>
      <c r="S18" s="933" t="s">
        <v>121</v>
      </c>
      <c r="T18" s="721">
        <v>60.860683000000002</v>
      </c>
      <c r="U18" s="721">
        <v>39.496075000000005</v>
      </c>
      <c r="V18" s="721">
        <v>75.292212460000016</v>
      </c>
      <c r="W18" s="721">
        <v>51.638597240000003</v>
      </c>
      <c r="X18" s="721"/>
      <c r="Y18" s="721">
        <v>44.381194999999998</v>
      </c>
      <c r="Z18" s="721">
        <v>61.928197999999995</v>
      </c>
      <c r="AA18" s="721">
        <v>81.111929468749992</v>
      </c>
      <c r="AB18" s="721">
        <v>142.68997100000001</v>
      </c>
      <c r="AC18" s="898"/>
      <c r="AD18" s="721">
        <v>102.28371799999999</v>
      </c>
      <c r="AE18" s="721">
        <v>97.730082999999993</v>
      </c>
      <c r="AF18" s="721">
        <v>65.953699999999998</v>
      </c>
      <c r="AG18" s="721">
        <v>105.157618</v>
      </c>
      <c r="AH18" s="873"/>
      <c r="AI18" s="721">
        <v>86.518949000000006</v>
      </c>
      <c r="AJ18" s="721">
        <v>119.62005699999999</v>
      </c>
      <c r="AK18" s="721">
        <v>75</v>
      </c>
      <c r="AL18" s="721">
        <v>113</v>
      </c>
      <c r="AM18" s="873"/>
      <c r="AN18" s="907">
        <v>88</v>
      </c>
      <c r="AO18" s="873">
        <v>90</v>
      </c>
      <c r="AP18" s="873">
        <v>79</v>
      </c>
      <c r="AQ18" s="873">
        <v>57</v>
      </c>
      <c r="AR18" s="542"/>
      <c r="AS18" s="542">
        <v>68</v>
      </c>
      <c r="AT18" s="542">
        <v>91</v>
      </c>
      <c r="AU18" s="542">
        <v>49</v>
      </c>
      <c r="AV18" s="542">
        <v>75</v>
      </c>
      <c r="AW18" s="542">
        <v>75</v>
      </c>
      <c r="AX18" s="542">
        <v>100</v>
      </c>
      <c r="AY18" s="542">
        <v>111</v>
      </c>
      <c r="AZ18" s="542">
        <v>141</v>
      </c>
    </row>
    <row r="19" spans="1:52" s="541" customFormat="1" ht="33" customHeight="1" x14ac:dyDescent="0.25">
      <c r="A19" s="461">
        <v>2001.4406866005647</v>
      </c>
      <c r="B19" s="461">
        <v>1880.6742770195517</v>
      </c>
      <c r="C19" s="461">
        <v>1624.6407402285729</v>
      </c>
      <c r="D19" s="461">
        <v>1998.4064917315297</v>
      </c>
      <c r="E19" s="461"/>
      <c r="F19" s="461">
        <v>2014.8119427683032</v>
      </c>
      <c r="G19" s="461">
        <v>2337.159818582099</v>
      </c>
      <c r="H19" s="461">
        <v>1878.9755750372501</v>
      </c>
      <c r="I19" s="461">
        <v>2042.7277075200002</v>
      </c>
      <c r="J19" s="721"/>
      <c r="K19" s="721">
        <v>2638.7151692701104</v>
      </c>
      <c r="L19" s="721">
        <v>2469.9016702880972</v>
      </c>
      <c r="M19" s="721">
        <v>2183.1678249186248</v>
      </c>
      <c r="N19" s="721">
        <v>2292.3812351439442</v>
      </c>
      <c r="O19" s="721"/>
      <c r="P19" s="721">
        <v>2651.2249844919043</v>
      </c>
      <c r="Q19" s="721">
        <v>3072.5844893166668</v>
      </c>
      <c r="R19" s="988" t="s">
        <v>122</v>
      </c>
      <c r="S19" s="988"/>
      <c r="T19" s="721">
        <v>1620.2713555099999</v>
      </c>
      <c r="U19" s="721">
        <v>1580.8201199999999</v>
      </c>
      <c r="V19" s="721">
        <v>1735.5934850499998</v>
      </c>
      <c r="W19" s="721">
        <v>1460.7439673149997</v>
      </c>
      <c r="X19" s="721"/>
      <c r="Y19" s="721">
        <v>1736.809119</v>
      </c>
      <c r="Z19" s="721">
        <v>1637.7419650000002</v>
      </c>
      <c r="AA19" s="721">
        <v>1624.2884601406251</v>
      </c>
      <c r="AB19" s="721">
        <v>1747.681773</v>
      </c>
      <c r="AC19" s="898"/>
      <c r="AD19" s="721">
        <v>1479.1845419999997</v>
      </c>
      <c r="AE19" s="721">
        <v>1407.576546</v>
      </c>
      <c r="AF19" s="721">
        <v>1474.118037</v>
      </c>
      <c r="AG19" s="721">
        <v>1599.5775316796876</v>
      </c>
      <c r="AH19" s="873"/>
      <c r="AI19" s="721">
        <v>1729.9377989999996</v>
      </c>
      <c r="AJ19" s="721">
        <v>1618.2160520000002</v>
      </c>
      <c r="AK19" s="721">
        <v>1402</v>
      </c>
      <c r="AL19" s="721">
        <v>1424</v>
      </c>
      <c r="AM19" s="873"/>
      <c r="AN19" s="907">
        <v>1252</v>
      </c>
      <c r="AO19" s="873">
        <v>1318</v>
      </c>
      <c r="AP19" s="873">
        <v>1479</v>
      </c>
      <c r="AQ19" s="873">
        <v>1292</v>
      </c>
      <c r="AR19" s="651"/>
      <c r="AS19" s="651">
        <v>1413</v>
      </c>
      <c r="AT19" s="651">
        <v>1264</v>
      </c>
      <c r="AU19" s="651">
        <v>1199</v>
      </c>
      <c r="AV19" s="651">
        <v>1406</v>
      </c>
      <c r="AW19" s="651">
        <v>1086</v>
      </c>
      <c r="AX19" s="651">
        <v>1265</v>
      </c>
      <c r="AY19" s="542">
        <v>953</v>
      </c>
      <c r="AZ19" s="651">
        <v>1239</v>
      </c>
    </row>
    <row r="20" spans="1:52" s="541" customFormat="1" ht="33" customHeight="1" x14ac:dyDescent="0.25">
      <c r="A20" s="461">
        <v>1798.0690934963905</v>
      </c>
      <c r="B20" s="461">
        <v>1666.9247634278627</v>
      </c>
      <c r="C20" s="461">
        <v>1557.9098083508211</v>
      </c>
      <c r="D20" s="461">
        <v>1727.8597966808877</v>
      </c>
      <c r="E20" s="461"/>
      <c r="F20" s="461">
        <v>1968.4366782539446</v>
      </c>
      <c r="G20" s="461">
        <v>1804.9662290516296</v>
      </c>
      <c r="H20" s="461">
        <v>1955.8560088508875</v>
      </c>
      <c r="I20" s="461">
        <v>1832.9231930599997</v>
      </c>
      <c r="J20" s="721"/>
      <c r="K20" s="721">
        <v>1977.0127970844746</v>
      </c>
      <c r="L20" s="721">
        <v>1683.3319650340452</v>
      </c>
      <c r="M20" s="721">
        <v>1708.3356522464974</v>
      </c>
      <c r="N20" s="721">
        <v>1959.4658558640861</v>
      </c>
      <c r="O20" s="721"/>
      <c r="P20" s="721">
        <v>1998.8840088933821</v>
      </c>
      <c r="Q20" s="721">
        <v>2181.2595846569998</v>
      </c>
      <c r="R20" s="933"/>
      <c r="S20" s="933" t="s">
        <v>123</v>
      </c>
      <c r="T20" s="721">
        <v>1118.11200418</v>
      </c>
      <c r="U20" s="721">
        <v>1249.058221</v>
      </c>
      <c r="V20" s="721">
        <v>1437.0819411399998</v>
      </c>
      <c r="W20" s="721">
        <v>1623.92247245</v>
      </c>
      <c r="X20" s="721"/>
      <c r="Y20" s="721">
        <v>1204.1644779999999</v>
      </c>
      <c r="Z20" s="721">
        <v>1608.9493789999999</v>
      </c>
      <c r="AA20" s="721">
        <v>1477.707072125</v>
      </c>
      <c r="AB20" s="721">
        <v>1292.4140830000001</v>
      </c>
      <c r="AC20" s="898"/>
      <c r="AD20" s="721">
        <v>1433.9959450000001</v>
      </c>
      <c r="AE20" s="721">
        <v>1673.1095540000001</v>
      </c>
      <c r="AF20" s="721">
        <v>1301.0935730000001</v>
      </c>
      <c r="AG20" s="721">
        <v>1466.4564042031247</v>
      </c>
      <c r="AH20" s="873"/>
      <c r="AI20" s="721">
        <v>1639.650128</v>
      </c>
      <c r="AJ20" s="721">
        <v>1476.72795</v>
      </c>
      <c r="AK20" s="721">
        <v>1618</v>
      </c>
      <c r="AL20" s="721">
        <v>1430</v>
      </c>
      <c r="AM20" s="873"/>
      <c r="AN20" s="907">
        <v>1768</v>
      </c>
      <c r="AO20" s="873">
        <v>1269</v>
      </c>
      <c r="AP20" s="873">
        <v>1468</v>
      </c>
      <c r="AQ20" s="873">
        <v>1327</v>
      </c>
      <c r="AR20" s="699" t="e">
        <v>#REF!</v>
      </c>
      <c r="AS20" s="651">
        <v>1793</v>
      </c>
      <c r="AT20" s="651">
        <v>1811</v>
      </c>
      <c r="AU20" s="651">
        <v>2054</v>
      </c>
      <c r="AV20" s="651">
        <v>1704</v>
      </c>
      <c r="AW20" s="651">
        <v>1873</v>
      </c>
      <c r="AX20" s="651">
        <v>1270</v>
      </c>
      <c r="AY20" s="651">
        <v>1229</v>
      </c>
      <c r="AZ20" s="651">
        <v>1552</v>
      </c>
    </row>
    <row r="21" spans="1:52" s="541" customFormat="1" ht="33" customHeight="1" x14ac:dyDescent="0.25">
      <c r="A21" s="461">
        <v>3806.3254280826231</v>
      </c>
      <c r="B21" s="461">
        <v>3441.6163546873299</v>
      </c>
      <c r="C21" s="461">
        <v>3612.2235536956678</v>
      </c>
      <c r="D21" s="461">
        <v>3130.2471242671108</v>
      </c>
      <c r="E21" s="461"/>
      <c r="F21" s="461">
        <v>3273.4848970708244</v>
      </c>
      <c r="G21" s="461">
        <v>3507.9087477571788</v>
      </c>
      <c r="H21" s="461">
        <v>3585.9508062486902</v>
      </c>
      <c r="I21" s="461">
        <v>3741.4063119400003</v>
      </c>
      <c r="J21" s="721"/>
      <c r="K21" s="721">
        <v>3426.028261490203</v>
      </c>
      <c r="L21" s="721">
        <v>3384.6985389735846</v>
      </c>
      <c r="M21" s="721">
        <v>3812.5233076808959</v>
      </c>
      <c r="N21" s="721">
        <v>4006.1746621657362</v>
      </c>
      <c r="O21" s="721"/>
      <c r="P21" s="721">
        <v>4088.9052340720427</v>
      </c>
      <c r="Q21" s="721">
        <v>4536.7699036106751</v>
      </c>
      <c r="R21" s="933"/>
      <c r="S21" s="933" t="s">
        <v>124</v>
      </c>
      <c r="T21" s="721">
        <v>2849.968296340001</v>
      </c>
      <c r="U21" s="721">
        <v>3528.3928390000001</v>
      </c>
      <c r="V21" s="721">
        <v>2586.34014015</v>
      </c>
      <c r="W21" s="721">
        <v>2740.4804438800002</v>
      </c>
      <c r="X21" s="721"/>
      <c r="Y21" s="721">
        <v>2647.3753310000002</v>
      </c>
      <c r="Z21" s="721">
        <v>2154.0345900000002</v>
      </c>
      <c r="AA21" s="721">
        <v>2040.8931512890626</v>
      </c>
      <c r="AB21" s="721">
        <v>2005.289644</v>
      </c>
      <c r="AC21" s="898"/>
      <c r="AD21" s="721">
        <v>2342.0711770000003</v>
      </c>
      <c r="AE21" s="721">
        <v>2534.6075609999998</v>
      </c>
      <c r="AF21" s="721">
        <v>2283.319313</v>
      </c>
      <c r="AG21" s="721">
        <v>2207.1570878749999</v>
      </c>
      <c r="AH21" s="873"/>
      <c r="AI21" s="721">
        <v>2316.3576430000003</v>
      </c>
      <c r="AJ21" s="721">
        <v>1899.5468000000001</v>
      </c>
      <c r="AK21" s="721">
        <v>1699</v>
      </c>
      <c r="AL21" s="721">
        <v>1649</v>
      </c>
      <c r="AM21" s="873"/>
      <c r="AN21" s="907">
        <v>1796</v>
      </c>
      <c r="AO21" s="873">
        <v>1981</v>
      </c>
      <c r="AP21" s="873">
        <v>2305</v>
      </c>
      <c r="AQ21" s="873">
        <v>1954</v>
      </c>
      <c r="AR21" s="651"/>
      <c r="AS21" s="651">
        <v>2046</v>
      </c>
      <c r="AT21" s="651">
        <v>2311</v>
      </c>
      <c r="AU21" s="651">
        <v>1935</v>
      </c>
      <c r="AV21" s="651">
        <v>1421</v>
      </c>
      <c r="AW21" s="651">
        <v>1468</v>
      </c>
      <c r="AX21" s="651">
        <v>1192</v>
      </c>
      <c r="AY21" s="651">
        <v>1265</v>
      </c>
      <c r="AZ21" s="651">
        <v>1375</v>
      </c>
    </row>
    <row r="22" spans="1:52" s="541" customFormat="1" ht="33" customHeight="1" x14ac:dyDescent="0.25">
      <c r="A22" s="461">
        <v>7817.6707992687952</v>
      </c>
      <c r="B22" s="461">
        <v>7545.9685888082495</v>
      </c>
      <c r="C22" s="461">
        <v>5467.7287592594603</v>
      </c>
      <c r="D22" s="461">
        <v>6995.9781716841953</v>
      </c>
      <c r="E22" s="461"/>
      <c r="F22" s="461">
        <v>6933.7204287467248</v>
      </c>
      <c r="G22" s="461">
        <v>6786.7318310283754</v>
      </c>
      <c r="H22" s="461">
        <v>6904.1405587443633</v>
      </c>
      <c r="I22" s="461">
        <v>7748.193230605596</v>
      </c>
      <c r="J22" s="721"/>
      <c r="K22" s="721">
        <v>8073.6337917323444</v>
      </c>
      <c r="L22" s="721">
        <v>7533.0076518026344</v>
      </c>
      <c r="M22" s="721">
        <v>8083.7397042439507</v>
      </c>
      <c r="N22" s="721">
        <v>8560.898552539451</v>
      </c>
      <c r="O22" s="721"/>
      <c r="P22" s="721">
        <v>8306.16096018192</v>
      </c>
      <c r="Q22" s="721">
        <v>8696.7312715205353</v>
      </c>
      <c r="R22" s="988" t="s">
        <v>125</v>
      </c>
      <c r="S22" s="988"/>
      <c r="T22" s="461">
        <v>8340.9525812700012</v>
      </c>
      <c r="U22" s="461">
        <v>7318.7180170000001</v>
      </c>
      <c r="V22" s="461">
        <v>8042.4500432399973</v>
      </c>
      <c r="W22" s="461">
        <v>7809.1677910900007</v>
      </c>
      <c r="X22" s="461"/>
      <c r="Y22" s="461">
        <v>7143.8647330000013</v>
      </c>
      <c r="Z22" s="721">
        <v>6988.3017199999995</v>
      </c>
      <c r="AA22" s="721">
        <v>6908.2198486093748</v>
      </c>
      <c r="AB22" s="721">
        <v>6739.0408159999997</v>
      </c>
      <c r="AC22" s="898"/>
      <c r="AD22" s="461">
        <v>6623.9976379999989</v>
      </c>
      <c r="AE22" s="721">
        <v>7248.3760950000005</v>
      </c>
      <c r="AF22" s="721">
        <v>6610.6994990000003</v>
      </c>
      <c r="AG22" s="721">
        <v>7554.988203871093</v>
      </c>
      <c r="AH22" s="873"/>
      <c r="AI22" s="461">
        <v>6634.2040909999996</v>
      </c>
      <c r="AJ22" s="721">
        <v>6212.4425300000003</v>
      </c>
      <c r="AK22" s="721">
        <v>6372</v>
      </c>
      <c r="AL22" s="721">
        <v>5970</v>
      </c>
      <c r="AM22" s="873"/>
      <c r="AN22" s="907">
        <v>6352</v>
      </c>
      <c r="AO22" s="873">
        <v>5822</v>
      </c>
      <c r="AP22" s="873">
        <v>5531</v>
      </c>
      <c r="AQ22" s="873">
        <v>4661</v>
      </c>
      <c r="AR22" s="651"/>
      <c r="AS22" s="651">
        <v>4986</v>
      </c>
      <c r="AT22" s="651">
        <v>4463</v>
      </c>
      <c r="AU22" s="651">
        <v>4652</v>
      </c>
      <c r="AV22" s="651">
        <v>4059</v>
      </c>
      <c r="AW22" s="651">
        <v>3991</v>
      </c>
      <c r="AX22" s="651">
        <v>4087</v>
      </c>
      <c r="AY22" s="651">
        <v>3748</v>
      </c>
      <c r="AZ22" s="651">
        <v>3236</v>
      </c>
    </row>
    <row r="23" spans="1:52" s="541" customFormat="1" ht="33" customHeight="1" x14ac:dyDescent="0.25">
      <c r="A23" s="461">
        <v>790.93949232358364</v>
      </c>
      <c r="B23" s="461">
        <v>857.22085808121813</v>
      </c>
      <c r="C23" s="461">
        <v>906.54029977795381</v>
      </c>
      <c r="D23" s="461">
        <v>855.86801644731213</v>
      </c>
      <c r="E23" s="461"/>
      <c r="F23" s="461">
        <v>1012.9836881931666</v>
      </c>
      <c r="G23" s="461">
        <v>976.31390864078685</v>
      </c>
      <c r="H23" s="461">
        <v>788.77351195496647</v>
      </c>
      <c r="I23" s="461">
        <v>1217.8146974118638</v>
      </c>
      <c r="J23" s="721"/>
      <c r="K23" s="721">
        <v>985.13357401163171</v>
      </c>
      <c r="L23" s="721">
        <v>1073.2647906398936</v>
      </c>
      <c r="M23" s="721">
        <v>1331.9229112249659</v>
      </c>
      <c r="N23" s="721">
        <v>1046.4640305168173</v>
      </c>
      <c r="O23" s="721"/>
      <c r="P23" s="721">
        <v>1086.9364425824444</v>
      </c>
      <c r="Q23" s="721">
        <v>1017.8808140341987</v>
      </c>
      <c r="R23" s="988" t="s">
        <v>126</v>
      </c>
      <c r="S23" s="988"/>
      <c r="T23" s="721">
        <v>793.03539434000015</v>
      </c>
      <c r="U23" s="721">
        <v>812.06961000000001</v>
      </c>
      <c r="V23" s="721">
        <v>1028.48168467</v>
      </c>
      <c r="W23" s="721">
        <v>672.02987061499994</v>
      </c>
      <c r="X23" s="721"/>
      <c r="Y23" s="721">
        <v>508.91223099999996</v>
      </c>
      <c r="Z23" s="721">
        <v>541.32954900000004</v>
      </c>
      <c r="AA23" s="721">
        <v>560.68216970312506</v>
      </c>
      <c r="AB23" s="721">
        <v>673.76332500000012</v>
      </c>
      <c r="AC23" s="898"/>
      <c r="AD23" s="721">
        <v>494.42325899999997</v>
      </c>
      <c r="AE23" s="721">
        <v>649.6205920000001</v>
      </c>
      <c r="AF23" s="721">
        <v>534.03703300000006</v>
      </c>
      <c r="AG23" s="721">
        <v>725.27654099999995</v>
      </c>
      <c r="AH23" s="873"/>
      <c r="AI23" s="721">
        <v>647.20585899999992</v>
      </c>
      <c r="AJ23" s="721">
        <v>883.53212699999995</v>
      </c>
      <c r="AK23" s="721">
        <v>737</v>
      </c>
      <c r="AL23" s="721">
        <v>723</v>
      </c>
      <c r="AM23" s="873"/>
      <c r="AN23" s="907">
        <v>666</v>
      </c>
      <c r="AO23" s="873">
        <v>967</v>
      </c>
      <c r="AP23" s="873">
        <v>577</v>
      </c>
      <c r="AQ23" s="873">
        <v>756</v>
      </c>
      <c r="AR23" s="542"/>
      <c r="AS23" s="542">
        <v>784</v>
      </c>
      <c r="AT23" s="542">
        <v>598</v>
      </c>
      <c r="AU23" s="542">
        <v>576</v>
      </c>
      <c r="AV23" s="542">
        <v>544</v>
      </c>
      <c r="AW23" s="542">
        <v>495</v>
      </c>
      <c r="AX23" s="542">
        <v>669</v>
      </c>
      <c r="AY23" s="542">
        <v>553</v>
      </c>
      <c r="AZ23" s="542">
        <v>537</v>
      </c>
    </row>
    <row r="24" spans="1:52" s="541" customFormat="1" ht="45" customHeight="1" x14ac:dyDescent="0.25">
      <c r="A24" s="461">
        <v>6445.6019044269942</v>
      </c>
      <c r="B24" s="461">
        <v>5926.4842656002766</v>
      </c>
      <c r="C24" s="461">
        <v>4701.0463804912979</v>
      </c>
      <c r="D24" s="461">
        <v>4948.584008055439</v>
      </c>
      <c r="E24" s="461"/>
      <c r="F24" s="461">
        <v>5770.4603473553952</v>
      </c>
      <c r="G24" s="461">
        <v>5153.7020029621017</v>
      </c>
      <c r="H24" s="461">
        <v>5343.5983068444002</v>
      </c>
      <c r="I24" s="461">
        <v>4694.8546241900012</v>
      </c>
      <c r="J24" s="721"/>
      <c r="K24" s="721">
        <v>4091.8541819563957</v>
      </c>
      <c r="L24" s="721">
        <v>3716.4297856422786</v>
      </c>
      <c r="M24" s="721">
        <v>4276.4777083793733</v>
      </c>
      <c r="N24" s="721">
        <v>4038.0537346932874</v>
      </c>
      <c r="O24" s="721"/>
      <c r="P24" s="721">
        <v>4312.2520943823356</v>
      </c>
      <c r="Q24" s="721">
        <v>4344.9664998987455</v>
      </c>
      <c r="R24" s="987" t="s">
        <v>501</v>
      </c>
      <c r="S24" s="987"/>
      <c r="T24" s="721">
        <v>7691.6463112399997</v>
      </c>
      <c r="U24" s="721">
        <v>6459.1579460000003</v>
      </c>
      <c r="V24" s="721">
        <v>6688.9780276999991</v>
      </c>
      <c r="W24" s="721">
        <v>6995.7603569449993</v>
      </c>
      <c r="X24" s="721"/>
      <c r="Y24" s="721">
        <v>6352.1615590000001</v>
      </c>
      <c r="Z24" s="721">
        <v>5872.0041200000005</v>
      </c>
      <c r="AA24" s="721">
        <v>5534.405911679688</v>
      </c>
      <c r="AB24" s="721">
        <v>6464.7580399999997</v>
      </c>
      <c r="AC24" s="898"/>
      <c r="AD24" s="721">
        <v>5474.0230809999994</v>
      </c>
      <c r="AE24" s="721">
        <v>4852.9018499999993</v>
      </c>
      <c r="AF24" s="721">
        <v>5157.3753439999991</v>
      </c>
      <c r="AG24" s="721">
        <v>5144.0714200312505</v>
      </c>
      <c r="AH24" s="873"/>
      <c r="AI24" s="721">
        <v>4265.9908679999999</v>
      </c>
      <c r="AJ24" s="721">
        <v>4381.8137730000008</v>
      </c>
      <c r="AK24" s="721">
        <v>4337</v>
      </c>
      <c r="AL24" s="721">
        <v>4303</v>
      </c>
      <c r="AM24" s="873"/>
      <c r="AN24" s="908">
        <v>4087</v>
      </c>
      <c r="AO24" s="873">
        <v>3663</v>
      </c>
      <c r="AP24" s="873">
        <v>3312</v>
      </c>
      <c r="AQ24" s="873">
        <v>3320</v>
      </c>
      <c r="AR24" s="651"/>
      <c r="AS24" s="651">
        <v>3517</v>
      </c>
      <c r="AT24" s="651">
        <v>2895</v>
      </c>
      <c r="AU24" s="651">
        <v>2548</v>
      </c>
      <c r="AV24" s="651">
        <v>2365</v>
      </c>
      <c r="AW24" s="651">
        <v>2568</v>
      </c>
      <c r="AX24" s="651">
        <v>2094</v>
      </c>
      <c r="AY24" s="651">
        <v>2088</v>
      </c>
      <c r="AZ24" s="651">
        <v>2412</v>
      </c>
    </row>
    <row r="25" spans="1:52" s="539" customFormat="1" ht="33" customHeight="1" thickBot="1" x14ac:dyDescent="0.3">
      <c r="A25" s="710">
        <v>31369.047408124985</v>
      </c>
      <c r="B25" s="462">
        <v>28211.661028065253</v>
      </c>
      <c r="C25" s="462">
        <v>24775.795086377282</v>
      </c>
      <c r="D25" s="462">
        <v>27625.856158380775</v>
      </c>
      <c r="E25" s="462"/>
      <c r="F25" s="462">
        <v>29460.996149765193</v>
      </c>
      <c r="G25" s="462">
        <v>29936.071571106513</v>
      </c>
      <c r="H25" s="462">
        <v>30518.58303188406</v>
      </c>
      <c r="I25" s="462">
        <v>31973.672668450003</v>
      </c>
      <c r="J25" s="652"/>
      <c r="K25" s="652">
        <v>32218.460859221163</v>
      </c>
      <c r="L25" s="795">
        <v>32352.864599452347</v>
      </c>
      <c r="M25" s="795">
        <v>33437.241429228001</v>
      </c>
      <c r="N25" s="795">
        <v>34147.037077394911</v>
      </c>
      <c r="O25" s="795"/>
      <c r="P25" s="795">
        <v>36786.060012598791</v>
      </c>
      <c r="Q25" s="652">
        <v>38890.112646785317</v>
      </c>
      <c r="R25" s="934"/>
      <c r="S25" s="935" t="s">
        <v>179</v>
      </c>
      <c r="T25" s="795">
        <v>35053.463758190002</v>
      </c>
      <c r="U25" s="795">
        <v>33825.084404000001</v>
      </c>
      <c r="V25" s="795">
        <v>34495.001815130003</v>
      </c>
      <c r="W25" s="795">
        <v>35077.955514619993</v>
      </c>
      <c r="X25" s="795"/>
      <c r="Y25" s="795">
        <v>32559.567879000002</v>
      </c>
      <c r="Z25" s="795">
        <v>31909.992726</v>
      </c>
      <c r="AA25" s="795">
        <v>30427.273524869142</v>
      </c>
      <c r="AB25" s="795">
        <v>31941.170386999998</v>
      </c>
      <c r="AC25" s="897"/>
      <c r="AD25" s="795">
        <v>30128.938336999996</v>
      </c>
      <c r="AE25" s="795">
        <v>28834.152065999999</v>
      </c>
      <c r="AF25" s="795">
        <v>27239.138655000002</v>
      </c>
      <c r="AG25" s="795">
        <v>28740.79373723828</v>
      </c>
      <c r="AH25" s="875"/>
      <c r="AI25" s="795">
        <v>27099.409953000002</v>
      </c>
      <c r="AJ25" s="795">
        <v>25300.648433999999</v>
      </c>
      <c r="AK25" s="795">
        <v>25173</v>
      </c>
      <c r="AL25" s="795">
        <v>24973</v>
      </c>
      <c r="AM25" s="875"/>
      <c r="AN25" s="909">
        <v>24692</v>
      </c>
      <c r="AO25" s="875">
        <v>22852</v>
      </c>
      <c r="AP25" s="875">
        <v>22717</v>
      </c>
      <c r="AQ25" s="875">
        <v>20613</v>
      </c>
      <c r="AR25" s="875"/>
      <c r="AS25" s="652">
        <v>22191</v>
      </c>
      <c r="AT25" s="652">
        <v>20401</v>
      </c>
      <c r="AU25" s="652">
        <v>20349</v>
      </c>
      <c r="AV25" s="652">
        <v>17726</v>
      </c>
      <c r="AW25" s="652">
        <v>17661</v>
      </c>
      <c r="AX25" s="652">
        <v>16037</v>
      </c>
      <c r="AY25" s="652">
        <v>15041</v>
      </c>
      <c r="AZ25" s="652">
        <v>15519</v>
      </c>
    </row>
    <row r="26" spans="1:52" s="539" customFormat="1" ht="5.25" customHeight="1" x14ac:dyDescent="0.25">
      <c r="A26" s="929"/>
      <c r="B26" s="929"/>
      <c r="C26" s="929"/>
      <c r="D26" s="929"/>
      <c r="E26" s="929"/>
      <c r="F26" s="929"/>
      <c r="G26" s="929"/>
      <c r="H26" s="929"/>
      <c r="I26" s="929"/>
      <c r="J26" s="930"/>
      <c r="K26" s="930"/>
      <c r="L26" s="930"/>
      <c r="M26" s="930"/>
      <c r="N26" s="930"/>
      <c r="O26" s="930"/>
      <c r="P26" s="930"/>
      <c r="Q26" s="930"/>
      <c r="R26" s="794"/>
      <c r="S26" s="794"/>
      <c r="T26" s="930"/>
      <c r="U26" s="930"/>
      <c r="V26" s="930"/>
      <c r="W26" s="930"/>
      <c r="X26" s="930"/>
      <c r="Y26" s="930"/>
      <c r="Z26" s="930"/>
      <c r="AA26" s="930"/>
      <c r="AB26" s="930"/>
      <c r="AC26" s="931"/>
      <c r="AD26" s="930"/>
      <c r="AE26" s="930"/>
      <c r="AF26" s="930"/>
      <c r="AG26" s="930"/>
      <c r="AH26" s="931"/>
      <c r="AI26" s="930"/>
      <c r="AJ26" s="930"/>
      <c r="AK26" s="930"/>
      <c r="AL26" s="930"/>
      <c r="AM26" s="931"/>
      <c r="AN26" s="932"/>
      <c r="AO26" s="931"/>
      <c r="AP26" s="931"/>
      <c r="AQ26" s="931"/>
      <c r="AR26" s="931"/>
      <c r="AS26" s="930"/>
      <c r="AT26" s="930"/>
      <c r="AU26" s="930"/>
      <c r="AV26" s="930"/>
      <c r="AW26" s="930"/>
      <c r="AX26" s="930"/>
      <c r="AY26" s="930"/>
      <c r="AZ26" s="930"/>
    </row>
    <row r="27" spans="1:52" ht="15.75" customHeight="1" x14ac:dyDescent="0.2">
      <c r="A27" s="703" t="s">
        <v>545</v>
      </c>
      <c r="P27" s="532"/>
      <c r="Q27" s="532"/>
      <c r="R27" s="532"/>
      <c r="S27" s="532"/>
      <c r="AN27" s="532"/>
      <c r="AO27" s="532"/>
      <c r="AP27" s="532"/>
      <c r="AQ27" s="532"/>
      <c r="AR27" s="532"/>
      <c r="AS27" s="532"/>
      <c r="AT27" s="532"/>
      <c r="AU27" s="532"/>
      <c r="AV27" s="532"/>
      <c r="AW27" s="532"/>
      <c r="AX27" s="532"/>
      <c r="AY27" s="532"/>
      <c r="AZ27" s="532"/>
    </row>
    <row r="33" ht="9.75" customHeight="1" x14ac:dyDescent="0.2"/>
  </sheetData>
  <mergeCells count="12">
    <mergeCell ref="AN8:AQ8"/>
    <mergeCell ref="K4:S4"/>
    <mergeCell ref="R24:S24"/>
    <mergeCell ref="A1:A2"/>
    <mergeCell ref="R15:S15"/>
    <mergeCell ref="R19:S19"/>
    <mergeCell ref="R22:S22"/>
    <mergeCell ref="R23:S23"/>
    <mergeCell ref="A6:K6"/>
    <mergeCell ref="A7:K7"/>
    <mergeCell ref="K8:N8"/>
    <mergeCell ref="P8:Q8"/>
  </mergeCells>
  <pageMargins left="0.59055118110236227" right="0.59055118110236227" top="0.51181102362204722" bottom="0.51181102362204722" header="0.51181102362204722" footer="0.51181102362204722"/>
  <pageSetup paperSize="9" scale="73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68"/>
  <sheetViews>
    <sheetView view="pageBreakPreview" zoomScale="90" zoomScaleNormal="90" zoomScaleSheetLayoutView="90" workbookViewId="0">
      <pane xSplit="2" ySplit="10" topLeftCell="J11" activePane="bottomRight" state="frozen"/>
      <selection activeCell="H29" sqref="H29"/>
      <selection pane="topRight" activeCell="H29" sqref="H29"/>
      <selection pane="bottomLeft" activeCell="H29" sqref="H29"/>
      <selection pane="bottomRight" activeCell="U22" sqref="U22"/>
    </sheetView>
  </sheetViews>
  <sheetFormatPr defaultColWidth="8.85546875" defaultRowHeight="15" x14ac:dyDescent="0.2"/>
  <cols>
    <col min="1" max="1" width="4.42578125" style="389" customWidth="1"/>
    <col min="2" max="2" width="16.28515625" style="389" customWidth="1"/>
    <col min="3" max="9" width="13.7109375" style="438" hidden="1" customWidth="1"/>
    <col min="10" max="15" width="13.7109375" style="438" customWidth="1"/>
    <col min="16" max="16" width="8.85546875" style="441"/>
    <col min="17" max="17" width="15.42578125" style="441" bestFit="1" customWidth="1"/>
    <col min="18" max="19" width="8.85546875" style="592"/>
    <col min="20" max="20" width="11" style="441" bestFit="1" customWidth="1"/>
    <col min="21" max="21" width="8.85546875" style="441"/>
    <col min="22" max="22" width="10.140625" style="441" bestFit="1" customWidth="1"/>
    <col min="23" max="16384" width="8.85546875" style="441"/>
  </cols>
  <sheetData>
    <row r="1" spans="1:22" ht="18.75" customHeight="1" x14ac:dyDescent="0.25">
      <c r="A1" s="999">
        <v>7</v>
      </c>
      <c r="B1" s="998" t="s">
        <v>571</v>
      </c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</row>
    <row r="2" spans="1:22" ht="18.75" customHeight="1" x14ac:dyDescent="0.2">
      <c r="A2" s="999"/>
      <c r="B2" s="911" t="s">
        <v>572</v>
      </c>
      <c r="C2" s="911"/>
      <c r="D2" s="911"/>
      <c r="E2" s="911"/>
      <c r="F2" s="911"/>
      <c r="G2" s="911"/>
      <c r="H2" s="911"/>
      <c r="I2" s="911"/>
      <c r="J2" s="912"/>
      <c r="K2" s="913"/>
      <c r="L2" s="913"/>
      <c r="M2" s="913"/>
      <c r="N2" s="913"/>
      <c r="O2" s="913"/>
    </row>
    <row r="3" spans="1:22" ht="9" customHeight="1" x14ac:dyDescent="0.2">
      <c r="A3" s="905"/>
      <c r="B3" s="442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</row>
    <row r="4" spans="1:22" s="452" customFormat="1" ht="20.25" customHeight="1" thickBot="1" x14ac:dyDescent="0.25">
      <c r="A4" s="390"/>
      <c r="B4" s="390"/>
      <c r="C4" s="993" t="s">
        <v>460</v>
      </c>
      <c r="D4" s="993"/>
      <c r="E4" s="993"/>
      <c r="F4" s="993"/>
      <c r="G4" s="993"/>
      <c r="H4" s="993"/>
      <c r="I4" s="993" t="s">
        <v>460</v>
      </c>
      <c r="J4" s="993"/>
      <c r="K4" s="993"/>
      <c r="L4" s="993"/>
      <c r="M4" s="993"/>
      <c r="N4" s="993"/>
      <c r="O4" s="993"/>
      <c r="R4" s="593"/>
      <c r="S4" s="593"/>
    </row>
    <row r="5" spans="1:22" s="452" customFormat="1" ht="5.0999999999999996" customHeight="1" x14ac:dyDescent="0.2">
      <c r="A5" s="391"/>
      <c r="B5" s="391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R5" s="593"/>
      <c r="S5" s="593"/>
    </row>
    <row r="6" spans="1:22" s="444" customFormat="1" ht="18.75" customHeight="1" x14ac:dyDescent="0.25">
      <c r="A6" s="1000" t="s">
        <v>108</v>
      </c>
      <c r="B6" s="1001"/>
      <c r="C6" s="996" t="s">
        <v>387</v>
      </c>
      <c r="D6" s="996"/>
      <c r="E6" s="996"/>
      <c r="F6" s="996"/>
      <c r="G6" s="996"/>
      <c r="H6" s="996"/>
      <c r="I6" s="996" t="s">
        <v>387</v>
      </c>
      <c r="J6" s="996"/>
      <c r="K6" s="996"/>
      <c r="L6" s="996"/>
      <c r="M6" s="996"/>
      <c r="N6" s="996"/>
      <c r="O6" s="996"/>
    </row>
    <row r="7" spans="1:22" s="444" customFormat="1" ht="18.75" customHeight="1" x14ac:dyDescent="0.25">
      <c r="A7" s="1002" t="s">
        <v>109</v>
      </c>
      <c r="B7" s="1001"/>
      <c r="C7" s="997" t="s">
        <v>388</v>
      </c>
      <c r="D7" s="997"/>
      <c r="E7" s="997"/>
      <c r="F7" s="997"/>
      <c r="G7" s="997"/>
      <c r="H7" s="997"/>
      <c r="I7" s="997" t="s">
        <v>388</v>
      </c>
      <c r="J7" s="997"/>
      <c r="K7" s="997"/>
      <c r="L7" s="997"/>
      <c r="M7" s="997"/>
      <c r="N7" s="997"/>
      <c r="O7" s="997"/>
    </row>
    <row r="8" spans="1:22" s="444" customFormat="1" ht="24.95" customHeight="1" x14ac:dyDescent="0.25">
      <c r="A8" s="479"/>
      <c r="B8" s="479"/>
      <c r="C8" s="521">
        <v>2011</v>
      </c>
      <c r="D8" s="521">
        <v>2012</v>
      </c>
      <c r="E8" s="521">
        <v>2013</v>
      </c>
      <c r="F8" s="521">
        <v>2014</v>
      </c>
      <c r="G8" s="520">
        <v>2015</v>
      </c>
      <c r="H8" s="520">
        <v>2016</v>
      </c>
      <c r="I8" s="520">
        <v>2017</v>
      </c>
      <c r="J8" s="520">
        <v>2018</v>
      </c>
      <c r="K8" s="520">
        <v>2019</v>
      </c>
      <c r="L8" s="520">
        <v>2020</v>
      </c>
      <c r="M8" s="520">
        <v>2021</v>
      </c>
      <c r="N8" s="520">
        <v>2022</v>
      </c>
      <c r="O8" s="520">
        <v>2023</v>
      </c>
    </row>
    <row r="9" spans="1:22" s="444" customFormat="1" ht="24.95" customHeight="1" thickBot="1" x14ac:dyDescent="0.3">
      <c r="A9" s="479"/>
      <c r="B9" s="479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</row>
    <row r="10" spans="1:22" s="444" customFormat="1" ht="19.5" hidden="1" customHeight="1" thickBot="1" x14ac:dyDescent="0.3">
      <c r="A10" s="481"/>
      <c r="B10" s="481"/>
      <c r="C10" s="688"/>
      <c r="D10" s="688"/>
      <c r="E10" s="688"/>
      <c r="F10" s="688"/>
      <c r="G10" s="688"/>
      <c r="H10" s="688"/>
      <c r="I10" s="688"/>
      <c r="J10" s="688"/>
      <c r="K10" s="688"/>
      <c r="L10" s="688"/>
      <c r="M10" s="688"/>
      <c r="N10" s="688"/>
      <c r="O10" s="688"/>
    </row>
    <row r="11" spans="1:22" s="452" customFormat="1" ht="7.5" customHeight="1" x14ac:dyDescent="0.2">
      <c r="A11" s="693"/>
      <c r="B11" s="693"/>
      <c r="C11" s="694"/>
      <c r="D11" s="694"/>
      <c r="E11" s="694"/>
      <c r="F11" s="694"/>
      <c r="G11" s="694"/>
      <c r="H11" s="694"/>
      <c r="I11" s="694"/>
      <c r="J11" s="694"/>
      <c r="K11" s="694"/>
      <c r="L11" s="694"/>
      <c r="M11" s="694"/>
      <c r="N11" s="694"/>
      <c r="O11" s="694"/>
      <c r="R11" s="593"/>
      <c r="S11" s="593"/>
    </row>
    <row r="12" spans="1:22" s="443" customFormat="1" ht="37.5" customHeight="1" x14ac:dyDescent="0.25">
      <c r="A12" s="991" t="s">
        <v>114</v>
      </c>
      <c r="B12" s="992"/>
      <c r="C12" s="528">
        <v>7851</v>
      </c>
      <c r="D12" s="528">
        <v>10386</v>
      </c>
      <c r="E12" s="528">
        <v>12639</v>
      </c>
      <c r="F12" s="528">
        <v>17003.520121000001</v>
      </c>
      <c r="G12" s="528">
        <v>22176.868478187498</v>
      </c>
      <c r="H12" s="528">
        <v>27548.73099234375</v>
      </c>
      <c r="I12" s="528">
        <v>25159.734232819999</v>
      </c>
      <c r="J12" s="528">
        <v>28408.355082827999</v>
      </c>
      <c r="K12" s="528">
        <v>20504.2298884515</v>
      </c>
      <c r="L12" s="528">
        <v>12141.217805416916</v>
      </c>
      <c r="M12" s="528">
        <v>9606.8117022156475</v>
      </c>
      <c r="N12" s="528">
        <v>12303.445861997307</v>
      </c>
      <c r="O12" s="528">
        <v>14777.489356680841</v>
      </c>
      <c r="Q12" s="591"/>
      <c r="T12" s="594"/>
      <c r="V12" s="824"/>
    </row>
    <row r="13" spans="1:22" s="443" customFormat="1" ht="37.5" customHeight="1" x14ac:dyDescent="0.25">
      <c r="A13" s="991" t="s">
        <v>115</v>
      </c>
      <c r="B13" s="992"/>
      <c r="C13" s="528">
        <v>2123</v>
      </c>
      <c r="D13" s="528">
        <v>2351</v>
      </c>
      <c r="E13" s="528">
        <v>1997</v>
      </c>
      <c r="F13" s="528">
        <v>1838.1916289999999</v>
      </c>
      <c r="G13" s="528">
        <v>2351.471129</v>
      </c>
      <c r="H13" s="528">
        <v>2822.0395026406254</v>
      </c>
      <c r="I13" s="528">
        <v>2746.7800501199999</v>
      </c>
      <c r="J13" s="528">
        <v>2733.9447866500004</v>
      </c>
      <c r="K13" s="528">
        <v>2763.4995330399997</v>
      </c>
      <c r="L13" s="528">
        <v>3071.585779814508</v>
      </c>
      <c r="M13" s="528">
        <v>2867.0741666640834</v>
      </c>
      <c r="N13" s="528">
        <v>5396.9313775552873</v>
      </c>
      <c r="O13" s="528">
        <v>8378.4222818107519</v>
      </c>
      <c r="Q13" s="591"/>
      <c r="T13" s="594"/>
      <c r="V13" s="824"/>
    </row>
    <row r="14" spans="1:22" s="443" customFormat="1" ht="37.5" customHeight="1" x14ac:dyDescent="0.25">
      <c r="A14" s="991" t="s">
        <v>116</v>
      </c>
      <c r="B14" s="992"/>
      <c r="C14" s="528">
        <v>1202</v>
      </c>
      <c r="D14" s="528">
        <v>1168</v>
      </c>
      <c r="E14" s="528">
        <v>927</v>
      </c>
      <c r="F14" s="528">
        <v>960.41433099999995</v>
      </c>
      <c r="G14" s="528">
        <v>1228.2928039999999</v>
      </c>
      <c r="H14" s="528">
        <v>1789.6283897499998</v>
      </c>
      <c r="I14" s="528">
        <v>1707.0754773300002</v>
      </c>
      <c r="J14" s="528">
        <v>1053.6405621999997</v>
      </c>
      <c r="K14" s="528">
        <v>1237.4246982100003</v>
      </c>
      <c r="L14" s="528">
        <v>1602.2825021137501</v>
      </c>
      <c r="M14" s="528">
        <v>1608.44580723389</v>
      </c>
      <c r="N14" s="528">
        <v>3110.5773834078536</v>
      </c>
      <c r="O14" s="528">
        <v>3445.2003301927261</v>
      </c>
      <c r="Q14" s="591"/>
      <c r="T14" s="594"/>
      <c r="V14" s="824"/>
    </row>
    <row r="15" spans="1:22" s="443" customFormat="1" ht="37.5" customHeight="1" x14ac:dyDescent="0.25">
      <c r="A15" s="991" t="s">
        <v>117</v>
      </c>
      <c r="B15" s="992"/>
      <c r="C15" s="528">
        <v>1785</v>
      </c>
      <c r="D15" s="528">
        <v>3149</v>
      </c>
      <c r="E15" s="528">
        <v>2224</v>
      </c>
      <c r="F15" s="528">
        <v>2116.9933190000002</v>
      </c>
      <c r="G15" s="528">
        <v>2378.9248809999999</v>
      </c>
      <c r="H15" s="528">
        <v>2412.675627607422</v>
      </c>
      <c r="I15" s="528">
        <v>5222.4065729850008</v>
      </c>
      <c r="J15" s="528">
        <v>4373.84041927</v>
      </c>
      <c r="K15" s="528">
        <v>4105.2967175459999</v>
      </c>
      <c r="L15" s="528">
        <v>2784.4802388988819</v>
      </c>
      <c r="M15" s="528">
        <v>2461.9744002459652</v>
      </c>
      <c r="N15" s="528">
        <v>2854.3787416628697</v>
      </c>
      <c r="O15" s="528">
        <v>3074.6270408500886</v>
      </c>
      <c r="Q15" s="591"/>
      <c r="T15" s="594"/>
      <c r="V15" s="824"/>
    </row>
    <row r="16" spans="1:22" s="443" customFormat="1" ht="37.5" customHeight="1" x14ac:dyDescent="0.25">
      <c r="A16" s="991" t="s">
        <v>118</v>
      </c>
      <c r="B16" s="992"/>
      <c r="C16" s="528">
        <v>3133</v>
      </c>
      <c r="D16" s="528">
        <v>3160</v>
      </c>
      <c r="E16" s="528">
        <v>3628</v>
      </c>
      <c r="F16" s="528">
        <v>4308.7159670000001</v>
      </c>
      <c r="G16" s="528">
        <v>3867.2405488124996</v>
      </c>
      <c r="H16" s="528">
        <v>4416.1937606992187</v>
      </c>
      <c r="I16" s="528">
        <v>5439.81555776</v>
      </c>
      <c r="J16" s="528">
        <v>6651.789793760001</v>
      </c>
      <c r="K16" s="528">
        <v>6361.9065859684997</v>
      </c>
      <c r="L16" s="528">
        <v>4654.4518568266503</v>
      </c>
      <c r="M16" s="528">
        <v>4648.6714101461184</v>
      </c>
      <c r="N16" s="528">
        <v>4720.5495705807971</v>
      </c>
      <c r="O16" s="528">
        <v>4515.6925353305023</v>
      </c>
      <c r="Q16" s="591"/>
      <c r="T16" s="594"/>
      <c r="V16" s="824"/>
    </row>
    <row r="17" spans="1:22" s="443" customFormat="1" ht="37.5" customHeight="1" x14ac:dyDescent="0.25">
      <c r="A17" s="991" t="s">
        <v>119</v>
      </c>
      <c r="B17" s="992"/>
      <c r="C17" s="528">
        <v>2858</v>
      </c>
      <c r="D17" s="528">
        <v>3357</v>
      </c>
      <c r="E17" s="528">
        <v>4230</v>
      </c>
      <c r="F17" s="528">
        <v>4989.6292670000003</v>
      </c>
      <c r="G17" s="528">
        <v>5269.4253155781253</v>
      </c>
      <c r="H17" s="528">
        <v>6490.414272375001</v>
      </c>
      <c r="I17" s="528">
        <v>7950.8541191100003</v>
      </c>
      <c r="J17" s="528">
        <v>5714.3194757639994</v>
      </c>
      <c r="K17" s="528">
        <v>4130.1690449599992</v>
      </c>
      <c r="L17" s="528">
        <v>3473.2673174457523</v>
      </c>
      <c r="M17" s="528">
        <v>4870.6308465001148</v>
      </c>
      <c r="N17" s="528">
        <v>4819.6057799969085</v>
      </c>
      <c r="O17" s="528">
        <v>8161.3635573128977</v>
      </c>
      <c r="Q17" s="591"/>
      <c r="T17" s="594"/>
      <c r="V17" s="824"/>
    </row>
    <row r="18" spans="1:22" s="443" customFormat="1" ht="37.5" customHeight="1" x14ac:dyDescent="0.25">
      <c r="A18" s="991" t="s">
        <v>120</v>
      </c>
      <c r="B18" s="992"/>
      <c r="C18" s="528">
        <v>2634</v>
      </c>
      <c r="D18" s="528">
        <v>4470</v>
      </c>
      <c r="E18" s="528">
        <v>5995</v>
      </c>
      <c r="F18" s="528">
        <v>5565.829127</v>
      </c>
      <c r="G18" s="528">
        <v>5027.6166920000005</v>
      </c>
      <c r="H18" s="528">
        <v>5563.4176094374998</v>
      </c>
      <c r="I18" s="528">
        <v>3814.3189939900003</v>
      </c>
      <c r="J18" s="528">
        <v>5392.1794166899999</v>
      </c>
      <c r="K18" s="528">
        <v>5832.2794185979001</v>
      </c>
      <c r="L18" s="528">
        <v>4251.2717408313001</v>
      </c>
      <c r="M18" s="528">
        <v>3990.9980936164529</v>
      </c>
      <c r="N18" s="528">
        <v>4974.9402125313291</v>
      </c>
      <c r="O18" s="528">
        <v>4865.1141578789502</v>
      </c>
      <c r="Q18" s="591"/>
      <c r="T18" s="594"/>
      <c r="V18" s="824"/>
    </row>
    <row r="19" spans="1:22" s="443" customFormat="1" ht="37.5" customHeight="1" x14ac:dyDescent="0.25">
      <c r="A19" s="991" t="s">
        <v>121</v>
      </c>
      <c r="B19" s="992"/>
      <c r="C19" s="528">
        <v>427</v>
      </c>
      <c r="D19" s="528">
        <v>283</v>
      </c>
      <c r="E19" s="528">
        <v>314</v>
      </c>
      <c r="F19" s="528">
        <v>394.13900599999999</v>
      </c>
      <c r="G19" s="528">
        <v>371.12511899999998</v>
      </c>
      <c r="H19" s="528">
        <v>330.11129346874998</v>
      </c>
      <c r="I19" s="528">
        <v>227.28756770000001</v>
      </c>
      <c r="J19" s="528">
        <v>286.8816372</v>
      </c>
      <c r="K19" s="528">
        <v>268.32049438000001</v>
      </c>
      <c r="L19" s="528">
        <v>307.79041371662919</v>
      </c>
      <c r="M19" s="528">
        <v>421.78359183232783</v>
      </c>
      <c r="N19" s="528">
        <v>432.99944065487159</v>
      </c>
      <c r="O19" s="528">
        <v>585.07734769633441</v>
      </c>
      <c r="Q19" s="591"/>
      <c r="T19" s="594"/>
      <c r="V19" s="824"/>
    </row>
    <row r="20" spans="1:22" s="443" customFormat="1" ht="37.5" customHeight="1" x14ac:dyDescent="0.25">
      <c r="A20" s="991" t="s">
        <v>122</v>
      </c>
      <c r="B20" s="992"/>
      <c r="C20" s="528">
        <v>4544</v>
      </c>
      <c r="D20" s="528">
        <v>5282</v>
      </c>
      <c r="E20" s="528">
        <v>5340</v>
      </c>
      <c r="F20" s="528">
        <v>6174.153851</v>
      </c>
      <c r="G20" s="528">
        <v>5960.4566566796875</v>
      </c>
      <c r="H20" s="528">
        <v>6746.5213171406258</v>
      </c>
      <c r="I20" s="528">
        <v>6397.4289278749993</v>
      </c>
      <c r="J20" s="528">
        <v>6574.7395670019996</v>
      </c>
      <c r="K20" s="528">
        <v>6544.6952324351996</v>
      </c>
      <c r="L20" s="528">
        <v>5666.4978803288104</v>
      </c>
      <c r="M20" s="528">
        <v>7505.1621955802193</v>
      </c>
      <c r="N20" s="528">
        <v>8273.6750439076513</v>
      </c>
      <c r="O20" s="528">
        <v>9584.1658996207771</v>
      </c>
      <c r="Q20" s="591"/>
      <c r="T20" s="594"/>
      <c r="V20" s="824"/>
    </row>
    <row r="21" spans="1:22" s="443" customFormat="1" ht="37.5" customHeight="1" x14ac:dyDescent="0.25">
      <c r="A21" s="991" t="s">
        <v>123</v>
      </c>
      <c r="B21" s="992"/>
      <c r="C21" s="528">
        <v>5924</v>
      </c>
      <c r="D21" s="528">
        <v>7362</v>
      </c>
      <c r="E21" s="528">
        <v>5832</v>
      </c>
      <c r="F21" s="528">
        <v>6164.3780779999997</v>
      </c>
      <c r="G21" s="528">
        <v>5874.6554762031246</v>
      </c>
      <c r="H21" s="528">
        <v>5583.2350121250001</v>
      </c>
      <c r="I21" s="528">
        <v>5428.1746387700005</v>
      </c>
      <c r="J21" s="528">
        <v>6898.782435356</v>
      </c>
      <c r="K21" s="528">
        <v>7338.4466135710991</v>
      </c>
      <c r="L21" s="528">
        <v>5709.2723565873102</v>
      </c>
      <c r="M21" s="528">
        <v>6750.7634619559622</v>
      </c>
      <c r="N21" s="528">
        <v>7562.1821092164619</v>
      </c>
      <c r="O21" s="528">
        <v>7328.1462702291028</v>
      </c>
      <c r="Q21" s="591"/>
      <c r="T21" s="594"/>
      <c r="V21" s="824"/>
    </row>
    <row r="22" spans="1:22" s="443" customFormat="1" ht="37.5" customHeight="1" x14ac:dyDescent="0.25">
      <c r="A22" s="991" t="s">
        <v>124</v>
      </c>
      <c r="B22" s="992"/>
      <c r="C22" s="528">
        <v>5299</v>
      </c>
      <c r="D22" s="528">
        <v>7713</v>
      </c>
      <c r="E22" s="528">
        <v>8036</v>
      </c>
      <c r="F22" s="528">
        <v>7563.9044430000004</v>
      </c>
      <c r="G22" s="528">
        <v>9367.1551388750013</v>
      </c>
      <c r="H22" s="528">
        <v>8847.5927162890639</v>
      </c>
      <c r="I22" s="528">
        <v>11705.181719370001</v>
      </c>
      <c r="J22" s="528">
        <v>12967.7075855811</v>
      </c>
      <c r="K22" s="528">
        <v>13515.940153382799</v>
      </c>
      <c r="L22" s="528">
        <v>12719.030960259006</v>
      </c>
      <c r="M22" s="528">
        <v>13990.412460732699</v>
      </c>
      <c r="N22" s="528">
        <v>14108.750763016693</v>
      </c>
      <c r="O22" s="528">
        <v>14629.424770310421</v>
      </c>
      <c r="Q22" s="591"/>
      <c r="T22" s="594"/>
      <c r="V22" s="824"/>
    </row>
    <row r="23" spans="1:22" s="443" customFormat="1" ht="37.5" customHeight="1" x14ac:dyDescent="0.25">
      <c r="A23" s="991" t="s">
        <v>125</v>
      </c>
      <c r="B23" s="992"/>
      <c r="C23" s="528">
        <v>15062</v>
      </c>
      <c r="D23" s="528">
        <v>18159</v>
      </c>
      <c r="E23" s="528">
        <v>22365</v>
      </c>
      <c r="F23" s="528">
        <v>25188.646621</v>
      </c>
      <c r="G23" s="528">
        <v>28038.061435871095</v>
      </c>
      <c r="H23" s="528">
        <v>27779.427117609375</v>
      </c>
      <c r="I23" s="528">
        <v>31511.288432599998</v>
      </c>
      <c r="J23" s="528">
        <v>31965.328286932003</v>
      </c>
      <c r="K23" s="528">
        <v>36752.9165900066</v>
      </c>
      <c r="L23" s="528">
        <v>31097.801281059386</v>
      </c>
      <c r="M23" s="528">
        <v>27827.3463190207</v>
      </c>
      <c r="N23" s="528">
        <v>28372.786049125061</v>
      </c>
      <c r="O23" s="528">
        <v>32251.27970031838</v>
      </c>
      <c r="Q23" s="591"/>
      <c r="T23" s="594"/>
      <c r="V23" s="824"/>
    </row>
    <row r="24" spans="1:22" s="443" customFormat="1" ht="37.5" customHeight="1" x14ac:dyDescent="0.25">
      <c r="A24" s="991" t="s">
        <v>126</v>
      </c>
      <c r="B24" s="992"/>
      <c r="C24" s="528">
        <v>2254</v>
      </c>
      <c r="D24" s="528">
        <v>2502</v>
      </c>
      <c r="E24" s="528">
        <v>2966</v>
      </c>
      <c r="F24" s="528">
        <v>2990.7379860000001</v>
      </c>
      <c r="G24" s="528">
        <v>2403.3574250000001</v>
      </c>
      <c r="H24" s="528">
        <v>2284.6872747031252</v>
      </c>
      <c r="I24" s="528">
        <v>3305.6165596249998</v>
      </c>
      <c r="J24" s="528">
        <v>3092.7839336799998</v>
      </c>
      <c r="K24" s="528">
        <v>3315.2867273171005</v>
      </c>
      <c r="L24" s="528">
        <v>3285.1435531532625</v>
      </c>
      <c r="M24" s="528">
        <v>3410.5686666300676</v>
      </c>
      <c r="N24" s="528">
        <v>3995.8858062007839</v>
      </c>
      <c r="O24" s="528">
        <v>4436.7853063933089</v>
      </c>
      <c r="Q24" s="591"/>
      <c r="T24" s="594"/>
      <c r="V24" s="824"/>
    </row>
    <row r="25" spans="1:22" s="443" customFormat="1" ht="37.5" customHeight="1" x14ac:dyDescent="0.25">
      <c r="A25" s="991" t="s">
        <v>501</v>
      </c>
      <c r="B25" s="992"/>
      <c r="C25" s="528">
        <v>9162</v>
      </c>
      <c r="D25" s="528">
        <v>11325</v>
      </c>
      <c r="E25" s="528">
        <v>14381</v>
      </c>
      <c r="F25" s="528">
        <v>17287.804641000002</v>
      </c>
      <c r="G25" s="528">
        <v>20628.371695031248</v>
      </c>
      <c r="H25" s="528">
        <v>24223.329630679691</v>
      </c>
      <c r="I25" s="528">
        <v>27835.542641884997</v>
      </c>
      <c r="J25" s="528">
        <v>29432.867712383999</v>
      </c>
      <c r="K25" s="528">
        <v>33701.304263229598</v>
      </c>
      <c r="L25" s="528">
        <v>27153.970333936813</v>
      </c>
      <c r="M25" s="528">
        <v>22021.716558574008</v>
      </c>
      <c r="N25" s="528">
        <v>20962.615281351897</v>
      </c>
      <c r="O25" s="528">
        <v>16122.815410671334</v>
      </c>
      <c r="Q25" s="591"/>
      <c r="T25" s="594"/>
      <c r="V25" s="824"/>
    </row>
    <row r="26" spans="1:22" s="443" customFormat="1" ht="6" customHeight="1" x14ac:dyDescent="0.25">
      <c r="A26" s="388"/>
      <c r="B26" s="38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R26" s="445"/>
      <c r="V26" s="824"/>
    </row>
    <row r="27" spans="1:22" s="444" customFormat="1" ht="30" customHeight="1" thickBot="1" x14ac:dyDescent="0.3">
      <c r="A27" s="994" t="s">
        <v>179</v>
      </c>
      <c r="B27" s="995"/>
      <c r="C27" s="507">
        <v>64258</v>
      </c>
      <c r="D27" s="507">
        <v>80667</v>
      </c>
      <c r="E27" s="507">
        <v>90875</v>
      </c>
      <c r="F27" s="507">
        <v>102546.058387</v>
      </c>
      <c r="G27" s="507">
        <v>114943.02279523827</v>
      </c>
      <c r="H27" s="507">
        <v>126838.00451686914</v>
      </c>
      <c r="I27" s="507">
        <v>138451.50549194001</v>
      </c>
      <c r="J27" s="507">
        <v>145547.16069529709</v>
      </c>
      <c r="K27" s="507">
        <v>146371.71596109628</v>
      </c>
      <c r="L27" s="507">
        <v>117918.06402038898</v>
      </c>
      <c r="M27" s="507">
        <v>111982.35968094828</v>
      </c>
      <c r="N27" s="939">
        <v>121889.32342120576</v>
      </c>
      <c r="O27" s="507">
        <v>132155.60396529641</v>
      </c>
      <c r="Q27" s="445"/>
      <c r="R27" s="445"/>
      <c r="T27" s="823"/>
      <c r="U27" s="443"/>
      <c r="V27" s="824"/>
    </row>
    <row r="28" spans="1:22" ht="6.75" customHeight="1" x14ac:dyDescent="0.2">
      <c r="V28" s="824"/>
    </row>
    <row r="29" spans="1:22" s="530" customFormat="1" x14ac:dyDescent="0.2">
      <c r="A29" s="702" t="s">
        <v>543</v>
      </c>
      <c r="B29" s="458"/>
      <c r="C29" s="614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614"/>
    </row>
    <row r="46" ht="9.75" customHeight="1" x14ac:dyDescent="0.2"/>
    <row r="54" spans="3:15" x14ac:dyDescent="0.2">
      <c r="C54" s="439"/>
      <c r="D54" s="439"/>
      <c r="E54" s="439"/>
      <c r="F54" s="439"/>
      <c r="G54" s="439"/>
      <c r="H54" s="439"/>
      <c r="I54" s="439"/>
      <c r="J54" s="439"/>
      <c r="K54" s="439"/>
      <c r="L54" s="439"/>
      <c r="M54" s="439"/>
      <c r="N54" s="439"/>
      <c r="O54" s="439"/>
    </row>
    <row r="55" spans="3:15" x14ac:dyDescent="0.2"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</row>
    <row r="56" spans="3:15" x14ac:dyDescent="0.2"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</row>
    <row r="57" spans="3:15" x14ac:dyDescent="0.2"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</row>
    <row r="58" spans="3:15" x14ac:dyDescent="0.2"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</row>
    <row r="59" spans="3:15" x14ac:dyDescent="0.2"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</row>
    <row r="60" spans="3:15" x14ac:dyDescent="0.2"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</row>
    <row r="61" spans="3:15" x14ac:dyDescent="0.2"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</row>
    <row r="62" spans="3:15" x14ac:dyDescent="0.2"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</row>
    <row r="63" spans="3:15" x14ac:dyDescent="0.2">
      <c r="C63" s="439"/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  <c r="O63" s="439"/>
    </row>
    <row r="64" spans="3:15" x14ac:dyDescent="0.2"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</row>
    <row r="65" spans="3:15" x14ac:dyDescent="0.2"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</row>
    <row r="66" spans="3:15" x14ac:dyDescent="0.2"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</row>
    <row r="67" spans="3:15" x14ac:dyDescent="0.2"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</row>
    <row r="68" spans="3:15" x14ac:dyDescent="0.2"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</row>
  </sheetData>
  <mergeCells count="25">
    <mergeCell ref="I4:O4"/>
    <mergeCell ref="B1:O1"/>
    <mergeCell ref="A15:B15"/>
    <mergeCell ref="A16:B16"/>
    <mergeCell ref="A1:A2"/>
    <mergeCell ref="A6:B6"/>
    <mergeCell ref="A7:B7"/>
    <mergeCell ref="I6:O6"/>
    <mergeCell ref="I7:O7"/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</mergeCells>
  <pageMargins left="0.59055118110236227" right="0.59055118110236227" top="0.51181102362204722" bottom="0.51181102362204722" header="0.51181102362204722" footer="0.51181102362204722"/>
  <pageSetup paperSize="9" scale="87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5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Z14" sqref="Z14"/>
    </sheetView>
  </sheetViews>
  <sheetFormatPr defaultColWidth="8.85546875" defaultRowHeight="15.75" x14ac:dyDescent="0.25"/>
  <cols>
    <col min="1" max="1" width="4.42578125" style="428" customWidth="1"/>
    <col min="2" max="2" width="9.140625" style="759" customWidth="1"/>
    <col min="3" max="3" width="9.7109375" style="759" customWidth="1"/>
    <col min="4" max="4" width="7.7109375" style="784" customWidth="1"/>
    <col min="5" max="5" width="0.42578125" style="784" customWidth="1"/>
    <col min="6" max="6" width="9.7109375" style="759" customWidth="1"/>
    <col min="7" max="7" width="6.42578125" style="784" customWidth="1"/>
    <col min="8" max="8" width="0.42578125" style="784" customWidth="1"/>
    <col min="9" max="9" width="9.7109375" style="759" customWidth="1"/>
    <col min="10" max="10" width="6.42578125" style="784" customWidth="1"/>
    <col min="11" max="11" width="0.42578125" style="784" customWidth="1"/>
    <col min="12" max="12" width="9.7109375" style="759" customWidth="1"/>
    <col min="13" max="13" width="6.42578125" style="784" customWidth="1"/>
    <col min="14" max="14" width="0.42578125" style="784" customWidth="1"/>
    <col min="15" max="15" width="10.7109375" style="759" customWidth="1"/>
    <col min="16" max="16" width="8" style="784" customWidth="1"/>
    <col min="17" max="16384" width="8.85546875" style="428"/>
  </cols>
  <sheetData>
    <row r="1" spans="1:16" s="455" customFormat="1" ht="30" customHeight="1" x14ac:dyDescent="0.25">
      <c r="A1" s="1007">
        <v>8</v>
      </c>
      <c r="B1" s="1008" t="s">
        <v>589</v>
      </c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</row>
    <row r="2" spans="1:16" s="455" customFormat="1" ht="30" customHeight="1" x14ac:dyDescent="0.25">
      <c r="A2" s="1007"/>
      <c r="B2" s="1010" t="s">
        <v>590</v>
      </c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</row>
    <row r="3" spans="1:16" s="763" customFormat="1" ht="5.0999999999999996" customHeight="1" thickBot="1" x14ac:dyDescent="0.3">
      <c r="A3" s="761"/>
      <c r="B3" s="761"/>
      <c r="C3" s="761"/>
      <c r="D3" s="762"/>
      <c r="E3" s="762"/>
      <c r="F3" s="761"/>
      <c r="G3" s="762"/>
      <c r="H3" s="762"/>
      <c r="I3" s="761"/>
      <c r="J3" s="762"/>
      <c r="K3" s="762"/>
      <c r="L3" s="761"/>
      <c r="M3" s="762"/>
      <c r="N3" s="762"/>
      <c r="O3" s="761"/>
      <c r="P3" s="762"/>
    </row>
    <row r="4" spans="1:16" s="763" customFormat="1" ht="5.0999999999999996" customHeight="1" x14ac:dyDescent="0.25">
      <c r="A4" s="638"/>
      <c r="B4" s="638"/>
      <c r="C4" s="638"/>
      <c r="D4" s="764"/>
      <c r="E4" s="764"/>
      <c r="F4" s="638"/>
      <c r="G4" s="764"/>
      <c r="H4" s="764"/>
      <c r="I4" s="638"/>
      <c r="J4" s="764"/>
      <c r="K4" s="764"/>
      <c r="L4" s="638"/>
      <c r="M4" s="764"/>
      <c r="N4" s="764"/>
      <c r="O4" s="638"/>
      <c r="P4" s="764"/>
    </row>
    <row r="5" spans="1:16" ht="45.75" customHeight="1" x14ac:dyDescent="0.2">
      <c r="A5" s="765" t="s">
        <v>451</v>
      </c>
      <c r="B5" s="766"/>
      <c r="C5" s="765" t="s">
        <v>398</v>
      </c>
      <c r="D5" s="767"/>
      <c r="E5" s="767"/>
      <c r="F5" s="765" t="s">
        <v>399</v>
      </c>
      <c r="G5" s="767"/>
      <c r="H5" s="767"/>
      <c r="I5" s="765" t="s">
        <v>400</v>
      </c>
      <c r="J5" s="767"/>
      <c r="K5" s="767"/>
      <c r="L5" s="765" t="s">
        <v>434</v>
      </c>
      <c r="M5" s="767"/>
      <c r="N5" s="767"/>
      <c r="O5" s="1005" t="s">
        <v>107</v>
      </c>
      <c r="P5" s="1005"/>
    </row>
    <row r="6" spans="1:16" ht="30.75" customHeight="1" x14ac:dyDescent="0.2">
      <c r="A6" s="768" t="s">
        <v>452</v>
      </c>
      <c r="B6" s="769"/>
      <c r="C6" s="768" t="s">
        <v>325</v>
      </c>
      <c r="D6" s="767"/>
      <c r="E6" s="767"/>
      <c r="F6" s="768" t="s">
        <v>326</v>
      </c>
      <c r="G6" s="767"/>
      <c r="H6" s="767"/>
      <c r="I6" s="768" t="s">
        <v>324</v>
      </c>
      <c r="J6" s="767"/>
      <c r="K6" s="767"/>
      <c r="L6" s="768" t="s">
        <v>565</v>
      </c>
      <c r="M6" s="767"/>
      <c r="N6" s="767"/>
      <c r="O6" s="1006" t="s">
        <v>133</v>
      </c>
      <c r="P6" s="1006"/>
    </row>
    <row r="7" spans="1:16" s="774" customFormat="1" ht="30" customHeight="1" thickBot="1" x14ac:dyDescent="0.3">
      <c r="A7" s="770"/>
      <c r="B7" s="770"/>
      <c r="C7" s="771" t="s">
        <v>527</v>
      </c>
      <c r="D7" s="772" t="s">
        <v>146</v>
      </c>
      <c r="E7" s="773"/>
      <c r="F7" s="771" t="s">
        <v>527</v>
      </c>
      <c r="G7" s="772" t="s">
        <v>146</v>
      </c>
      <c r="H7" s="773"/>
      <c r="I7" s="771" t="s">
        <v>527</v>
      </c>
      <c r="J7" s="772" t="s">
        <v>146</v>
      </c>
      <c r="K7" s="773"/>
      <c r="L7" s="771" t="s">
        <v>527</v>
      </c>
      <c r="M7" s="772" t="s">
        <v>146</v>
      </c>
      <c r="N7" s="773"/>
      <c r="O7" s="771" t="s">
        <v>527</v>
      </c>
      <c r="P7" s="772" t="s">
        <v>146</v>
      </c>
    </row>
    <row r="8" spans="1:16" ht="5.0999999999999996" customHeight="1" x14ac:dyDescent="0.25">
      <c r="A8" s="775"/>
      <c r="B8" s="775"/>
      <c r="C8" s="776"/>
      <c r="D8" s="777"/>
      <c r="E8" s="777"/>
      <c r="F8" s="776"/>
      <c r="G8" s="777"/>
      <c r="H8" s="777"/>
      <c r="I8" s="776"/>
      <c r="J8" s="777"/>
      <c r="K8" s="777"/>
      <c r="L8" s="776"/>
      <c r="M8" s="777"/>
      <c r="N8" s="777"/>
      <c r="O8" s="776"/>
      <c r="P8" s="777"/>
    </row>
    <row r="9" spans="1:16" ht="18.75" customHeight="1" x14ac:dyDescent="0.25">
      <c r="A9" s="522">
        <v>2023</v>
      </c>
      <c r="B9" s="523"/>
      <c r="C9" s="469">
        <v>28783.968374539116</v>
      </c>
      <c r="D9" s="470">
        <v>21.780361566882689</v>
      </c>
      <c r="E9" s="470"/>
      <c r="F9" s="469">
        <v>38420.706476637126</v>
      </c>
      <c r="G9" s="470">
        <v>29.072324838170516</v>
      </c>
      <c r="H9" s="470"/>
      <c r="I9" s="469">
        <v>52080.684388885173</v>
      </c>
      <c r="J9" s="470">
        <v>39.40860835728266</v>
      </c>
      <c r="K9" s="470"/>
      <c r="L9" s="469">
        <v>12870.244725234996</v>
      </c>
      <c r="M9" s="470">
        <v>9.7387052376641368</v>
      </c>
      <c r="N9" s="464"/>
      <c r="O9" s="463">
        <v>132155.60396529641</v>
      </c>
      <c r="P9" s="464">
        <v>100</v>
      </c>
    </row>
    <row r="10" spans="1:16" ht="18.75" customHeight="1" x14ac:dyDescent="0.25">
      <c r="A10" s="522">
        <v>2022</v>
      </c>
      <c r="B10" s="523"/>
      <c r="C10" s="469">
        <v>27769.470043920068</v>
      </c>
      <c r="D10" s="470">
        <v>22.782528661643923</v>
      </c>
      <c r="E10" s="470"/>
      <c r="F10" s="469">
        <v>37266.014795522802</v>
      </c>
      <c r="G10" s="470">
        <v>30.573649725452036</v>
      </c>
      <c r="H10" s="470"/>
      <c r="I10" s="469">
        <v>44995.055294439197</v>
      </c>
      <c r="J10" s="470">
        <v>36.914681312121473</v>
      </c>
      <c r="K10" s="470"/>
      <c r="L10" s="469">
        <v>11858.7832873237</v>
      </c>
      <c r="M10" s="470">
        <v>9.7291403007825572</v>
      </c>
      <c r="N10" s="464"/>
      <c r="O10" s="463">
        <v>121889.32342120579</v>
      </c>
      <c r="P10" s="464">
        <v>99.999999999999986</v>
      </c>
    </row>
    <row r="11" spans="1:16" ht="18.75" customHeight="1" x14ac:dyDescent="0.25">
      <c r="A11" s="522">
        <v>2021</v>
      </c>
      <c r="B11" s="523"/>
      <c r="C11" s="469">
        <v>26844.940832538487</v>
      </c>
      <c r="D11" s="470">
        <v>23.972472904681723</v>
      </c>
      <c r="E11" s="470"/>
      <c r="F11" s="469">
        <v>31390.856000719097</v>
      </c>
      <c r="G11" s="470">
        <v>28.031965115001722</v>
      </c>
      <c r="H11" s="470"/>
      <c r="I11" s="469">
        <v>43829.576209647697</v>
      </c>
      <c r="J11" s="470">
        <v>39.139714803763503</v>
      </c>
      <c r="K11" s="470"/>
      <c r="L11" s="469">
        <v>9916.9866380429958</v>
      </c>
      <c r="M11" s="470">
        <v>8.8558471765533007</v>
      </c>
      <c r="N11" s="464"/>
      <c r="O11" s="463">
        <v>111982.35968094799</v>
      </c>
      <c r="P11" s="464">
        <v>100.00000000000001</v>
      </c>
    </row>
    <row r="12" spans="1:16" ht="18.75" customHeight="1" x14ac:dyDescent="0.25">
      <c r="A12" s="522">
        <v>2020</v>
      </c>
      <c r="B12" s="523"/>
      <c r="C12" s="469">
        <v>29608.802172915199</v>
      </c>
      <c r="D12" s="470">
        <v>25.10964068034896</v>
      </c>
      <c r="E12" s="470"/>
      <c r="F12" s="469">
        <v>31126.560551634</v>
      </c>
      <c r="G12" s="470">
        <v>26.3967703422196</v>
      </c>
      <c r="H12" s="470"/>
      <c r="I12" s="469">
        <v>49878.0482482152</v>
      </c>
      <c r="J12" s="470">
        <v>42.298903617771138</v>
      </c>
      <c r="K12" s="470"/>
      <c r="L12" s="469">
        <v>7304.6530483082388</v>
      </c>
      <c r="M12" s="470">
        <v>6.1946853596602969</v>
      </c>
      <c r="N12" s="464"/>
      <c r="O12" s="463">
        <v>117918.06402107258</v>
      </c>
      <c r="P12" s="464">
        <v>100</v>
      </c>
    </row>
    <row r="13" spans="1:16" ht="18.75" customHeight="1" x14ac:dyDescent="0.25">
      <c r="A13" s="522">
        <v>2019</v>
      </c>
      <c r="B13" s="523"/>
      <c r="C13" s="469">
        <v>35751.888116740003</v>
      </c>
      <c r="D13" s="470">
        <v>24.42540751947076</v>
      </c>
      <c r="E13" s="470"/>
      <c r="F13" s="469">
        <v>37557.524479095002</v>
      </c>
      <c r="G13" s="470">
        <v>25.659004017604953</v>
      </c>
      <c r="H13" s="470"/>
      <c r="I13" s="469">
        <v>65599.291180251297</v>
      </c>
      <c r="J13" s="470">
        <v>44.816917496332927</v>
      </c>
      <c r="K13" s="470"/>
      <c r="L13" s="469">
        <v>7463.0121850100004</v>
      </c>
      <c r="M13" s="470">
        <v>5.0986709665913681</v>
      </c>
      <c r="N13" s="464"/>
      <c r="O13" s="463">
        <v>146371.71596109628</v>
      </c>
      <c r="P13" s="464">
        <v>100.00000000000001</v>
      </c>
    </row>
    <row r="14" spans="1:16" ht="18.75" customHeight="1" x14ac:dyDescent="0.25">
      <c r="A14" s="522">
        <v>2018</v>
      </c>
      <c r="B14" s="523"/>
      <c r="C14" s="469">
        <v>36591.978397915998</v>
      </c>
      <c r="D14" s="470">
        <v>25.140977139719901</v>
      </c>
      <c r="E14" s="470"/>
      <c r="F14" s="469">
        <v>41200.874301214004</v>
      </c>
      <c r="G14" s="470">
        <v>28.307576804928502</v>
      </c>
      <c r="H14" s="470"/>
      <c r="I14" s="469">
        <v>60592.803628817099</v>
      </c>
      <c r="J14" s="470">
        <v>41.631044768827898</v>
      </c>
      <c r="K14" s="470"/>
      <c r="L14" s="469">
        <v>7161.5043673500004</v>
      </c>
      <c r="M14" s="470">
        <v>4.92040128652362</v>
      </c>
      <c r="N14" s="464"/>
      <c r="O14" s="463">
        <v>145547.160695297</v>
      </c>
      <c r="P14" s="464">
        <v>100</v>
      </c>
    </row>
    <row r="15" spans="1:16" ht="18.75" customHeight="1" x14ac:dyDescent="0.25">
      <c r="A15" s="522">
        <v>2017</v>
      </c>
      <c r="B15" s="523"/>
      <c r="C15" s="469">
        <v>39317.047671849999</v>
      </c>
      <c r="D15" s="470">
        <v>28.397703247899216</v>
      </c>
      <c r="E15" s="470"/>
      <c r="F15" s="469">
        <v>41551.659843959991</v>
      </c>
      <c r="G15" s="470">
        <v>30.011706767882661</v>
      </c>
      <c r="H15" s="470"/>
      <c r="I15" s="469">
        <v>51086.841987190004</v>
      </c>
      <c r="J15" s="470">
        <v>36.898726240404841</v>
      </c>
      <c r="K15" s="470"/>
      <c r="L15" s="469">
        <v>6495.9559889400007</v>
      </c>
      <c r="M15" s="470">
        <v>4.6918637438132915</v>
      </c>
      <c r="N15" s="464"/>
      <c r="O15" s="463">
        <v>138451.50549194001</v>
      </c>
      <c r="P15" s="464">
        <v>100</v>
      </c>
    </row>
    <row r="16" spans="1:16" ht="18.75" customHeight="1" x14ac:dyDescent="0.25">
      <c r="A16" s="522">
        <v>2016</v>
      </c>
      <c r="B16" s="523"/>
      <c r="C16" s="469">
        <v>37807.368333648439</v>
      </c>
      <c r="D16" s="470">
        <v>29.807602601174754</v>
      </c>
      <c r="E16" s="470"/>
      <c r="F16" s="469">
        <v>39761.800260304684</v>
      </c>
      <c r="G16" s="470">
        <v>31.348490865777102</v>
      </c>
      <c r="H16" s="470"/>
      <c r="I16" s="469">
        <v>43318.452390810548</v>
      </c>
      <c r="J16" s="470">
        <v>34.152581125674601</v>
      </c>
      <c r="K16" s="470"/>
      <c r="L16" s="469">
        <v>5950.3835321054694</v>
      </c>
      <c r="M16" s="470">
        <v>4.6913254073735313</v>
      </c>
      <c r="N16" s="464"/>
      <c r="O16" s="463">
        <v>126838.00451686914</v>
      </c>
      <c r="P16" s="464">
        <v>99.999999999999986</v>
      </c>
    </row>
    <row r="17" spans="1:16" ht="18.75" customHeight="1" x14ac:dyDescent="0.25">
      <c r="A17" s="522">
        <v>2015</v>
      </c>
      <c r="B17" s="523"/>
      <c r="C17" s="469">
        <v>33846.237779984382</v>
      </c>
      <c r="D17" s="470">
        <v>29.44610029986659</v>
      </c>
      <c r="E17" s="470"/>
      <c r="F17" s="469">
        <v>39079.733257101558</v>
      </c>
      <c r="G17" s="470">
        <v>33.999221794191847</v>
      </c>
      <c r="H17" s="470"/>
      <c r="I17" s="469">
        <v>36587.404214158203</v>
      </c>
      <c r="J17" s="470">
        <v>31.830904846948133</v>
      </c>
      <c r="K17" s="470"/>
      <c r="L17" s="469">
        <v>5429.6475439941405</v>
      </c>
      <c r="M17" s="470">
        <v>4.7237730589934284</v>
      </c>
      <c r="N17" s="464"/>
      <c r="O17" s="463">
        <v>114943.02279523828</v>
      </c>
      <c r="P17" s="464">
        <v>100.00000000000001</v>
      </c>
    </row>
    <row r="18" spans="1:16" ht="18.75" customHeight="1" x14ac:dyDescent="0.25">
      <c r="A18" s="522">
        <v>2014</v>
      </c>
      <c r="B18" s="523"/>
      <c r="C18" s="469">
        <v>30516.387711131101</v>
      </c>
      <c r="D18" s="470">
        <v>29.758767026768052</v>
      </c>
      <c r="E18" s="470"/>
      <c r="F18" s="469">
        <v>34314.486569251399</v>
      </c>
      <c r="G18" s="470">
        <v>33.46257168849111</v>
      </c>
      <c r="H18" s="470"/>
      <c r="I18" s="469">
        <v>32689.065313195999</v>
      </c>
      <c r="J18" s="470">
        <v>31.877504250720101</v>
      </c>
      <c r="K18" s="470"/>
      <c r="L18" s="469">
        <v>5025.9343120224003</v>
      </c>
      <c r="M18" s="470">
        <v>4.901157034020744</v>
      </c>
      <c r="N18" s="464"/>
      <c r="O18" s="463">
        <v>102545.87390560089</v>
      </c>
      <c r="P18" s="464">
        <v>100</v>
      </c>
    </row>
    <row r="19" spans="1:16" ht="18.75" customHeight="1" x14ac:dyDescent="0.25">
      <c r="A19" s="522">
        <v>2013</v>
      </c>
      <c r="B19" s="523"/>
      <c r="C19" s="469">
        <v>24963</v>
      </c>
      <c r="D19" s="470">
        <v>27.469601100412653</v>
      </c>
      <c r="E19" s="470"/>
      <c r="F19" s="469">
        <v>29303</v>
      </c>
      <c r="G19" s="470">
        <v>32.245392022008254</v>
      </c>
      <c r="H19" s="470"/>
      <c r="I19" s="469">
        <v>32301</v>
      </c>
      <c r="J19" s="470">
        <v>35.544429160935351</v>
      </c>
      <c r="K19" s="470"/>
      <c r="L19" s="469">
        <v>4307</v>
      </c>
      <c r="M19" s="470">
        <v>4.7394773039889957</v>
      </c>
      <c r="N19" s="464"/>
      <c r="O19" s="463">
        <v>90875</v>
      </c>
      <c r="P19" s="464">
        <v>100</v>
      </c>
    </row>
    <row r="20" spans="1:16" ht="18.75" customHeight="1" x14ac:dyDescent="0.25">
      <c r="A20" s="522">
        <v>2012</v>
      </c>
      <c r="B20" s="523"/>
      <c r="C20" s="469">
        <v>20868</v>
      </c>
      <c r="D20" s="470">
        <v>25.9</v>
      </c>
      <c r="E20" s="470"/>
      <c r="F20" s="469">
        <v>27482</v>
      </c>
      <c r="G20" s="470">
        <v>34.1</v>
      </c>
      <c r="H20" s="470"/>
      <c r="I20" s="469">
        <v>28204</v>
      </c>
      <c r="J20" s="470">
        <v>35</v>
      </c>
      <c r="K20" s="470"/>
      <c r="L20" s="469">
        <v>4113</v>
      </c>
      <c r="M20" s="470">
        <v>5.0999999999999996</v>
      </c>
      <c r="N20" s="464"/>
      <c r="O20" s="463">
        <v>80667</v>
      </c>
      <c r="P20" s="464">
        <v>100</v>
      </c>
    </row>
    <row r="21" spans="1:16" ht="18.75" hidden="1" customHeight="1" x14ac:dyDescent="0.25">
      <c r="A21" s="522">
        <v>2011</v>
      </c>
      <c r="B21" s="523"/>
      <c r="C21" s="469">
        <v>16056</v>
      </c>
      <c r="D21" s="470">
        <v>25</v>
      </c>
      <c r="E21" s="470"/>
      <c r="F21" s="469">
        <v>25217</v>
      </c>
      <c r="G21" s="470">
        <v>39.200000000000003</v>
      </c>
      <c r="H21" s="470"/>
      <c r="I21" s="469">
        <v>18305</v>
      </c>
      <c r="J21" s="470">
        <v>28.5</v>
      </c>
      <c r="K21" s="470"/>
      <c r="L21" s="469">
        <v>4681</v>
      </c>
      <c r="M21" s="470">
        <v>7.3</v>
      </c>
      <c r="N21" s="464"/>
      <c r="O21" s="463">
        <v>64258</v>
      </c>
      <c r="P21" s="464">
        <v>100</v>
      </c>
    </row>
    <row r="22" spans="1:16" ht="18.75" hidden="1" customHeight="1" x14ac:dyDescent="0.25">
      <c r="A22" s="522">
        <v>2010</v>
      </c>
      <c r="B22" s="523"/>
      <c r="C22" s="469">
        <v>12308</v>
      </c>
      <c r="D22" s="470">
        <v>20.2</v>
      </c>
      <c r="E22" s="470"/>
      <c r="F22" s="469">
        <v>27091</v>
      </c>
      <c r="G22" s="470">
        <v>44.6</v>
      </c>
      <c r="H22" s="470"/>
      <c r="I22" s="469">
        <v>15743</v>
      </c>
      <c r="J22" s="470">
        <v>25.9</v>
      </c>
      <c r="K22" s="470"/>
      <c r="L22" s="469">
        <v>5649</v>
      </c>
      <c r="M22" s="470">
        <v>9.3000000000000007</v>
      </c>
      <c r="N22" s="464"/>
      <c r="O22" s="463">
        <v>60792</v>
      </c>
      <c r="P22" s="464">
        <v>100</v>
      </c>
    </row>
    <row r="23" spans="1:16" ht="18.75" hidden="1" customHeight="1" x14ac:dyDescent="0.25">
      <c r="A23" s="522">
        <v>2009</v>
      </c>
      <c r="B23" s="523"/>
      <c r="C23" s="469">
        <v>13098</v>
      </c>
      <c r="D23" s="470">
        <v>21.8</v>
      </c>
      <c r="E23" s="470"/>
      <c r="F23" s="469">
        <v>24320</v>
      </c>
      <c r="G23" s="470">
        <v>40.5</v>
      </c>
      <c r="H23" s="470"/>
      <c r="I23" s="469">
        <v>17206</v>
      </c>
      <c r="J23" s="470">
        <v>28.7</v>
      </c>
      <c r="K23" s="470"/>
      <c r="L23" s="469">
        <v>5391</v>
      </c>
      <c r="M23" s="470">
        <v>9</v>
      </c>
      <c r="N23" s="464"/>
      <c r="O23" s="463">
        <v>60015</v>
      </c>
      <c r="P23" s="464">
        <v>100</v>
      </c>
    </row>
    <row r="24" spans="1:16" ht="18.75" hidden="1" customHeight="1" x14ac:dyDescent="0.25">
      <c r="A24" s="522">
        <v>2008</v>
      </c>
      <c r="B24" s="523"/>
      <c r="C24" s="469">
        <v>15460</v>
      </c>
      <c r="D24" s="470">
        <v>26.5</v>
      </c>
      <c r="E24" s="470"/>
      <c r="F24" s="469">
        <v>20301</v>
      </c>
      <c r="G24" s="470">
        <v>34.799999999999997</v>
      </c>
      <c r="H24" s="470"/>
      <c r="I24" s="469">
        <v>18173</v>
      </c>
      <c r="J24" s="470">
        <v>31.2</v>
      </c>
      <c r="K24" s="470"/>
      <c r="L24" s="469">
        <v>4387</v>
      </c>
      <c r="M24" s="470">
        <v>7.5</v>
      </c>
      <c r="N24" s="464"/>
      <c r="O24" s="463">
        <v>58320</v>
      </c>
      <c r="P24" s="464">
        <v>100</v>
      </c>
    </row>
    <row r="25" spans="1:16" ht="5.0999999999999996" customHeight="1" x14ac:dyDescent="0.25">
      <c r="A25" s="800"/>
      <c r="B25" s="800"/>
      <c r="C25" s="779"/>
      <c r="D25" s="470"/>
      <c r="E25" s="470"/>
      <c r="F25" s="779"/>
      <c r="G25" s="470"/>
      <c r="H25" s="470"/>
      <c r="I25" s="779"/>
      <c r="J25" s="470"/>
      <c r="K25" s="470"/>
      <c r="L25" s="779"/>
      <c r="M25" s="470"/>
      <c r="N25" s="470"/>
      <c r="O25" s="779"/>
      <c r="P25" s="470"/>
    </row>
    <row r="26" spans="1:16" ht="18.75" customHeight="1" x14ac:dyDescent="0.25">
      <c r="A26" s="1003" t="s">
        <v>576</v>
      </c>
      <c r="B26" s="1003"/>
      <c r="C26" s="469">
        <v>8793.8350839920531</v>
      </c>
      <c r="D26" s="470">
        <v>22.612007231403474</v>
      </c>
      <c r="E26" s="470"/>
      <c r="F26" s="469">
        <v>10645.840410639998</v>
      </c>
      <c r="G26" s="470">
        <v>27.374156787175032</v>
      </c>
      <c r="H26" s="470"/>
      <c r="I26" s="469">
        <v>15156.297567604199</v>
      </c>
      <c r="J26" s="470">
        <v>38.972110225700334</v>
      </c>
      <c r="K26" s="470"/>
      <c r="L26" s="469">
        <v>4294.139584549067</v>
      </c>
      <c r="M26" s="470">
        <v>11.041725755721162</v>
      </c>
      <c r="N26" s="470"/>
      <c r="O26" s="463">
        <v>38890.112646785317</v>
      </c>
      <c r="P26" s="464">
        <v>100</v>
      </c>
    </row>
    <row r="27" spans="1:16" ht="18.75" customHeight="1" x14ac:dyDescent="0.25">
      <c r="A27" s="1003" t="s">
        <v>573</v>
      </c>
      <c r="B27" s="1003"/>
      <c r="C27" s="469">
        <v>7780.1033366683751</v>
      </c>
      <c r="D27" s="470">
        <v>21.149596705936382</v>
      </c>
      <c r="E27" s="470"/>
      <c r="F27" s="469">
        <v>10198.481646013928</v>
      </c>
      <c r="G27" s="470">
        <v>27.723767216497414</v>
      </c>
      <c r="H27" s="470"/>
      <c r="I27" s="469">
        <v>15131.640961620898</v>
      </c>
      <c r="J27" s="470">
        <v>41.1341713584942</v>
      </c>
      <c r="K27" s="470"/>
      <c r="L27" s="469">
        <v>3675.8340682955863</v>
      </c>
      <c r="M27" s="470">
        <v>9.9924647190719966</v>
      </c>
      <c r="N27" s="470"/>
      <c r="O27" s="463">
        <v>36786.060012598791</v>
      </c>
      <c r="P27" s="464">
        <v>100</v>
      </c>
    </row>
    <row r="28" spans="1:16" ht="5.0999999999999996" customHeight="1" x14ac:dyDescent="0.25">
      <c r="A28" s="943"/>
      <c r="B28" s="943"/>
      <c r="C28" s="469"/>
      <c r="D28" s="470"/>
      <c r="E28" s="470"/>
      <c r="F28" s="469"/>
      <c r="G28" s="470"/>
      <c r="H28" s="470"/>
      <c r="I28" s="469"/>
      <c r="J28" s="470"/>
      <c r="K28" s="470"/>
      <c r="L28" s="469"/>
      <c r="M28" s="470"/>
      <c r="N28" s="470"/>
      <c r="O28" s="463"/>
      <c r="P28" s="464"/>
    </row>
    <row r="29" spans="1:16" ht="18.75" customHeight="1" x14ac:dyDescent="0.25">
      <c r="A29" s="1003" t="s">
        <v>570</v>
      </c>
      <c r="B29" s="1003"/>
      <c r="C29" s="469">
        <v>7122.5774372742335</v>
      </c>
      <c r="D29" s="470">
        <v>20.858551859509149</v>
      </c>
      <c r="E29" s="470"/>
      <c r="F29" s="469">
        <v>9455.9580009771689</v>
      </c>
      <c r="G29" s="470">
        <v>27.691884304764308</v>
      </c>
      <c r="H29" s="470"/>
      <c r="I29" s="469">
        <v>14299.344104085843</v>
      </c>
      <c r="J29" s="470">
        <v>41.875797515538785</v>
      </c>
      <c r="K29" s="470"/>
      <c r="L29" s="469">
        <v>3269.1575350576572</v>
      </c>
      <c r="M29" s="470">
        <v>9.573766320187751</v>
      </c>
      <c r="N29" s="470"/>
      <c r="O29" s="463">
        <v>34147.037077394903</v>
      </c>
      <c r="P29" s="464">
        <v>100</v>
      </c>
    </row>
    <row r="30" spans="1:16" ht="18.75" customHeight="1" x14ac:dyDescent="0.25">
      <c r="A30" s="1003" t="s">
        <v>568</v>
      </c>
      <c r="B30" s="1003"/>
      <c r="C30" s="469">
        <v>7336.5451858866054</v>
      </c>
      <c r="D30" s="470">
        <v>21.941239385476401</v>
      </c>
      <c r="E30" s="470"/>
      <c r="F30" s="469">
        <v>9208.6607766540237</v>
      </c>
      <c r="G30" s="470">
        <v>27.540133046395965</v>
      </c>
      <c r="H30" s="470"/>
      <c r="I30" s="469">
        <v>13541.523072166683</v>
      </c>
      <c r="J30" s="470">
        <v>40.498326097947277</v>
      </c>
      <c r="K30" s="470"/>
      <c r="L30" s="469">
        <v>3350.5123945206883</v>
      </c>
      <c r="M30" s="470">
        <v>10.020301470180355</v>
      </c>
      <c r="N30" s="470"/>
      <c r="O30" s="463">
        <v>33437.241429228001</v>
      </c>
      <c r="P30" s="464">
        <v>100</v>
      </c>
    </row>
    <row r="31" spans="1:16" ht="18.75" customHeight="1" x14ac:dyDescent="0.25">
      <c r="A31" s="1003" t="s">
        <v>567</v>
      </c>
      <c r="B31" s="1003"/>
      <c r="C31" s="469">
        <v>7349.4380262008854</v>
      </c>
      <c r="D31" s="470">
        <v>22.716498576528814</v>
      </c>
      <c r="E31" s="470"/>
      <c r="F31" s="469">
        <v>9929.8597154733325</v>
      </c>
      <c r="G31" s="470">
        <v>30.692366312568875</v>
      </c>
      <c r="H31" s="470"/>
      <c r="I31" s="469">
        <v>12110.169624338228</v>
      </c>
      <c r="J31" s="470">
        <v>37.431521981961453</v>
      </c>
      <c r="K31" s="470"/>
      <c r="L31" s="469">
        <v>2963.3972334398977</v>
      </c>
      <c r="M31" s="470">
        <v>9.1596131289408635</v>
      </c>
      <c r="N31" s="470"/>
      <c r="O31" s="463">
        <v>32352.864599452343</v>
      </c>
      <c r="P31" s="464">
        <v>100</v>
      </c>
    </row>
    <row r="32" spans="1:16" ht="18.75" customHeight="1" x14ac:dyDescent="0.25">
      <c r="A32" s="1003" t="s">
        <v>566</v>
      </c>
      <c r="B32" s="1003"/>
      <c r="C32" s="469">
        <v>6975.4077251773915</v>
      </c>
      <c r="D32" s="470">
        <v>21.650344365165346</v>
      </c>
      <c r="E32" s="470"/>
      <c r="F32" s="469">
        <v>9826.227983532599</v>
      </c>
      <c r="G32" s="470">
        <v>30.498750472495832</v>
      </c>
      <c r="H32" s="470"/>
      <c r="I32" s="469">
        <v>12129.647588294423</v>
      </c>
      <c r="J32" s="470">
        <v>37.648128634372142</v>
      </c>
      <c r="K32" s="470"/>
      <c r="L32" s="469">
        <v>3287.1775622167515</v>
      </c>
      <c r="M32" s="470">
        <v>10.202776527966689</v>
      </c>
      <c r="N32" s="470"/>
      <c r="O32" s="463">
        <v>32218.460859221163</v>
      </c>
      <c r="P32" s="464">
        <v>100.00000000000001</v>
      </c>
    </row>
    <row r="33" spans="1:16" ht="5.0999999999999996" customHeight="1" x14ac:dyDescent="0.25">
      <c r="A33" s="914"/>
      <c r="B33" s="914"/>
      <c r="C33" s="469"/>
      <c r="D33" s="470"/>
      <c r="E33" s="470"/>
      <c r="F33" s="469"/>
      <c r="G33" s="470"/>
      <c r="H33" s="470"/>
      <c r="I33" s="469"/>
      <c r="J33" s="470"/>
      <c r="K33" s="470"/>
      <c r="L33" s="469"/>
      <c r="M33" s="470"/>
      <c r="N33" s="470"/>
      <c r="O33" s="463"/>
      <c r="P33" s="464"/>
    </row>
    <row r="34" spans="1:16" ht="18.75" customHeight="1" x14ac:dyDescent="0.25">
      <c r="A34" s="1003" t="s">
        <v>562</v>
      </c>
      <c r="B34" s="1003"/>
      <c r="C34" s="469">
        <v>6959.8113903100002</v>
      </c>
      <c r="D34" s="470">
        <v>21.767319201893216</v>
      </c>
      <c r="E34" s="470"/>
      <c r="F34" s="469">
        <v>9636.4078275100001</v>
      </c>
      <c r="G34" s="470">
        <v>30.138570340149627</v>
      </c>
      <c r="H34" s="470"/>
      <c r="I34" s="469">
        <v>12117.008309390001</v>
      </c>
      <c r="J34" s="470">
        <v>37.896829791925811</v>
      </c>
      <c r="K34" s="470"/>
      <c r="L34" s="469">
        <v>3260.4451412400003</v>
      </c>
      <c r="M34" s="470">
        <v>10.197280666031345</v>
      </c>
      <c r="N34" s="470"/>
      <c r="O34" s="463">
        <v>31973.672668450003</v>
      </c>
      <c r="P34" s="464">
        <v>100</v>
      </c>
    </row>
    <row r="35" spans="1:16" ht="18.75" customHeight="1" x14ac:dyDescent="0.25">
      <c r="A35" s="1003" t="s">
        <v>561</v>
      </c>
      <c r="B35" s="1003"/>
      <c r="C35" s="469">
        <v>6801.0915729510807</v>
      </c>
      <c r="D35" s="470">
        <v>22.285083045453625</v>
      </c>
      <c r="E35" s="470"/>
      <c r="F35" s="469">
        <v>9271.6062176476607</v>
      </c>
      <c r="G35" s="470">
        <v>30.380198870836239</v>
      </c>
      <c r="H35" s="470"/>
      <c r="I35" s="469">
        <v>11562.839245663459</v>
      </c>
      <c r="J35" s="470">
        <v>37.887864038717886</v>
      </c>
      <c r="K35" s="470"/>
      <c r="L35" s="469">
        <v>2883.0459956218597</v>
      </c>
      <c r="M35" s="470">
        <v>9.4468540449922571</v>
      </c>
      <c r="N35" s="470"/>
      <c r="O35" s="463">
        <v>30518.583031884056</v>
      </c>
      <c r="P35" s="464">
        <v>100</v>
      </c>
    </row>
    <row r="36" spans="1:16" ht="18.75" customHeight="1" x14ac:dyDescent="0.25">
      <c r="A36" s="1003" t="s">
        <v>559</v>
      </c>
      <c r="B36" s="1003"/>
      <c r="C36" s="469">
        <v>6873.46949496042</v>
      </c>
      <c r="D36" s="470">
        <v>22.960492590465694</v>
      </c>
      <c r="E36" s="470"/>
      <c r="F36" s="469">
        <v>9395.4764681493871</v>
      </c>
      <c r="G36" s="470">
        <v>31.385134972812011</v>
      </c>
      <c r="H36" s="470"/>
      <c r="I36" s="469">
        <v>10967.70516055436</v>
      </c>
      <c r="J36" s="470">
        <v>36.637088919643318</v>
      </c>
      <c r="K36" s="470"/>
      <c r="L36" s="469">
        <v>2699.4204474423527</v>
      </c>
      <c r="M36" s="470">
        <v>9.0172835170789742</v>
      </c>
      <c r="N36" s="470"/>
      <c r="O36" s="463">
        <v>29936.07157110652</v>
      </c>
      <c r="P36" s="464">
        <v>100</v>
      </c>
    </row>
    <row r="37" spans="1:16" ht="18.75" customHeight="1" x14ac:dyDescent="0.25">
      <c r="A37" s="1003" t="s">
        <v>558</v>
      </c>
      <c r="B37" s="1003"/>
      <c r="C37" s="469">
        <v>7135.0975856985688</v>
      </c>
      <c r="D37" s="470">
        <v>24.218792702823919</v>
      </c>
      <c r="E37" s="470"/>
      <c r="F37" s="469">
        <v>8962.5242822157797</v>
      </c>
      <c r="G37" s="470">
        <v>30.421660681990236</v>
      </c>
      <c r="H37" s="470"/>
      <c r="I37" s="469">
        <v>10347.502578831338</v>
      </c>
      <c r="J37" s="470">
        <v>35.122717936045781</v>
      </c>
      <c r="K37" s="470"/>
      <c r="L37" s="469">
        <v>3015.8717030195107</v>
      </c>
      <c r="M37" s="470">
        <v>10.236828679140055</v>
      </c>
      <c r="N37" s="470"/>
      <c r="O37" s="463">
        <v>29460.996149765197</v>
      </c>
      <c r="P37" s="464">
        <v>99.999999999999986</v>
      </c>
    </row>
    <row r="38" spans="1:16" ht="5.0999999999999996" customHeight="1" x14ac:dyDescent="0.25">
      <c r="A38" s="892"/>
      <c r="B38" s="892"/>
      <c r="C38" s="469"/>
      <c r="D38" s="470"/>
      <c r="E38" s="470"/>
      <c r="F38" s="469"/>
      <c r="G38" s="470"/>
      <c r="H38" s="470"/>
      <c r="I38" s="469"/>
      <c r="J38" s="470"/>
      <c r="K38" s="470"/>
      <c r="L38" s="469"/>
      <c r="M38" s="470"/>
      <c r="N38" s="470"/>
      <c r="O38" s="463"/>
      <c r="P38" s="464"/>
    </row>
    <row r="39" spans="1:16" ht="18.75" customHeight="1" x14ac:dyDescent="0.25">
      <c r="A39" s="1003" t="s">
        <v>557</v>
      </c>
      <c r="B39" s="1003"/>
      <c r="C39" s="469">
        <v>6608.5617091108579</v>
      </c>
      <c r="D39" s="470">
        <v>23.921653943405616</v>
      </c>
      <c r="E39" s="470"/>
      <c r="F39" s="469">
        <v>8095.8978400824226</v>
      </c>
      <c r="G39" s="470">
        <v>29.30550927966949</v>
      </c>
      <c r="H39" s="470"/>
      <c r="I39" s="469">
        <v>10027.749482885843</v>
      </c>
      <c r="J39" s="470">
        <v>36.298420672996059</v>
      </c>
      <c r="K39" s="470"/>
      <c r="L39" s="469">
        <v>2893.6471263016488</v>
      </c>
      <c r="M39" s="470">
        <v>10.474416103928824</v>
      </c>
      <c r="N39" s="470"/>
      <c r="O39" s="463">
        <v>27625.856158380775</v>
      </c>
      <c r="P39" s="464">
        <v>100</v>
      </c>
    </row>
    <row r="40" spans="1:16" ht="18.75" customHeight="1" x14ac:dyDescent="0.25">
      <c r="A40" s="1003" t="s">
        <v>556</v>
      </c>
      <c r="B40" s="1003"/>
      <c r="C40" s="469">
        <v>5772.1840477139021</v>
      </c>
      <c r="D40" s="470">
        <v>23.297674313135076</v>
      </c>
      <c r="E40" s="470"/>
      <c r="F40" s="469">
        <v>6733.6982800759497</v>
      </c>
      <c r="G40" s="470">
        <v>27.17853556909019</v>
      </c>
      <c r="H40" s="470"/>
      <c r="I40" s="469">
        <v>10088.908170240786</v>
      </c>
      <c r="J40" s="470">
        <v>40.720825043423403</v>
      </c>
      <c r="K40" s="470"/>
      <c r="L40" s="469">
        <v>2181.0045883466446</v>
      </c>
      <c r="M40" s="470">
        <v>8.8029650743513272</v>
      </c>
      <c r="N40" s="470"/>
      <c r="O40" s="463">
        <v>24775.795086377282</v>
      </c>
      <c r="P40" s="464">
        <v>100</v>
      </c>
    </row>
    <row r="41" spans="1:16" ht="18.75" customHeight="1" x14ac:dyDescent="0.25">
      <c r="A41" s="1003" t="s">
        <v>555</v>
      </c>
      <c r="B41" s="1003"/>
      <c r="C41" s="469">
        <v>6369.2625519759786</v>
      </c>
      <c r="D41" s="470">
        <v>22.576701689559403</v>
      </c>
      <c r="E41" s="470"/>
      <c r="F41" s="469">
        <v>7957.5727479496345</v>
      </c>
      <c r="G41" s="470">
        <v>28.206679287807123</v>
      </c>
      <c r="H41" s="470"/>
      <c r="I41" s="469">
        <v>11471.752291652718</v>
      </c>
      <c r="J41" s="470">
        <v>40.663157976556228</v>
      </c>
      <c r="K41" s="470"/>
      <c r="L41" s="469">
        <v>2413.0734364869172</v>
      </c>
      <c r="M41" s="470">
        <v>8.5534610460772491</v>
      </c>
      <c r="N41" s="470"/>
      <c r="O41" s="463">
        <v>28211.661028065249</v>
      </c>
      <c r="P41" s="464">
        <v>100</v>
      </c>
    </row>
    <row r="42" spans="1:16" ht="18.75" customHeight="1" x14ac:dyDescent="0.25">
      <c r="A42" s="1003" t="s">
        <v>554</v>
      </c>
      <c r="B42" s="1003"/>
      <c r="C42" s="469">
        <v>8094.932523737747</v>
      </c>
      <c r="D42" s="470">
        <v>25.805477668541048</v>
      </c>
      <c r="E42" s="470"/>
      <c r="F42" s="469">
        <v>8603.6871326110922</v>
      </c>
      <c r="G42" s="470">
        <v>27.427314003748254</v>
      </c>
      <c r="H42" s="470"/>
      <c r="I42" s="469">
        <v>12241.16626486836</v>
      </c>
      <c r="J42" s="470">
        <v>39.023072985307614</v>
      </c>
      <c r="K42" s="470"/>
      <c r="L42" s="469">
        <v>2429.2614869077861</v>
      </c>
      <c r="M42" s="470">
        <v>7.7441353424030854</v>
      </c>
      <c r="N42" s="470"/>
      <c r="O42" s="463">
        <v>31369.047408124985</v>
      </c>
      <c r="P42" s="464">
        <v>100</v>
      </c>
    </row>
    <row r="43" spans="1:16" ht="5.0999999999999996" customHeight="1" x14ac:dyDescent="0.25">
      <c r="A43" s="825"/>
      <c r="B43" s="825"/>
      <c r="C43" s="469"/>
      <c r="D43" s="470"/>
      <c r="E43" s="470"/>
      <c r="F43" s="469"/>
      <c r="G43" s="470"/>
      <c r="H43" s="470"/>
      <c r="I43" s="469"/>
      <c r="J43" s="470"/>
      <c r="K43" s="470"/>
      <c r="L43" s="469"/>
      <c r="M43" s="470"/>
      <c r="N43" s="470"/>
      <c r="O43" s="463"/>
      <c r="P43" s="464"/>
    </row>
    <row r="44" spans="1:16" ht="18.75" customHeight="1" x14ac:dyDescent="0.25">
      <c r="A44" s="1003" t="s">
        <v>548</v>
      </c>
      <c r="B44" s="1003"/>
      <c r="C44" s="469">
        <v>8074.9514542895568</v>
      </c>
      <c r="D44" s="470">
        <v>25.448270354111813</v>
      </c>
      <c r="E44" s="470"/>
      <c r="F44" s="469">
        <v>8713.4021880924483</v>
      </c>
      <c r="G44" s="470">
        <v>27.460352652509545</v>
      </c>
      <c r="H44" s="470"/>
      <c r="I44" s="469">
        <v>12580.759504820771</v>
      </c>
      <c r="J44" s="470">
        <v>39.64835837727135</v>
      </c>
      <c r="K44" s="470"/>
      <c r="L44" s="469">
        <v>2361.7327685584251</v>
      </c>
      <c r="M44" s="470">
        <v>7.4430186161072873</v>
      </c>
      <c r="N44" s="470"/>
      <c r="O44" s="463">
        <v>31730.845915761201</v>
      </c>
      <c r="P44" s="464">
        <v>99.999999999999986</v>
      </c>
    </row>
    <row r="45" spans="1:16" ht="18.75" customHeight="1" x14ac:dyDescent="0.25">
      <c r="A45" s="1003" t="s">
        <v>546</v>
      </c>
      <c r="B45" s="1003"/>
      <c r="C45" s="469">
        <v>7688.6116439736998</v>
      </c>
      <c r="D45" s="470">
        <v>24.511782434835663</v>
      </c>
      <c r="E45" s="470"/>
      <c r="F45" s="469">
        <v>7516.7924895279202</v>
      </c>
      <c r="G45" s="470">
        <v>23.964012053532386</v>
      </c>
      <c r="H45" s="470"/>
      <c r="I45" s="469">
        <v>14358.394501936593</v>
      </c>
      <c r="J45" s="470">
        <v>45.775473966209127</v>
      </c>
      <c r="K45" s="470"/>
      <c r="L45" s="469">
        <v>1803.2048226489237</v>
      </c>
      <c r="M45" s="470">
        <v>5.7487315454228263</v>
      </c>
      <c r="N45" s="470"/>
      <c r="O45" s="463">
        <v>31367.003458087132</v>
      </c>
      <c r="P45" s="464">
        <v>100</v>
      </c>
    </row>
    <row r="46" spans="1:16" ht="18.75" customHeight="1" x14ac:dyDescent="0.25">
      <c r="A46" s="1003" t="s">
        <v>539</v>
      </c>
      <c r="B46" s="1003"/>
      <c r="C46" s="469">
        <v>5397.6806048384642</v>
      </c>
      <c r="D46" s="470">
        <v>27.288490856748133</v>
      </c>
      <c r="E46" s="470"/>
      <c r="F46" s="469">
        <v>5808.9709043220746</v>
      </c>
      <c r="G46" s="470">
        <v>29.367808326341834</v>
      </c>
      <c r="H46" s="470"/>
      <c r="I46" s="469">
        <v>7194.2750184350971</v>
      </c>
      <c r="J46" s="470">
        <v>36.371345849088627</v>
      </c>
      <c r="K46" s="470"/>
      <c r="L46" s="469">
        <v>1379.1361851933334</v>
      </c>
      <c r="M46" s="470">
        <v>6.9723549678214178</v>
      </c>
      <c r="N46" s="470"/>
      <c r="O46" s="463">
        <v>19780.062712788967</v>
      </c>
      <c r="P46" s="464">
        <v>100.00000000000001</v>
      </c>
    </row>
    <row r="47" spans="1:16" ht="18.75" customHeight="1" x14ac:dyDescent="0.25">
      <c r="A47" s="1003" t="s">
        <v>537</v>
      </c>
      <c r="B47" s="1003"/>
      <c r="C47" s="469">
        <v>8447.5584698134498</v>
      </c>
      <c r="D47" s="470">
        <v>24.108224432416687</v>
      </c>
      <c r="E47" s="470"/>
      <c r="F47" s="469">
        <v>9087.3949696915661</v>
      </c>
      <c r="G47" s="470">
        <v>25.934233923115617</v>
      </c>
      <c r="H47" s="470"/>
      <c r="I47" s="469">
        <v>15744.619223022692</v>
      </c>
      <c r="J47" s="470">
        <v>44.933079207199057</v>
      </c>
      <c r="K47" s="470"/>
      <c r="L47" s="469">
        <v>1760.5792719075573</v>
      </c>
      <c r="M47" s="470">
        <v>5.02446243726863</v>
      </c>
      <c r="N47" s="470"/>
      <c r="O47" s="463">
        <v>35040.151934435271</v>
      </c>
      <c r="P47" s="464">
        <v>99.999999999999986</v>
      </c>
    </row>
    <row r="48" spans="1:16" ht="5.0999999999999996" customHeight="1" x14ac:dyDescent="0.25">
      <c r="A48" s="800"/>
      <c r="B48" s="800"/>
      <c r="C48" s="469"/>
      <c r="D48" s="470"/>
      <c r="E48" s="470"/>
      <c r="F48" s="469"/>
      <c r="G48" s="470"/>
      <c r="H48" s="470"/>
      <c r="I48" s="469"/>
      <c r="J48" s="470"/>
      <c r="K48" s="470"/>
      <c r="L48" s="469"/>
      <c r="M48" s="470"/>
      <c r="N48" s="470"/>
      <c r="O48" s="463"/>
      <c r="P48" s="464"/>
    </row>
    <row r="49" spans="1:16" ht="18.75" customHeight="1" x14ac:dyDescent="0.25">
      <c r="A49" s="780" t="s">
        <v>534</v>
      </c>
      <c r="B49" s="658"/>
      <c r="C49" s="469">
        <v>9066.1745457500001</v>
      </c>
      <c r="D49" s="470">
        <v>24.517447815321045</v>
      </c>
      <c r="E49" s="470"/>
      <c r="F49" s="469">
        <v>9299.7391103900009</v>
      </c>
      <c r="G49" s="470">
        <v>25.149071108714814</v>
      </c>
      <c r="H49" s="470"/>
      <c r="I49" s="469">
        <v>16785.489804081295</v>
      </c>
      <c r="J49" s="470">
        <v>45.392614961189473</v>
      </c>
      <c r="K49" s="470"/>
      <c r="L49" s="469">
        <v>1827.05618224</v>
      </c>
      <c r="M49" s="470">
        <v>4.9408661147746793</v>
      </c>
      <c r="N49" s="470"/>
      <c r="O49" s="463">
        <v>36978.459642461297</v>
      </c>
      <c r="P49" s="464">
        <v>100</v>
      </c>
    </row>
    <row r="50" spans="1:16" ht="18.75" customHeight="1" x14ac:dyDescent="0.25">
      <c r="A50" s="780" t="s">
        <v>532</v>
      </c>
      <c r="B50" s="658"/>
      <c r="C50" s="469">
        <v>8734.6160459999992</v>
      </c>
      <c r="D50" s="470">
        <v>24.211303241109128</v>
      </c>
      <c r="E50" s="470"/>
      <c r="F50" s="469">
        <v>8945.2307522800002</v>
      </c>
      <c r="G50" s="470">
        <v>24.795101829842451</v>
      </c>
      <c r="H50" s="470"/>
      <c r="I50" s="469">
        <v>16622.182275650001</v>
      </c>
      <c r="J50" s="470">
        <v>46.074686452766329</v>
      </c>
      <c r="K50" s="470"/>
      <c r="L50" s="469">
        <v>1774.57514277</v>
      </c>
      <c r="M50" s="470">
        <v>4.9189084762820956</v>
      </c>
      <c r="N50" s="470"/>
      <c r="O50" s="463">
        <v>36076.604216699998</v>
      </c>
      <c r="P50" s="464">
        <v>100</v>
      </c>
    </row>
    <row r="51" spans="1:16" ht="18.75" customHeight="1" x14ac:dyDescent="0.25">
      <c r="A51" s="780" t="s">
        <v>528</v>
      </c>
      <c r="B51" s="658"/>
      <c r="C51" s="469">
        <v>8806.9562429899997</v>
      </c>
      <c r="D51" s="470">
        <v>24.518840293262055</v>
      </c>
      <c r="E51" s="470"/>
      <c r="F51" s="469">
        <v>9102.6974094249999</v>
      </c>
      <c r="G51" s="470">
        <v>25.342192905435475</v>
      </c>
      <c r="H51" s="470"/>
      <c r="I51" s="469">
        <v>16074.98829252</v>
      </c>
      <c r="J51" s="470">
        <v>44.753267733568627</v>
      </c>
      <c r="K51" s="470"/>
      <c r="L51" s="469">
        <v>1934.4967160000001</v>
      </c>
      <c r="M51" s="470">
        <v>5.3856990677338361</v>
      </c>
      <c r="N51" s="470"/>
      <c r="O51" s="463">
        <v>35919.138660935001</v>
      </c>
      <c r="P51" s="464">
        <v>100</v>
      </c>
    </row>
    <row r="52" spans="1:16" ht="18.75" customHeight="1" x14ac:dyDescent="0.25">
      <c r="A52" s="522" t="s">
        <v>523</v>
      </c>
      <c r="B52" s="523"/>
      <c r="C52" s="469">
        <v>9144.1412820000005</v>
      </c>
      <c r="D52" s="470">
        <v>24.4512012715129</v>
      </c>
      <c r="E52" s="470"/>
      <c r="F52" s="469">
        <v>10209.857207000001</v>
      </c>
      <c r="G52" s="470">
        <v>27.300898556016378</v>
      </c>
      <c r="H52" s="470"/>
      <c r="I52" s="469">
        <v>16116.630807999998</v>
      </c>
      <c r="J52" s="470">
        <v>43.095460968083664</v>
      </c>
      <c r="K52" s="470"/>
      <c r="L52" s="469">
        <v>1926.8841439999999</v>
      </c>
      <c r="M52" s="470">
        <v>5.1524392043870479</v>
      </c>
      <c r="N52" s="470"/>
      <c r="O52" s="463">
        <v>37397.513441000003</v>
      </c>
      <c r="P52" s="464">
        <v>99.999999999999986</v>
      </c>
    </row>
    <row r="53" spans="1:16" ht="5.0999999999999996" customHeight="1" x14ac:dyDescent="0.25">
      <c r="A53" s="658"/>
      <c r="B53" s="800"/>
      <c r="C53" s="779"/>
      <c r="D53" s="470"/>
      <c r="E53" s="470"/>
      <c r="F53" s="779"/>
      <c r="G53" s="470"/>
      <c r="H53" s="470"/>
      <c r="I53" s="779"/>
      <c r="J53" s="470"/>
      <c r="K53" s="470"/>
      <c r="L53" s="779"/>
      <c r="M53" s="470"/>
      <c r="N53" s="470"/>
      <c r="O53" s="779"/>
      <c r="P53" s="470"/>
    </row>
    <row r="54" spans="1:16" ht="18.75" hidden="1" customHeight="1" x14ac:dyDescent="0.25">
      <c r="A54" s="780" t="s">
        <v>504</v>
      </c>
      <c r="B54" s="658"/>
      <c r="C54" s="659">
        <v>8828.9319609999984</v>
      </c>
      <c r="D54" s="660">
        <v>24.18153443302992</v>
      </c>
      <c r="E54" s="661"/>
      <c r="F54" s="659">
        <v>10362.119450000002</v>
      </c>
      <c r="G54" s="661">
        <v>28.380776903276008</v>
      </c>
      <c r="H54" s="661"/>
      <c r="I54" s="659">
        <v>15559.518505</v>
      </c>
      <c r="J54" s="661">
        <v>42.615917095300375</v>
      </c>
      <c r="K54" s="661"/>
      <c r="L54" s="659">
        <v>1760.4793950000001</v>
      </c>
      <c r="M54" s="661">
        <v>4.8217715683936948</v>
      </c>
      <c r="N54" s="661"/>
      <c r="O54" s="662">
        <v>36511.049311000002</v>
      </c>
      <c r="P54" s="663">
        <v>100</v>
      </c>
    </row>
    <row r="55" spans="1:16" ht="18.75" hidden="1" customHeight="1" x14ac:dyDescent="0.25">
      <c r="A55" s="780" t="s">
        <v>502</v>
      </c>
      <c r="B55" s="658"/>
      <c r="C55" s="659">
        <v>8980.9374113560007</v>
      </c>
      <c r="D55" s="660">
        <v>24.749409106134586</v>
      </c>
      <c r="E55" s="661"/>
      <c r="F55" s="659">
        <v>10117.613439414001</v>
      </c>
      <c r="G55" s="661">
        <v>27.881828223538953</v>
      </c>
      <c r="H55" s="661"/>
      <c r="I55" s="659">
        <v>15462.5941388171</v>
      </c>
      <c r="J55" s="661">
        <v>42.611372360730236</v>
      </c>
      <c r="K55" s="661"/>
      <c r="L55" s="659">
        <v>1726.3371593500001</v>
      </c>
      <c r="M55" s="661">
        <v>4.7573903095962429</v>
      </c>
      <c r="N55" s="661"/>
      <c r="O55" s="662">
        <v>36287.482148937095</v>
      </c>
      <c r="P55" s="663">
        <v>100.00000000000003</v>
      </c>
    </row>
    <row r="56" spans="1:16" ht="18.75" hidden="1" customHeight="1" x14ac:dyDescent="0.25">
      <c r="A56" s="780" t="s">
        <v>499</v>
      </c>
      <c r="B56" s="658"/>
      <c r="C56" s="659">
        <v>8906.1678180000017</v>
      </c>
      <c r="D56" s="660">
        <v>24.999980741731871</v>
      </c>
      <c r="E56" s="661"/>
      <c r="F56" s="659">
        <v>10036.451394800002</v>
      </c>
      <c r="G56" s="661">
        <v>28.172733403722617</v>
      </c>
      <c r="H56" s="661"/>
      <c r="I56" s="659">
        <v>14855.307861000001</v>
      </c>
      <c r="J56" s="661">
        <v>41.699462442972127</v>
      </c>
      <c r="K56" s="661"/>
      <c r="L56" s="659">
        <v>1826.771641</v>
      </c>
      <c r="M56" s="661">
        <v>5.1278234115733925</v>
      </c>
      <c r="N56" s="661"/>
      <c r="O56" s="662">
        <v>35624.698714800004</v>
      </c>
      <c r="P56" s="663">
        <v>100</v>
      </c>
    </row>
    <row r="57" spans="1:16" ht="18.75" hidden="1" customHeight="1" x14ac:dyDescent="0.25">
      <c r="A57" s="522" t="s">
        <v>495</v>
      </c>
      <c r="B57" s="523"/>
      <c r="C57" s="469">
        <v>9875.9412075599994</v>
      </c>
      <c r="D57" s="470">
        <v>26.602628194475532</v>
      </c>
      <c r="E57" s="470"/>
      <c r="F57" s="469">
        <v>10684.690016999999</v>
      </c>
      <c r="G57" s="470">
        <v>28.781138923537736</v>
      </c>
      <c r="H57" s="470"/>
      <c r="I57" s="469">
        <v>14715.383124000002</v>
      </c>
      <c r="J57" s="470">
        <v>39.638537508441701</v>
      </c>
      <c r="K57" s="470"/>
      <c r="L57" s="469">
        <v>1847.916172</v>
      </c>
      <c r="M57" s="470">
        <v>4.9776953735450675</v>
      </c>
      <c r="N57" s="470"/>
      <c r="O57" s="463">
        <v>37123.930520559996</v>
      </c>
      <c r="P57" s="464">
        <v>100</v>
      </c>
    </row>
    <row r="58" spans="1:16" ht="3" hidden="1" customHeight="1" x14ac:dyDescent="0.25">
      <c r="A58" s="1003"/>
      <c r="B58" s="1004"/>
      <c r="C58" s="469"/>
      <c r="D58" s="470"/>
      <c r="E58" s="470"/>
      <c r="F58" s="469"/>
      <c r="G58" s="470"/>
      <c r="H58" s="470"/>
      <c r="I58" s="469"/>
      <c r="J58" s="470"/>
      <c r="K58" s="470"/>
      <c r="L58" s="469"/>
      <c r="M58" s="470"/>
      <c r="N58" s="470"/>
      <c r="O58" s="463"/>
      <c r="P58" s="464"/>
    </row>
    <row r="59" spans="1:16" ht="18.75" hidden="1" customHeight="1" x14ac:dyDescent="0.25">
      <c r="A59" s="522" t="s">
        <v>493</v>
      </c>
      <c r="B59" s="523"/>
      <c r="C59" s="469">
        <v>9728.1950219999999</v>
      </c>
      <c r="D59" s="470">
        <v>27.733073034844992</v>
      </c>
      <c r="E59" s="470"/>
      <c r="F59" s="469">
        <v>10109.232808679999</v>
      </c>
      <c r="G59" s="470">
        <v>28.819332998089394</v>
      </c>
      <c r="H59" s="470"/>
      <c r="I59" s="469">
        <v>13613.135361999999</v>
      </c>
      <c r="J59" s="470">
        <v>38.808234865131283</v>
      </c>
      <c r="K59" s="470"/>
      <c r="L59" s="469">
        <v>1627.3923219400001</v>
      </c>
      <c r="M59" s="470">
        <v>4.6393591019343354</v>
      </c>
      <c r="N59" s="470"/>
      <c r="O59" s="463">
        <v>35077.95551462</v>
      </c>
      <c r="P59" s="464">
        <v>100</v>
      </c>
    </row>
    <row r="60" spans="1:16" ht="18.75" hidden="1" customHeight="1" x14ac:dyDescent="0.25">
      <c r="A60" s="522" t="s">
        <v>489</v>
      </c>
      <c r="B60" s="523"/>
      <c r="C60" s="469">
        <v>9729.0110168499996</v>
      </c>
      <c r="D60" s="470">
        <v>28.204118002344085</v>
      </c>
      <c r="E60" s="470"/>
      <c r="F60" s="469">
        <v>10079.850474279996</v>
      </c>
      <c r="G60" s="470">
        <v>29.221191314327832</v>
      </c>
      <c r="H60" s="470"/>
      <c r="I60" s="469">
        <v>13141.748233000002</v>
      </c>
      <c r="J60" s="470">
        <v>38.09754324244112</v>
      </c>
      <c r="K60" s="470"/>
      <c r="L60" s="469">
        <v>1544.3920909999999</v>
      </c>
      <c r="M60" s="470">
        <v>4.4771474408869496</v>
      </c>
      <c r="N60" s="470"/>
      <c r="O60" s="463">
        <v>34495.001815130003</v>
      </c>
      <c r="P60" s="464">
        <v>99.999999999999986</v>
      </c>
    </row>
    <row r="61" spans="1:16" ht="18.75" hidden="1" customHeight="1" x14ac:dyDescent="0.25">
      <c r="A61" s="522" t="s">
        <v>486</v>
      </c>
      <c r="B61" s="523"/>
      <c r="C61" s="469">
        <v>9639.3723020000016</v>
      </c>
      <c r="D61" s="470">
        <v>28.49770361802879</v>
      </c>
      <c r="E61" s="470"/>
      <c r="F61" s="469">
        <v>10545.51377</v>
      </c>
      <c r="G61" s="470">
        <v>31.176607407823454</v>
      </c>
      <c r="H61" s="470"/>
      <c r="I61" s="469">
        <v>12018.098061000001</v>
      </c>
      <c r="J61" s="470">
        <v>35.530134729179849</v>
      </c>
      <c r="K61" s="470"/>
      <c r="L61" s="469">
        <v>1622.100271</v>
      </c>
      <c r="M61" s="470">
        <v>4.7955542449679083</v>
      </c>
      <c r="N61" s="470"/>
      <c r="O61" s="463">
        <v>33825.084404000001</v>
      </c>
      <c r="P61" s="464">
        <v>100</v>
      </c>
    </row>
    <row r="62" spans="1:16" ht="15.75" hidden="1" customHeight="1" x14ac:dyDescent="0.25">
      <c r="A62" s="522" t="s">
        <v>481</v>
      </c>
      <c r="B62" s="523"/>
      <c r="C62" s="469">
        <v>10220.469331</v>
      </c>
      <c r="D62" s="470">
        <v>29.156802881176212</v>
      </c>
      <c r="E62" s="470"/>
      <c r="F62" s="469">
        <v>10817.062790999998</v>
      </c>
      <c r="G62" s="470">
        <v>30.858755829722156</v>
      </c>
      <c r="H62" s="470"/>
      <c r="I62" s="469">
        <v>12313.860331190001</v>
      </c>
      <c r="J62" s="470">
        <v>35.128797587978603</v>
      </c>
      <c r="K62" s="470"/>
      <c r="L62" s="469">
        <v>1702.0713050000002</v>
      </c>
      <c r="M62" s="470">
        <v>4.8556437011230402</v>
      </c>
      <c r="N62" s="470"/>
      <c r="O62" s="463">
        <v>35053.463758189995</v>
      </c>
      <c r="P62" s="464">
        <v>100.00000000000001</v>
      </c>
    </row>
    <row r="63" spans="1:16" ht="12" hidden="1" customHeight="1" x14ac:dyDescent="0.25">
      <c r="A63" s="1003"/>
      <c r="B63" s="1004"/>
      <c r="C63" s="469"/>
      <c r="D63" s="470"/>
      <c r="E63" s="470"/>
      <c r="F63" s="469"/>
      <c r="G63" s="470"/>
      <c r="H63" s="470"/>
      <c r="I63" s="469"/>
      <c r="J63" s="470"/>
      <c r="K63" s="470"/>
      <c r="L63" s="469"/>
      <c r="M63" s="470"/>
      <c r="N63" s="470"/>
      <c r="O63" s="463"/>
      <c r="P63" s="464"/>
    </row>
    <row r="64" spans="1:16" ht="0.95" customHeight="1" x14ac:dyDescent="0.25">
      <c r="A64" s="853"/>
      <c r="B64" s="854"/>
      <c r="C64" s="854"/>
      <c r="D64" s="855"/>
      <c r="E64" s="855"/>
      <c r="F64" s="854"/>
      <c r="G64" s="855"/>
      <c r="H64" s="855"/>
      <c r="I64" s="854"/>
      <c r="J64" s="855"/>
      <c r="K64" s="855"/>
      <c r="L64" s="854"/>
      <c r="M64" s="855"/>
      <c r="N64" s="855"/>
      <c r="O64" s="854"/>
      <c r="P64" s="855"/>
    </row>
    <row r="65" spans="1:16" ht="2.1" customHeight="1" thickBot="1" x14ac:dyDescent="0.3">
      <c r="A65" s="781"/>
      <c r="B65" s="782"/>
      <c r="C65" s="782"/>
      <c r="D65" s="783"/>
      <c r="E65" s="783"/>
      <c r="F65" s="782"/>
      <c r="G65" s="783"/>
      <c r="H65" s="783"/>
      <c r="I65" s="782"/>
      <c r="J65" s="783"/>
      <c r="K65" s="783"/>
      <c r="L65" s="782"/>
      <c r="M65" s="783"/>
      <c r="N65" s="783"/>
      <c r="O65" s="782"/>
      <c r="P65" s="783"/>
    </row>
  </sheetData>
  <mergeCells count="25">
    <mergeCell ref="A34:B34"/>
    <mergeCell ref="A1:A2"/>
    <mergeCell ref="B1:P1"/>
    <mergeCell ref="B2:P2"/>
    <mergeCell ref="A35:B35"/>
    <mergeCell ref="A31:B31"/>
    <mergeCell ref="A30:B30"/>
    <mergeCell ref="A29:B29"/>
    <mergeCell ref="A27:B27"/>
    <mergeCell ref="A63:B63"/>
    <mergeCell ref="A58:B58"/>
    <mergeCell ref="O5:P5"/>
    <mergeCell ref="O6:P6"/>
    <mergeCell ref="A47:B47"/>
    <mergeCell ref="A32:B32"/>
    <mergeCell ref="A46:B46"/>
    <mergeCell ref="A45:B45"/>
    <mergeCell ref="A44:B44"/>
    <mergeCell ref="A42:B42"/>
    <mergeCell ref="A41:B41"/>
    <mergeCell ref="A40:B40"/>
    <mergeCell ref="A26:B26"/>
    <mergeCell ref="A36:B36"/>
    <mergeCell ref="A39:B39"/>
    <mergeCell ref="A37:B37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7 </vt:lpstr>
      <vt:lpstr>p23 Jadual 8</vt:lpstr>
      <vt:lpstr>Jad 5&amp;6 %changeguna unt carta2</vt:lpstr>
      <vt:lpstr>p24 Jadual 8</vt:lpstr>
      <vt:lpstr>p25 Jadual 9</vt:lpstr>
      <vt:lpstr>p26 Jadual 9</vt:lpstr>
      <vt:lpstr>p27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7 '!Print_Area</vt:lpstr>
      <vt:lpstr>'p23 Jadual 8'!Print_Area</vt:lpstr>
      <vt:lpstr>'p24 Jadual 8'!Print_Area</vt:lpstr>
      <vt:lpstr>'p25 Jadual 9'!Print_Area</vt:lpstr>
      <vt:lpstr>'p26 Jadual 9'!Print_Area</vt:lpstr>
      <vt:lpstr>'p27 Jadual 9'!Print_Area</vt:lpstr>
      <vt:lpstr>'p23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2024-08-06T07:50:23Z</cp:lastPrinted>
  <dcterms:created xsi:type="dcterms:W3CDTF">2010-10-27T02:48:29Z</dcterms:created>
  <dcterms:modified xsi:type="dcterms:W3CDTF">2024-08-12T00:44:18Z</dcterms:modified>
</cp:coreProperties>
</file>