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defaultThemeVersion="124226"/>
  <mc:AlternateContent xmlns:mc="http://schemas.openxmlformats.org/markup-compatibility/2006">
    <mc:Choice Requires="x15">
      <x15ac:absPath xmlns:x15ac="http://schemas.microsoft.com/office/spreadsheetml/2010/11/ac" url="\\A5-CTAISYAH\Banci Ekonomi 2024\PENERBITAN BE2023\Release\"/>
    </mc:Choice>
  </mc:AlternateContent>
  <xr:revisionPtr revIDLastSave="0" documentId="13_ncr:1_{650C84C8-CD10-4EE5-A245-B4EB0DAE926D}" xr6:coauthVersionLast="36" xr6:coauthVersionMax="36" xr10:uidLastSave="{00000000-0000-0000-0000-000000000000}"/>
  <bookViews>
    <workbookView xWindow="0" yWindow="0" windowWidth="28800" windowHeight="12225" tabRatio="845" firstSheet="1" activeTab="1" xr2:uid="{00000000-000D-0000-FFFF-FFFF00000000}"/>
  </bookViews>
  <sheets>
    <sheet name="A1 (2)" sheetId="37" state="hidden" r:id="rId1"/>
    <sheet name="A1" sheetId="1" r:id="rId2"/>
    <sheet name="A2-1" sheetId="26" r:id="rId3"/>
    <sheet name="A2-2" sheetId="29" r:id="rId4"/>
    <sheet name="A3" sheetId="3" r:id="rId5"/>
    <sheet name="A4" sheetId="4" r:id="rId6"/>
    <sheet name="A5" sheetId="5" r:id="rId7"/>
    <sheet name="A6 " sheetId="6" r:id="rId8"/>
    <sheet name="A7" sheetId="7" r:id="rId9"/>
    <sheet name="A8" sheetId="20" r:id="rId10"/>
    <sheet name="A9-1" sheetId="27" r:id="rId11"/>
    <sheet name="A9-2" sheetId="30" r:id="rId12"/>
    <sheet name="A10-1" sheetId="10" r:id="rId13"/>
    <sheet name="A10-2" sheetId="31" r:id="rId14"/>
    <sheet name="A11-1" sheetId="11" r:id="rId15"/>
    <sheet name="A11-2" sheetId="32" r:id="rId16"/>
    <sheet name="A12" sheetId="35" r:id="rId17"/>
    <sheet name="A12-2" sheetId="36" r:id="rId18"/>
    <sheet name="A13" sheetId="13" r:id="rId19"/>
    <sheet name="A14" sheetId="14" r:id="rId20"/>
    <sheet name="A6  (2)" sheetId="40" state="hidden" r:id="rId21"/>
    <sheet name="A13 (2)" sheetId="38" state="hidden" r:id="rId22"/>
    <sheet name="A14 (2)" sheetId="39" state="hidden" r:id="rId23"/>
    <sheet name="A15" sheetId="19" r:id="rId24"/>
    <sheet name="A16-1" sheetId="22" r:id="rId25"/>
    <sheet name="A16-2" sheetId="34" r:id="rId26"/>
    <sheet name="A17" sheetId="15" r:id="rId27"/>
    <sheet name="A18" sheetId="17" r:id="rId28"/>
    <sheet name="A19" sheetId="18" r:id="rId29"/>
  </sheets>
  <externalReferences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</externalReferences>
  <definedNames>
    <definedName name="_1_1999" localSheetId="0">#REF!</definedName>
    <definedName name="_1_1999" localSheetId="13">#REF!</definedName>
    <definedName name="_1_1999" localSheetId="15">#REF!</definedName>
    <definedName name="_1_1999" localSheetId="16">#REF!</definedName>
    <definedName name="_1_1999" localSheetId="18">#REF!</definedName>
    <definedName name="_1_1999" localSheetId="21">#REF!</definedName>
    <definedName name="_1_1999" localSheetId="19">#REF!</definedName>
    <definedName name="_1_1999" localSheetId="22">#REF!</definedName>
    <definedName name="_1_1999" localSheetId="23">#REF!</definedName>
    <definedName name="_1_1999" localSheetId="24">#REF!</definedName>
    <definedName name="_1_1999" localSheetId="25">#REF!</definedName>
    <definedName name="_1_1999" localSheetId="26">#REF!</definedName>
    <definedName name="_1_1999" localSheetId="27">#REF!</definedName>
    <definedName name="_1_1999" localSheetId="28">#REF!</definedName>
    <definedName name="_1_1999" localSheetId="3">#REF!</definedName>
    <definedName name="_1_1999" localSheetId="4">#REF!</definedName>
    <definedName name="_1_1999" localSheetId="5">#REF!</definedName>
    <definedName name="_1_1999" localSheetId="6">#REF!</definedName>
    <definedName name="_1_1999" localSheetId="7">#REF!</definedName>
    <definedName name="_1_1999" localSheetId="20">#REF!</definedName>
    <definedName name="_1_1999" localSheetId="8">#REF!</definedName>
    <definedName name="_1_1999" localSheetId="9">#REF!</definedName>
    <definedName name="_1_1999" localSheetId="11">#REF!</definedName>
    <definedName name="_1_1999">#REF!</definedName>
    <definedName name="_10_6" localSheetId="0">#REF!</definedName>
    <definedName name="_10_6" localSheetId="13">#REF!</definedName>
    <definedName name="_10_6" localSheetId="15">#REF!</definedName>
    <definedName name="_10_6" localSheetId="16">#REF!</definedName>
    <definedName name="_10_6" localSheetId="18">#REF!</definedName>
    <definedName name="_10_6" localSheetId="21">#REF!</definedName>
    <definedName name="_10_6" localSheetId="19">#REF!</definedName>
    <definedName name="_10_6" localSheetId="22">#REF!</definedName>
    <definedName name="_10_6" localSheetId="23">#REF!</definedName>
    <definedName name="_10_6" localSheetId="24">#REF!</definedName>
    <definedName name="_10_6" localSheetId="25">#REF!</definedName>
    <definedName name="_10_6" localSheetId="26">#REF!</definedName>
    <definedName name="_10_6" localSheetId="27">#REF!</definedName>
    <definedName name="_10_6" localSheetId="28">#REF!</definedName>
    <definedName name="_10_6" localSheetId="3">#REF!</definedName>
    <definedName name="_10_6" localSheetId="4">#REF!</definedName>
    <definedName name="_10_6" localSheetId="5">#REF!</definedName>
    <definedName name="_10_6" localSheetId="6">#REF!</definedName>
    <definedName name="_10_6" localSheetId="7">#REF!</definedName>
    <definedName name="_10_6" localSheetId="20">#REF!</definedName>
    <definedName name="_10_6" localSheetId="8">#REF!</definedName>
    <definedName name="_10_6" localSheetId="9">#REF!</definedName>
    <definedName name="_10_6" localSheetId="11">#REF!</definedName>
    <definedName name="_10_6">#REF!</definedName>
    <definedName name="_11_7" localSheetId="0">#REF!</definedName>
    <definedName name="_11_7" localSheetId="13">#REF!</definedName>
    <definedName name="_11_7" localSheetId="15">#REF!</definedName>
    <definedName name="_11_7" localSheetId="16">#REF!</definedName>
    <definedName name="_11_7" localSheetId="18">#REF!</definedName>
    <definedName name="_11_7" localSheetId="21">#REF!</definedName>
    <definedName name="_11_7" localSheetId="19">#REF!</definedName>
    <definedName name="_11_7" localSheetId="22">#REF!</definedName>
    <definedName name="_11_7" localSheetId="23">#REF!</definedName>
    <definedName name="_11_7" localSheetId="24">#REF!</definedName>
    <definedName name="_11_7" localSheetId="25">#REF!</definedName>
    <definedName name="_11_7" localSheetId="26">#REF!</definedName>
    <definedName name="_11_7" localSheetId="27">#REF!</definedName>
    <definedName name="_11_7" localSheetId="28">#REF!</definedName>
    <definedName name="_11_7" localSheetId="3">#REF!</definedName>
    <definedName name="_11_7" localSheetId="4">#REF!</definedName>
    <definedName name="_11_7" localSheetId="5">#REF!</definedName>
    <definedName name="_11_7" localSheetId="6">#REF!</definedName>
    <definedName name="_11_7" localSheetId="7">#REF!</definedName>
    <definedName name="_11_7" localSheetId="20">#REF!</definedName>
    <definedName name="_11_7" localSheetId="8">#REF!</definedName>
    <definedName name="_11_7" localSheetId="9">#REF!</definedName>
    <definedName name="_11_7" localSheetId="11">#REF!</definedName>
    <definedName name="_11_7">#REF!</definedName>
    <definedName name="_12_8" localSheetId="0">#REF!</definedName>
    <definedName name="_12_8" localSheetId="13">#REF!</definedName>
    <definedName name="_12_8" localSheetId="15">#REF!</definedName>
    <definedName name="_12_8" localSheetId="16">#REF!</definedName>
    <definedName name="_12_8" localSheetId="18">#REF!</definedName>
    <definedName name="_12_8" localSheetId="21">#REF!</definedName>
    <definedName name="_12_8" localSheetId="19">#REF!</definedName>
    <definedName name="_12_8" localSheetId="22">#REF!</definedName>
    <definedName name="_12_8" localSheetId="23">#REF!</definedName>
    <definedName name="_12_8" localSheetId="24">#REF!</definedName>
    <definedName name="_12_8" localSheetId="25">#REF!</definedName>
    <definedName name="_12_8" localSheetId="26">#REF!</definedName>
    <definedName name="_12_8" localSheetId="27">#REF!</definedName>
    <definedName name="_12_8" localSheetId="28">#REF!</definedName>
    <definedName name="_12_8" localSheetId="3">#REF!</definedName>
    <definedName name="_12_8" localSheetId="4">#REF!</definedName>
    <definedName name="_12_8" localSheetId="5">#REF!</definedName>
    <definedName name="_12_8" localSheetId="6">#REF!</definedName>
    <definedName name="_12_8" localSheetId="7">#REF!</definedName>
    <definedName name="_12_8" localSheetId="20">#REF!</definedName>
    <definedName name="_12_8" localSheetId="8">#REF!</definedName>
    <definedName name="_12_8" localSheetId="9">#REF!</definedName>
    <definedName name="_12_8" localSheetId="11">#REF!</definedName>
    <definedName name="_12_8">#REF!</definedName>
    <definedName name="_2_2" localSheetId="0">#REF!</definedName>
    <definedName name="_2_2" localSheetId="13">#REF!</definedName>
    <definedName name="_2_2" localSheetId="15">#REF!</definedName>
    <definedName name="_2_2" localSheetId="16">#REF!</definedName>
    <definedName name="_2_2" localSheetId="18">#REF!</definedName>
    <definedName name="_2_2" localSheetId="21">#REF!</definedName>
    <definedName name="_2_2" localSheetId="19">#REF!</definedName>
    <definedName name="_2_2" localSheetId="22">#REF!</definedName>
    <definedName name="_2_2" localSheetId="23">#REF!</definedName>
    <definedName name="_2_2" localSheetId="24">#REF!</definedName>
    <definedName name="_2_2" localSheetId="25">#REF!</definedName>
    <definedName name="_2_2" localSheetId="26">#REF!</definedName>
    <definedName name="_2_2" localSheetId="27">#REF!</definedName>
    <definedName name="_2_2" localSheetId="28">#REF!</definedName>
    <definedName name="_2_2" localSheetId="3">#REF!</definedName>
    <definedName name="_2_2" localSheetId="4">#REF!</definedName>
    <definedName name="_2_2" localSheetId="5">#REF!</definedName>
    <definedName name="_2_2" localSheetId="6">#REF!</definedName>
    <definedName name="_2_2" localSheetId="7">#REF!</definedName>
    <definedName name="_2_2" localSheetId="20">#REF!</definedName>
    <definedName name="_2_2" localSheetId="8">#REF!</definedName>
    <definedName name="_2_2" localSheetId="9">#REF!</definedName>
    <definedName name="_2_2" localSheetId="11">#REF!</definedName>
    <definedName name="_2_2">#REF!</definedName>
    <definedName name="_3_20_49" localSheetId="0">#REF!</definedName>
    <definedName name="_3_20_49" localSheetId="13">#REF!</definedName>
    <definedName name="_3_20_49" localSheetId="15">#REF!</definedName>
    <definedName name="_3_20_49" localSheetId="16">#REF!</definedName>
    <definedName name="_3_20_49" localSheetId="18">#REF!</definedName>
    <definedName name="_3_20_49" localSheetId="21">#REF!</definedName>
    <definedName name="_3_20_49" localSheetId="19">#REF!</definedName>
    <definedName name="_3_20_49" localSheetId="22">#REF!</definedName>
    <definedName name="_3_20_49" localSheetId="23">#REF!</definedName>
    <definedName name="_3_20_49" localSheetId="24">#REF!</definedName>
    <definedName name="_3_20_49" localSheetId="25">#REF!</definedName>
    <definedName name="_3_20_49" localSheetId="26">#REF!</definedName>
    <definedName name="_3_20_49" localSheetId="27">#REF!</definedName>
    <definedName name="_3_20_49" localSheetId="28">#REF!</definedName>
    <definedName name="_3_20_49" localSheetId="3">#REF!</definedName>
    <definedName name="_3_20_49" localSheetId="4">#REF!</definedName>
    <definedName name="_3_20_49" localSheetId="5">#REF!</definedName>
    <definedName name="_3_20_49" localSheetId="6">#REF!</definedName>
    <definedName name="_3_20_49" localSheetId="7">#REF!</definedName>
    <definedName name="_3_20_49" localSheetId="20">#REF!</definedName>
    <definedName name="_3_20_49" localSheetId="8">#REF!</definedName>
    <definedName name="_3_20_49" localSheetId="9">#REF!</definedName>
    <definedName name="_3_20_49" localSheetId="11">#REF!</definedName>
    <definedName name="_3_20_49">#REF!</definedName>
    <definedName name="_4_200_499" localSheetId="0">#REF!</definedName>
    <definedName name="_4_200_499" localSheetId="13">#REF!</definedName>
    <definedName name="_4_200_499" localSheetId="15">#REF!</definedName>
    <definedName name="_4_200_499" localSheetId="16">#REF!</definedName>
    <definedName name="_4_200_499" localSheetId="18">#REF!</definedName>
    <definedName name="_4_200_499" localSheetId="21">#REF!</definedName>
    <definedName name="_4_200_499" localSheetId="19">#REF!</definedName>
    <definedName name="_4_200_499" localSheetId="22">#REF!</definedName>
    <definedName name="_4_200_499" localSheetId="23">#REF!</definedName>
    <definedName name="_4_200_499" localSheetId="24">#REF!</definedName>
    <definedName name="_4_200_499" localSheetId="25">#REF!</definedName>
    <definedName name="_4_200_499" localSheetId="26">#REF!</definedName>
    <definedName name="_4_200_499" localSheetId="27">#REF!</definedName>
    <definedName name="_4_200_499" localSheetId="28">#REF!</definedName>
    <definedName name="_4_200_499" localSheetId="3">#REF!</definedName>
    <definedName name="_4_200_499" localSheetId="4">#REF!</definedName>
    <definedName name="_4_200_499" localSheetId="5">#REF!</definedName>
    <definedName name="_4_200_499" localSheetId="6">#REF!</definedName>
    <definedName name="_4_200_499" localSheetId="7">#REF!</definedName>
    <definedName name="_4_200_499" localSheetId="20">#REF!</definedName>
    <definedName name="_4_200_499" localSheetId="8">#REF!</definedName>
    <definedName name="_4_200_499" localSheetId="9">#REF!</definedName>
    <definedName name="_4_200_499" localSheetId="11">#REF!</definedName>
    <definedName name="_4_200_499">#REF!</definedName>
    <definedName name="_5_3" localSheetId="0">#REF!</definedName>
    <definedName name="_5_3" localSheetId="13">#REF!</definedName>
    <definedName name="_5_3" localSheetId="15">#REF!</definedName>
    <definedName name="_5_3" localSheetId="16">#REF!</definedName>
    <definedName name="_5_3" localSheetId="18">#REF!</definedName>
    <definedName name="_5_3" localSheetId="21">#REF!</definedName>
    <definedName name="_5_3" localSheetId="19">#REF!</definedName>
    <definedName name="_5_3" localSheetId="22">#REF!</definedName>
    <definedName name="_5_3" localSheetId="23">#REF!</definedName>
    <definedName name="_5_3" localSheetId="24">#REF!</definedName>
    <definedName name="_5_3" localSheetId="25">#REF!</definedName>
    <definedName name="_5_3" localSheetId="26">#REF!</definedName>
    <definedName name="_5_3" localSheetId="27">#REF!</definedName>
    <definedName name="_5_3" localSheetId="28">#REF!</definedName>
    <definedName name="_5_3" localSheetId="3">#REF!</definedName>
    <definedName name="_5_3" localSheetId="4">#REF!</definedName>
    <definedName name="_5_3" localSheetId="5">#REF!</definedName>
    <definedName name="_5_3" localSheetId="6">#REF!</definedName>
    <definedName name="_5_3" localSheetId="7">#REF!</definedName>
    <definedName name="_5_3" localSheetId="20">#REF!</definedName>
    <definedName name="_5_3" localSheetId="8">#REF!</definedName>
    <definedName name="_5_3" localSheetId="9">#REF!</definedName>
    <definedName name="_5_3" localSheetId="11">#REF!</definedName>
    <definedName name="_5_3">#REF!</definedName>
    <definedName name="_6_4" localSheetId="0">#REF!</definedName>
    <definedName name="_6_4" localSheetId="13">#REF!</definedName>
    <definedName name="_6_4" localSheetId="15">#REF!</definedName>
    <definedName name="_6_4" localSheetId="16">#REF!</definedName>
    <definedName name="_6_4" localSheetId="18">#REF!</definedName>
    <definedName name="_6_4" localSheetId="21">#REF!</definedName>
    <definedName name="_6_4" localSheetId="19">#REF!</definedName>
    <definedName name="_6_4" localSheetId="22">#REF!</definedName>
    <definedName name="_6_4" localSheetId="23">#REF!</definedName>
    <definedName name="_6_4" localSheetId="24">#REF!</definedName>
    <definedName name="_6_4" localSheetId="25">#REF!</definedName>
    <definedName name="_6_4" localSheetId="26">#REF!</definedName>
    <definedName name="_6_4" localSheetId="27">#REF!</definedName>
    <definedName name="_6_4" localSheetId="28">#REF!</definedName>
    <definedName name="_6_4" localSheetId="3">#REF!</definedName>
    <definedName name="_6_4" localSheetId="4">#REF!</definedName>
    <definedName name="_6_4" localSheetId="5">#REF!</definedName>
    <definedName name="_6_4" localSheetId="6">#REF!</definedName>
    <definedName name="_6_4" localSheetId="7">#REF!</definedName>
    <definedName name="_6_4" localSheetId="20">#REF!</definedName>
    <definedName name="_6_4" localSheetId="8">#REF!</definedName>
    <definedName name="_6_4" localSheetId="9">#REF!</definedName>
    <definedName name="_6_4" localSheetId="11">#REF!</definedName>
    <definedName name="_6_4">#REF!</definedName>
    <definedName name="_7_5" localSheetId="0">#REF!</definedName>
    <definedName name="_7_5" localSheetId="13">#REF!</definedName>
    <definedName name="_7_5" localSheetId="15">#REF!</definedName>
    <definedName name="_7_5" localSheetId="16">#REF!</definedName>
    <definedName name="_7_5" localSheetId="18">#REF!</definedName>
    <definedName name="_7_5" localSheetId="21">#REF!</definedName>
    <definedName name="_7_5" localSheetId="19">#REF!</definedName>
    <definedName name="_7_5" localSheetId="22">#REF!</definedName>
    <definedName name="_7_5" localSheetId="23">#REF!</definedName>
    <definedName name="_7_5" localSheetId="24">#REF!</definedName>
    <definedName name="_7_5" localSheetId="25">#REF!</definedName>
    <definedName name="_7_5" localSheetId="26">#REF!</definedName>
    <definedName name="_7_5" localSheetId="27">#REF!</definedName>
    <definedName name="_7_5" localSheetId="28">#REF!</definedName>
    <definedName name="_7_5" localSheetId="3">#REF!</definedName>
    <definedName name="_7_5" localSheetId="4">#REF!</definedName>
    <definedName name="_7_5" localSheetId="5">#REF!</definedName>
    <definedName name="_7_5" localSheetId="6">#REF!</definedName>
    <definedName name="_7_5" localSheetId="7">#REF!</definedName>
    <definedName name="_7_5" localSheetId="20">#REF!</definedName>
    <definedName name="_7_5" localSheetId="8">#REF!</definedName>
    <definedName name="_7_5" localSheetId="9">#REF!</definedName>
    <definedName name="_7_5" localSheetId="11">#REF!</definedName>
    <definedName name="_7_5">#REF!</definedName>
    <definedName name="_8_50_99" localSheetId="0">#REF!</definedName>
    <definedName name="_8_50_99" localSheetId="13">#REF!</definedName>
    <definedName name="_8_50_99" localSheetId="15">#REF!</definedName>
    <definedName name="_8_50_99" localSheetId="16">#REF!</definedName>
    <definedName name="_8_50_99" localSheetId="18">#REF!</definedName>
    <definedName name="_8_50_99" localSheetId="21">#REF!</definedName>
    <definedName name="_8_50_99" localSheetId="19">#REF!</definedName>
    <definedName name="_8_50_99" localSheetId="22">#REF!</definedName>
    <definedName name="_8_50_99" localSheetId="23">#REF!</definedName>
    <definedName name="_8_50_99" localSheetId="24">#REF!</definedName>
    <definedName name="_8_50_99" localSheetId="25">#REF!</definedName>
    <definedName name="_8_50_99" localSheetId="26">#REF!</definedName>
    <definedName name="_8_50_99" localSheetId="27">#REF!</definedName>
    <definedName name="_8_50_99" localSheetId="28">#REF!</definedName>
    <definedName name="_8_50_99" localSheetId="3">#REF!</definedName>
    <definedName name="_8_50_99" localSheetId="4">#REF!</definedName>
    <definedName name="_8_50_99" localSheetId="5">#REF!</definedName>
    <definedName name="_8_50_99" localSheetId="6">#REF!</definedName>
    <definedName name="_8_50_99" localSheetId="7">#REF!</definedName>
    <definedName name="_8_50_99" localSheetId="20">#REF!</definedName>
    <definedName name="_8_50_99" localSheetId="8">#REF!</definedName>
    <definedName name="_8_50_99" localSheetId="9">#REF!</definedName>
    <definedName name="_8_50_99" localSheetId="11">#REF!</definedName>
    <definedName name="_8_50_99">#REF!</definedName>
    <definedName name="_9_500_1999" localSheetId="0">#REF!</definedName>
    <definedName name="_9_500_1999" localSheetId="13">#REF!</definedName>
    <definedName name="_9_500_1999" localSheetId="15">#REF!</definedName>
    <definedName name="_9_500_1999" localSheetId="16">#REF!</definedName>
    <definedName name="_9_500_1999" localSheetId="18">#REF!</definedName>
    <definedName name="_9_500_1999" localSheetId="21">#REF!</definedName>
    <definedName name="_9_500_1999" localSheetId="19">#REF!</definedName>
    <definedName name="_9_500_1999" localSheetId="22">#REF!</definedName>
    <definedName name="_9_500_1999" localSheetId="23">#REF!</definedName>
    <definedName name="_9_500_1999" localSheetId="24">#REF!</definedName>
    <definedName name="_9_500_1999" localSheetId="25">#REF!</definedName>
    <definedName name="_9_500_1999" localSheetId="26">#REF!</definedName>
    <definedName name="_9_500_1999" localSheetId="27">#REF!</definedName>
    <definedName name="_9_500_1999" localSheetId="28">#REF!</definedName>
    <definedName name="_9_500_1999" localSheetId="3">#REF!</definedName>
    <definedName name="_9_500_1999" localSheetId="4">#REF!</definedName>
    <definedName name="_9_500_1999" localSheetId="5">#REF!</definedName>
    <definedName name="_9_500_1999" localSheetId="6">#REF!</definedName>
    <definedName name="_9_500_1999" localSheetId="7">#REF!</definedName>
    <definedName name="_9_500_1999" localSheetId="20">#REF!</definedName>
    <definedName name="_9_500_1999" localSheetId="8">#REF!</definedName>
    <definedName name="_9_500_1999" localSheetId="9">#REF!</definedName>
    <definedName name="_9_500_1999" localSheetId="11">#REF!</definedName>
    <definedName name="_9_500_1999">#REF!</definedName>
    <definedName name="_JAD11" localSheetId="0">#REF!</definedName>
    <definedName name="_JAD11" localSheetId="13">#REF!</definedName>
    <definedName name="_JAD11" localSheetId="15">#REF!</definedName>
    <definedName name="_JAD11" localSheetId="16">#REF!</definedName>
    <definedName name="_JAD11" localSheetId="18">#REF!</definedName>
    <definedName name="_JAD11" localSheetId="21">#REF!</definedName>
    <definedName name="_JAD11" localSheetId="19">#REF!</definedName>
    <definedName name="_JAD11" localSheetId="22">#REF!</definedName>
    <definedName name="_JAD11" localSheetId="23">#REF!</definedName>
    <definedName name="_JAD11" localSheetId="24">#REF!</definedName>
    <definedName name="_JAD11" localSheetId="25">#REF!</definedName>
    <definedName name="_JAD11" localSheetId="26">#REF!</definedName>
    <definedName name="_JAD11" localSheetId="27">#REF!</definedName>
    <definedName name="_JAD11" localSheetId="28">#REF!</definedName>
    <definedName name="_JAD11" localSheetId="3">#REF!</definedName>
    <definedName name="_JAD11" localSheetId="4">#REF!</definedName>
    <definedName name="_JAD11" localSheetId="5">#REF!</definedName>
    <definedName name="_JAD11" localSheetId="6">#REF!</definedName>
    <definedName name="_JAD11" localSheetId="7">#REF!</definedName>
    <definedName name="_JAD11" localSheetId="20">#REF!</definedName>
    <definedName name="_JAD11" localSheetId="8">#REF!</definedName>
    <definedName name="_JAD11" localSheetId="9">#REF!</definedName>
    <definedName name="_JAD11" localSheetId="11">#REF!</definedName>
    <definedName name="_JAD11">#REF!</definedName>
    <definedName name="_JAD12" localSheetId="0">#REF!</definedName>
    <definedName name="_JAD12" localSheetId="13">#REF!</definedName>
    <definedName name="_JAD12" localSheetId="15">#REF!</definedName>
    <definedName name="_JAD12" localSheetId="16">#REF!</definedName>
    <definedName name="_JAD12" localSheetId="18">#REF!</definedName>
    <definedName name="_JAD12" localSheetId="21">#REF!</definedName>
    <definedName name="_JAD12" localSheetId="19">#REF!</definedName>
    <definedName name="_JAD12" localSheetId="22">#REF!</definedName>
    <definedName name="_JAD12" localSheetId="23">#REF!</definedName>
    <definedName name="_JAD12" localSheetId="24">#REF!</definedName>
    <definedName name="_JAD12" localSheetId="25">#REF!</definedName>
    <definedName name="_JAD12" localSheetId="26">#REF!</definedName>
    <definedName name="_JAD12" localSheetId="27">#REF!</definedName>
    <definedName name="_JAD12" localSheetId="28">#REF!</definedName>
    <definedName name="_JAD12" localSheetId="3">#REF!</definedName>
    <definedName name="_JAD12" localSheetId="4">#REF!</definedName>
    <definedName name="_JAD12" localSheetId="5">#REF!</definedName>
    <definedName name="_JAD12" localSheetId="6">#REF!</definedName>
    <definedName name="_JAD12" localSheetId="7">#REF!</definedName>
    <definedName name="_JAD12" localSheetId="20">#REF!</definedName>
    <definedName name="_JAD12" localSheetId="8">#REF!</definedName>
    <definedName name="_JAD12" localSheetId="9">#REF!</definedName>
    <definedName name="_JAD12" localSheetId="11">#REF!</definedName>
    <definedName name="_JAD12">#REF!</definedName>
    <definedName name="a" localSheetId="0">#REF!</definedName>
    <definedName name="a" localSheetId="13">#REF!</definedName>
    <definedName name="a" localSheetId="15">#REF!</definedName>
    <definedName name="a" localSheetId="16">#REF!</definedName>
    <definedName name="a" localSheetId="18">#REF!</definedName>
    <definedName name="a" localSheetId="21">#REF!</definedName>
    <definedName name="a" localSheetId="19">#REF!</definedName>
    <definedName name="a" localSheetId="22">#REF!</definedName>
    <definedName name="a" localSheetId="23">#REF!</definedName>
    <definedName name="a" localSheetId="24">#REF!</definedName>
    <definedName name="a" localSheetId="25">#REF!</definedName>
    <definedName name="a" localSheetId="26">#REF!</definedName>
    <definedName name="a" localSheetId="27">#REF!</definedName>
    <definedName name="a" localSheetId="28">#REF!</definedName>
    <definedName name="a" localSheetId="3">#REF!</definedName>
    <definedName name="a" localSheetId="4">#REF!</definedName>
    <definedName name="a" localSheetId="5">#REF!</definedName>
    <definedName name="a" localSheetId="6">#REF!</definedName>
    <definedName name="a" localSheetId="7">#REF!</definedName>
    <definedName name="a" localSheetId="20">#REF!</definedName>
    <definedName name="a" localSheetId="8">#REF!</definedName>
    <definedName name="a" localSheetId="9">#REF!</definedName>
    <definedName name="a" localSheetId="11">#REF!</definedName>
    <definedName name="a">#REF!</definedName>
    <definedName name="AA" localSheetId="0">#REF!</definedName>
    <definedName name="AA" localSheetId="13">#REF!</definedName>
    <definedName name="AA" localSheetId="15">#REF!</definedName>
    <definedName name="AA" localSheetId="16">#REF!</definedName>
    <definedName name="AA" localSheetId="18">#REF!</definedName>
    <definedName name="AA" localSheetId="21">#REF!</definedName>
    <definedName name="AA" localSheetId="19">#REF!</definedName>
    <definedName name="AA" localSheetId="22">#REF!</definedName>
    <definedName name="AA" localSheetId="23">#REF!</definedName>
    <definedName name="AA" localSheetId="24">#REF!</definedName>
    <definedName name="AA" localSheetId="25">#REF!</definedName>
    <definedName name="AA" localSheetId="26">#REF!</definedName>
    <definedName name="AA" localSheetId="27">#REF!</definedName>
    <definedName name="AA" localSheetId="28">#REF!</definedName>
    <definedName name="AA" localSheetId="3">#REF!</definedName>
    <definedName name="AA" localSheetId="4">#REF!</definedName>
    <definedName name="AA" localSheetId="5">#REF!</definedName>
    <definedName name="AA" localSheetId="6">#REF!</definedName>
    <definedName name="AA" localSheetId="7">#REF!</definedName>
    <definedName name="AA" localSheetId="20">#REF!</definedName>
    <definedName name="AA" localSheetId="8">#REF!</definedName>
    <definedName name="AA" localSheetId="9">#REF!</definedName>
    <definedName name="AA" localSheetId="11">#REF!</definedName>
    <definedName name="AA">#REF!</definedName>
    <definedName name="asf" localSheetId="0">#REF!</definedName>
    <definedName name="asf" localSheetId="16">#REF!</definedName>
    <definedName name="asf" localSheetId="20">#REF!</definedName>
    <definedName name="asf">#REF!</definedName>
    <definedName name="Asset91" localSheetId="0">#REF!</definedName>
    <definedName name="Asset91" localSheetId="13">#REF!</definedName>
    <definedName name="Asset91" localSheetId="15">#REF!</definedName>
    <definedName name="Asset91" localSheetId="16">#REF!</definedName>
    <definedName name="Asset91" localSheetId="18">#REF!</definedName>
    <definedName name="Asset91" localSheetId="21">#REF!</definedName>
    <definedName name="Asset91" localSheetId="19">#REF!</definedName>
    <definedName name="Asset91" localSheetId="22">#REF!</definedName>
    <definedName name="Asset91" localSheetId="23">#REF!</definedName>
    <definedName name="Asset91" localSheetId="24">#REF!</definedName>
    <definedName name="Asset91" localSheetId="25">#REF!</definedName>
    <definedName name="Asset91" localSheetId="26">#REF!</definedName>
    <definedName name="Asset91" localSheetId="27">#REF!</definedName>
    <definedName name="Asset91" localSheetId="28">#REF!</definedName>
    <definedName name="Asset91" localSheetId="2">#REF!</definedName>
    <definedName name="Asset91" localSheetId="3">#REF!</definedName>
    <definedName name="Asset91" localSheetId="4">#REF!</definedName>
    <definedName name="Asset91" localSheetId="5">#REF!</definedName>
    <definedName name="Asset91" localSheetId="6">#REF!</definedName>
    <definedName name="Asset91" localSheetId="7">#REF!</definedName>
    <definedName name="Asset91" localSheetId="20">#REF!</definedName>
    <definedName name="Asset91" localSheetId="8">#REF!</definedName>
    <definedName name="Asset91" localSheetId="9">#REF!</definedName>
    <definedName name="Asset91" localSheetId="11">#REF!</definedName>
    <definedName name="Asset91">#REF!</definedName>
    <definedName name="Asset92" localSheetId="0">#REF!</definedName>
    <definedName name="Asset92" localSheetId="13">#REF!</definedName>
    <definedName name="Asset92" localSheetId="15">#REF!</definedName>
    <definedName name="Asset92" localSheetId="16">#REF!</definedName>
    <definedName name="Asset92" localSheetId="18">#REF!</definedName>
    <definedName name="Asset92" localSheetId="21">#REF!</definedName>
    <definedName name="Asset92" localSheetId="19">#REF!</definedName>
    <definedName name="Asset92" localSheetId="22">#REF!</definedName>
    <definedName name="Asset92" localSheetId="23">#REF!</definedName>
    <definedName name="Asset92" localSheetId="24">#REF!</definedName>
    <definedName name="Asset92" localSheetId="25">#REF!</definedName>
    <definedName name="Asset92" localSheetId="26">#REF!</definedName>
    <definedName name="Asset92" localSheetId="27">#REF!</definedName>
    <definedName name="Asset92" localSheetId="28">#REF!</definedName>
    <definedName name="Asset92" localSheetId="2">#REF!</definedName>
    <definedName name="Asset92" localSheetId="3">#REF!</definedName>
    <definedName name="Asset92" localSheetId="4">#REF!</definedName>
    <definedName name="Asset92" localSheetId="5">#REF!</definedName>
    <definedName name="Asset92" localSheetId="6">#REF!</definedName>
    <definedName name="Asset92" localSheetId="7">#REF!</definedName>
    <definedName name="Asset92" localSheetId="20">#REF!</definedName>
    <definedName name="Asset92" localSheetId="8">#REF!</definedName>
    <definedName name="Asset92" localSheetId="9">#REF!</definedName>
    <definedName name="Asset92" localSheetId="11">#REF!</definedName>
    <definedName name="Asset92">#REF!</definedName>
    <definedName name="B" localSheetId="0">#REF!</definedName>
    <definedName name="B" localSheetId="13">#REF!</definedName>
    <definedName name="B" localSheetId="15">#REF!</definedName>
    <definedName name="B" localSheetId="16">#REF!</definedName>
    <definedName name="B" localSheetId="18">#REF!</definedName>
    <definedName name="B" localSheetId="21">#REF!</definedName>
    <definedName name="B" localSheetId="19">#REF!</definedName>
    <definedName name="B" localSheetId="22">#REF!</definedName>
    <definedName name="B" localSheetId="23">#REF!</definedName>
    <definedName name="B" localSheetId="24">#REF!</definedName>
    <definedName name="B" localSheetId="25">#REF!</definedName>
    <definedName name="B" localSheetId="26">#REF!</definedName>
    <definedName name="B" localSheetId="27">#REF!</definedName>
    <definedName name="B" localSheetId="28">#REF!</definedName>
    <definedName name="B" localSheetId="3">#REF!</definedName>
    <definedName name="B" localSheetId="4">#REF!</definedName>
    <definedName name="B" localSheetId="5">#REF!</definedName>
    <definedName name="B" localSheetId="6">#REF!</definedName>
    <definedName name="B" localSheetId="7">#REF!</definedName>
    <definedName name="B" localSheetId="20">#REF!</definedName>
    <definedName name="B" localSheetId="8">#REF!</definedName>
    <definedName name="B" localSheetId="9">#REF!</definedName>
    <definedName name="B" localSheetId="11">#REF!</definedName>
    <definedName name="B">#REF!</definedName>
    <definedName name="B10_2017" localSheetId="0">#REF!</definedName>
    <definedName name="B10_2017" localSheetId="16">#REF!</definedName>
    <definedName name="B10_2017" localSheetId="20">#REF!</definedName>
    <definedName name="B10_2017">#REF!</definedName>
    <definedName name="bjhgj" localSheetId="0">#REF!</definedName>
    <definedName name="bjhgj" localSheetId="13">#REF!</definedName>
    <definedName name="bjhgj" localSheetId="15">#REF!</definedName>
    <definedName name="bjhgj" localSheetId="16">#REF!</definedName>
    <definedName name="bjhgj" localSheetId="18">#REF!</definedName>
    <definedName name="bjhgj" localSheetId="21">#REF!</definedName>
    <definedName name="bjhgj" localSheetId="19">#REF!</definedName>
    <definedName name="bjhgj" localSheetId="22">#REF!</definedName>
    <definedName name="bjhgj" localSheetId="23">#REF!</definedName>
    <definedName name="bjhgj" localSheetId="24">#REF!</definedName>
    <definedName name="bjhgj" localSheetId="25">#REF!</definedName>
    <definedName name="bjhgj" localSheetId="26">#REF!</definedName>
    <definedName name="bjhgj" localSheetId="27">#REF!</definedName>
    <definedName name="bjhgj" localSheetId="28">#REF!</definedName>
    <definedName name="bjhgj" localSheetId="3">#REF!</definedName>
    <definedName name="bjhgj" localSheetId="4">#REF!</definedName>
    <definedName name="bjhgj" localSheetId="5">#REF!</definedName>
    <definedName name="bjhgj" localSheetId="6">#REF!</definedName>
    <definedName name="bjhgj" localSheetId="7">#REF!</definedName>
    <definedName name="bjhgj" localSheetId="20">#REF!</definedName>
    <definedName name="bjhgj" localSheetId="8">#REF!</definedName>
    <definedName name="bjhgj" localSheetId="9">#REF!</definedName>
    <definedName name="bjhgj" localSheetId="11">#REF!</definedName>
    <definedName name="bjhgj">#REF!</definedName>
    <definedName name="cc" localSheetId="0">#REF!</definedName>
    <definedName name="cc" localSheetId="13">#REF!</definedName>
    <definedName name="cc" localSheetId="15">#REF!</definedName>
    <definedName name="cc" localSheetId="16">#REF!</definedName>
    <definedName name="cc" localSheetId="18">#REF!</definedName>
    <definedName name="cc" localSheetId="21">#REF!</definedName>
    <definedName name="cc" localSheetId="19">#REF!</definedName>
    <definedName name="cc" localSheetId="22">#REF!</definedName>
    <definedName name="cc" localSheetId="23">#REF!</definedName>
    <definedName name="cc" localSheetId="24">#REF!</definedName>
    <definedName name="cc" localSheetId="25">#REF!</definedName>
    <definedName name="cc" localSheetId="26">#REF!</definedName>
    <definedName name="cc" localSheetId="27">#REF!</definedName>
    <definedName name="cc" localSheetId="28">#REF!</definedName>
    <definedName name="cc" localSheetId="3">#REF!</definedName>
    <definedName name="cc" localSheetId="4">#REF!</definedName>
    <definedName name="cc" localSheetId="5">#REF!</definedName>
    <definedName name="cc" localSheetId="6">#REF!</definedName>
    <definedName name="cc" localSheetId="7">#REF!</definedName>
    <definedName name="cc" localSheetId="20">#REF!</definedName>
    <definedName name="cc" localSheetId="8">#REF!</definedName>
    <definedName name="cc" localSheetId="9">#REF!</definedName>
    <definedName name="cc" localSheetId="11">#REF!</definedName>
    <definedName name="cc">#REF!</definedName>
    <definedName name="dd" localSheetId="0">#REF!</definedName>
    <definedName name="dd" localSheetId="13">#REF!</definedName>
    <definedName name="dd" localSheetId="15">#REF!</definedName>
    <definedName name="dd" localSheetId="16">#REF!</definedName>
    <definedName name="dd" localSheetId="18">#REF!</definedName>
    <definedName name="dd" localSheetId="21">#REF!</definedName>
    <definedName name="dd" localSheetId="19">#REF!</definedName>
    <definedName name="dd" localSheetId="22">#REF!</definedName>
    <definedName name="dd" localSheetId="23">#REF!</definedName>
    <definedName name="dd" localSheetId="24">#REF!</definedName>
    <definedName name="dd" localSheetId="25">#REF!</definedName>
    <definedName name="dd" localSheetId="26">#REF!</definedName>
    <definedName name="dd" localSheetId="27">#REF!</definedName>
    <definedName name="dd" localSheetId="28">#REF!</definedName>
    <definedName name="dd" localSheetId="3">#REF!</definedName>
    <definedName name="dd" localSheetId="4">#REF!</definedName>
    <definedName name="dd" localSheetId="5">#REF!</definedName>
    <definedName name="dd" localSheetId="6">#REF!</definedName>
    <definedName name="dd" localSheetId="7">#REF!</definedName>
    <definedName name="dd" localSheetId="20">#REF!</definedName>
    <definedName name="dd" localSheetId="8">#REF!</definedName>
    <definedName name="dd" localSheetId="9">#REF!</definedName>
    <definedName name="dd" localSheetId="11">#REF!</definedName>
    <definedName name="dd">#REF!</definedName>
    <definedName name="ds" localSheetId="0">#REF!</definedName>
    <definedName name="ds" localSheetId="13">#REF!</definedName>
    <definedName name="ds" localSheetId="15">#REF!</definedName>
    <definedName name="ds" localSheetId="16">#REF!</definedName>
    <definedName name="ds" localSheetId="18">#REF!</definedName>
    <definedName name="ds" localSheetId="21">#REF!</definedName>
    <definedName name="ds" localSheetId="19">#REF!</definedName>
    <definedName name="ds" localSheetId="22">#REF!</definedName>
    <definedName name="ds" localSheetId="23">#REF!</definedName>
    <definedName name="ds" localSheetId="24">#REF!</definedName>
    <definedName name="ds" localSheetId="25">#REF!</definedName>
    <definedName name="ds" localSheetId="26">#REF!</definedName>
    <definedName name="ds" localSheetId="27">#REF!</definedName>
    <definedName name="ds" localSheetId="28">#REF!</definedName>
    <definedName name="ds" localSheetId="3">#REF!</definedName>
    <definedName name="ds" localSheetId="4">#REF!</definedName>
    <definedName name="ds" localSheetId="5">#REF!</definedName>
    <definedName name="ds" localSheetId="6">#REF!</definedName>
    <definedName name="ds" localSheetId="7">#REF!</definedName>
    <definedName name="ds" localSheetId="20">#REF!</definedName>
    <definedName name="ds" localSheetId="8">#REF!</definedName>
    <definedName name="ds" localSheetId="9">#REF!</definedName>
    <definedName name="ds" localSheetId="11">#REF!</definedName>
    <definedName name="ds">#REF!</definedName>
    <definedName name="EKS_A1">[1]Sheet1!$A$1:$N$2</definedName>
    <definedName name="EKS_A2_B">[2]asal!$A$1:$H$58</definedName>
    <definedName name="EKS_A3_B" localSheetId="0">#REF!</definedName>
    <definedName name="EKS_A3_B" localSheetId="13">#REF!</definedName>
    <definedName name="EKS_A3_B" localSheetId="15">#REF!</definedName>
    <definedName name="EKS_A3_B" localSheetId="16">#REF!</definedName>
    <definedName name="EKS_A3_B" localSheetId="18">#REF!</definedName>
    <definedName name="EKS_A3_B" localSheetId="21">#REF!</definedName>
    <definedName name="EKS_A3_B" localSheetId="19">#REF!</definedName>
    <definedName name="EKS_A3_B" localSheetId="22">#REF!</definedName>
    <definedName name="EKS_A3_B" localSheetId="23">#REF!</definedName>
    <definedName name="EKS_A3_B" localSheetId="24">#REF!</definedName>
    <definedName name="EKS_A3_B" localSheetId="25">#REF!</definedName>
    <definedName name="EKS_A3_B" localSheetId="26">#REF!</definedName>
    <definedName name="EKS_A3_B" localSheetId="27">#REF!</definedName>
    <definedName name="EKS_A3_B" localSheetId="28">#REF!</definedName>
    <definedName name="EKS_A3_B" localSheetId="3">#REF!</definedName>
    <definedName name="EKS_A3_B" localSheetId="4">#REF!</definedName>
    <definedName name="EKS_A3_B" localSheetId="5">#REF!</definedName>
    <definedName name="EKS_A3_B" localSheetId="6">#REF!</definedName>
    <definedName name="EKS_A3_B" localSheetId="7">#REF!</definedName>
    <definedName name="EKS_A3_B" localSheetId="20">#REF!</definedName>
    <definedName name="EKS_A3_B" localSheetId="8">#REF!</definedName>
    <definedName name="EKS_A3_B" localSheetId="9">#REF!</definedName>
    <definedName name="EKS_A3_B" localSheetId="11">#REF!</definedName>
    <definedName name="EKS_A3_B">#REF!</definedName>
    <definedName name="EKS_A4B" localSheetId="0">#REF!</definedName>
    <definedName name="EKS_A4B" localSheetId="13">#REF!</definedName>
    <definedName name="EKS_A4B" localSheetId="15">#REF!</definedName>
    <definedName name="EKS_A4B" localSheetId="16">#REF!</definedName>
    <definedName name="EKS_A4B" localSheetId="18">#REF!</definedName>
    <definedName name="EKS_A4B" localSheetId="21">#REF!</definedName>
    <definedName name="EKS_A4B" localSheetId="19">#REF!</definedName>
    <definedName name="EKS_A4B" localSheetId="22">#REF!</definedName>
    <definedName name="EKS_A4B" localSheetId="23">#REF!</definedName>
    <definedName name="EKS_A4B" localSheetId="24">#REF!</definedName>
    <definedName name="EKS_A4B" localSheetId="25">#REF!</definedName>
    <definedName name="EKS_A4B" localSheetId="26">#REF!</definedName>
    <definedName name="EKS_A4B" localSheetId="27">#REF!</definedName>
    <definedName name="EKS_A4B" localSheetId="28">#REF!</definedName>
    <definedName name="EKS_A4B" localSheetId="3">#REF!</definedName>
    <definedName name="EKS_A4B" localSheetId="4">#REF!</definedName>
    <definedName name="EKS_A4B" localSheetId="5">#REF!</definedName>
    <definedName name="EKS_A4B" localSheetId="6">#REF!</definedName>
    <definedName name="EKS_A4B" localSheetId="7">#REF!</definedName>
    <definedName name="EKS_A4B" localSheetId="20">#REF!</definedName>
    <definedName name="EKS_A4B" localSheetId="8">#REF!</definedName>
    <definedName name="EKS_A4B" localSheetId="9">#REF!</definedName>
    <definedName name="EKS_A4B" localSheetId="11">#REF!</definedName>
    <definedName name="EKS_A4B">#REF!</definedName>
    <definedName name="EKS_A5_B" localSheetId="0">#REF!</definedName>
    <definedName name="EKS_A5_B" localSheetId="13">#REF!</definedName>
    <definedName name="EKS_A5_B" localSheetId="15">#REF!</definedName>
    <definedName name="EKS_A5_B" localSheetId="16">#REF!</definedName>
    <definedName name="EKS_A5_B" localSheetId="18">#REF!</definedName>
    <definedName name="EKS_A5_B" localSheetId="21">#REF!</definedName>
    <definedName name="EKS_A5_B" localSheetId="19">#REF!</definedName>
    <definedName name="EKS_A5_B" localSheetId="22">#REF!</definedName>
    <definedName name="EKS_A5_B" localSheetId="23">#REF!</definedName>
    <definedName name="EKS_A5_B" localSheetId="24">#REF!</definedName>
    <definedName name="EKS_A5_B" localSheetId="25">#REF!</definedName>
    <definedName name="EKS_A5_B" localSheetId="26">#REF!</definedName>
    <definedName name="EKS_A5_B" localSheetId="27">#REF!</definedName>
    <definedName name="EKS_A5_B" localSheetId="28">#REF!</definedName>
    <definedName name="EKS_A5_B" localSheetId="3">#REF!</definedName>
    <definedName name="EKS_A5_B" localSheetId="4">#REF!</definedName>
    <definedName name="EKS_A5_B" localSheetId="5">#REF!</definedName>
    <definedName name="EKS_A5_B" localSheetId="6">#REF!</definedName>
    <definedName name="EKS_A5_B" localSheetId="7">#REF!</definedName>
    <definedName name="EKS_A5_B" localSheetId="20">#REF!</definedName>
    <definedName name="EKS_A5_B" localSheetId="8">#REF!</definedName>
    <definedName name="EKS_A5_B" localSheetId="9">#REF!</definedName>
    <definedName name="EKS_A5_B" localSheetId="11">#REF!</definedName>
    <definedName name="EKS_A5_B">#REF!</definedName>
    <definedName name="H" localSheetId="0">#REF!</definedName>
    <definedName name="H" localSheetId="13">#REF!</definedName>
    <definedName name="H" localSheetId="15">#REF!</definedName>
    <definedName name="H" localSheetId="16">#REF!</definedName>
    <definedName name="H" localSheetId="18">#REF!</definedName>
    <definedName name="H" localSheetId="21">#REF!</definedName>
    <definedName name="H" localSheetId="19">#REF!</definedName>
    <definedName name="H" localSheetId="22">#REF!</definedName>
    <definedName name="H" localSheetId="23">#REF!</definedName>
    <definedName name="H" localSheetId="24">#REF!</definedName>
    <definedName name="H" localSheetId="25">#REF!</definedName>
    <definedName name="H" localSheetId="26">#REF!</definedName>
    <definedName name="H" localSheetId="27">#REF!</definedName>
    <definedName name="H" localSheetId="28">#REF!</definedName>
    <definedName name="H" localSheetId="3">#REF!</definedName>
    <definedName name="H" localSheetId="4">#REF!</definedName>
    <definedName name="H" localSheetId="5">#REF!</definedName>
    <definedName name="H" localSheetId="6">#REF!</definedName>
    <definedName name="H" localSheetId="7">#REF!</definedName>
    <definedName name="H" localSheetId="20">#REF!</definedName>
    <definedName name="H" localSheetId="8">#REF!</definedName>
    <definedName name="H" localSheetId="9">#REF!</definedName>
    <definedName name="H" localSheetId="11">#REF!</definedName>
    <definedName name="H">#REF!</definedName>
    <definedName name="Jad_22" localSheetId="24">[3]Sheet1!$A$1:$H$60</definedName>
    <definedName name="Jad_22" localSheetId="25">[3]Sheet1!$A$1:$H$60</definedName>
    <definedName name="Jad_22" localSheetId="10">[3]Sheet1!$A$1:$H$60</definedName>
    <definedName name="Jad_22" localSheetId="11">[3]Sheet1!$A$1:$H$60</definedName>
    <definedName name="Jad_22">[4]Sheet1!$A$1:$H$60</definedName>
    <definedName name="JAD_A3" localSheetId="0">#REF!</definedName>
    <definedName name="JAD_A3" localSheetId="13">#REF!</definedName>
    <definedName name="JAD_A3" localSheetId="15">#REF!</definedName>
    <definedName name="JAD_A3" localSheetId="16">#REF!</definedName>
    <definedName name="JAD_A3" localSheetId="18">#REF!</definedName>
    <definedName name="JAD_A3" localSheetId="21">#REF!</definedName>
    <definedName name="JAD_A3" localSheetId="19">#REF!</definedName>
    <definedName name="JAD_A3" localSheetId="22">#REF!</definedName>
    <definedName name="JAD_A3" localSheetId="23">#REF!</definedName>
    <definedName name="JAD_A3" localSheetId="24">#REF!</definedName>
    <definedName name="JAD_A3" localSheetId="25">#REF!</definedName>
    <definedName name="JAD_A3" localSheetId="26">#REF!</definedName>
    <definedName name="JAD_A3" localSheetId="27">#REF!</definedName>
    <definedName name="JAD_A3" localSheetId="28">#REF!</definedName>
    <definedName name="JAD_A3" localSheetId="3">#REF!</definedName>
    <definedName name="JAD_A3" localSheetId="4">#REF!</definedName>
    <definedName name="JAD_A3" localSheetId="5">#REF!</definedName>
    <definedName name="JAD_A3" localSheetId="6">#REF!</definedName>
    <definedName name="JAD_A3" localSheetId="7">#REF!</definedName>
    <definedName name="JAD_A3" localSheetId="20">#REF!</definedName>
    <definedName name="JAD_A3" localSheetId="8">#REF!</definedName>
    <definedName name="JAD_A3" localSheetId="9">#REF!</definedName>
    <definedName name="JAD_A3" localSheetId="11">#REF!</definedName>
    <definedName name="JAD_A3">#REF!</definedName>
    <definedName name="JAD_A4" localSheetId="0">#REF!</definedName>
    <definedName name="JAD_A4" localSheetId="13">#REF!</definedName>
    <definedName name="JAD_A4" localSheetId="15">#REF!</definedName>
    <definedName name="JAD_A4" localSheetId="16">#REF!</definedName>
    <definedName name="JAD_A4" localSheetId="18">#REF!</definedName>
    <definedName name="JAD_A4" localSheetId="21">#REF!</definedName>
    <definedName name="JAD_A4" localSheetId="19">#REF!</definedName>
    <definedName name="JAD_A4" localSheetId="22">#REF!</definedName>
    <definedName name="JAD_A4" localSheetId="23">#REF!</definedName>
    <definedName name="JAD_A4" localSheetId="24">#REF!</definedName>
    <definedName name="JAD_A4" localSheetId="25">#REF!</definedName>
    <definedName name="JAD_A4" localSheetId="26">#REF!</definedName>
    <definedName name="JAD_A4" localSheetId="27">#REF!</definedName>
    <definedName name="JAD_A4" localSheetId="28">#REF!</definedName>
    <definedName name="JAD_A4" localSheetId="3">#REF!</definedName>
    <definedName name="JAD_A4" localSheetId="4">#REF!</definedName>
    <definedName name="JAD_A4" localSheetId="5">#REF!</definedName>
    <definedName name="JAD_A4" localSheetId="6">#REF!</definedName>
    <definedName name="JAD_A4" localSheetId="7">#REF!</definedName>
    <definedName name="JAD_A4" localSheetId="20">#REF!</definedName>
    <definedName name="JAD_A4" localSheetId="8">#REF!</definedName>
    <definedName name="JAD_A4" localSheetId="9">#REF!</definedName>
    <definedName name="JAD_A4" localSheetId="11">#REF!</definedName>
    <definedName name="JAD_A4">#REF!</definedName>
    <definedName name="JAD_A5" localSheetId="0">[5]JAD_A5!#REF!</definedName>
    <definedName name="JAD_A5" localSheetId="13">[5]JAD_A5!#REF!</definedName>
    <definedName name="JAD_A5" localSheetId="15">[5]JAD_A5!#REF!</definedName>
    <definedName name="JAD_A5" localSheetId="16">[6]JAD_A5!#REF!</definedName>
    <definedName name="JAD_A5" localSheetId="18">[7]JAD_A5!#REF!</definedName>
    <definedName name="JAD_A5" localSheetId="21">[7]JAD_A5!#REF!</definedName>
    <definedName name="JAD_A5" localSheetId="19">[7]JAD_A5!#REF!</definedName>
    <definedName name="JAD_A5" localSheetId="22">[7]JAD_A5!#REF!</definedName>
    <definedName name="JAD_A5" localSheetId="23">[5]JAD_A5!#REF!</definedName>
    <definedName name="JAD_A5" localSheetId="24">[5]JAD_A5!#REF!</definedName>
    <definedName name="JAD_A5" localSheetId="25">[5]JAD_A5!#REF!</definedName>
    <definedName name="JAD_A5" localSheetId="26">[5]JAD_A5!#REF!</definedName>
    <definedName name="JAD_A5" localSheetId="27">[5]JAD_A5!#REF!</definedName>
    <definedName name="JAD_A5" localSheetId="28">[5]JAD_A5!#REF!</definedName>
    <definedName name="JAD_A5" localSheetId="3">[5]JAD_A5!#REF!</definedName>
    <definedName name="JAD_A5" localSheetId="4">[5]JAD_A5!#REF!</definedName>
    <definedName name="JAD_A5" localSheetId="5">[5]JAD_A5!#REF!</definedName>
    <definedName name="JAD_A5" localSheetId="6">[5]JAD_A5!#REF!</definedName>
    <definedName name="JAD_A5" localSheetId="7">[5]JAD_A5!#REF!</definedName>
    <definedName name="JAD_A5" localSheetId="20">[5]JAD_A5!#REF!</definedName>
    <definedName name="JAD_A5" localSheetId="8">[5]JAD_A5!#REF!</definedName>
    <definedName name="JAD_A5" localSheetId="11">[5]JAD_A5!#REF!</definedName>
    <definedName name="JAD_A5">[5]JAD_A5!#REF!</definedName>
    <definedName name="JOHN" localSheetId="0">#REF!</definedName>
    <definedName name="JOHN" localSheetId="13">#REF!</definedName>
    <definedName name="JOHN" localSheetId="15">#REF!</definedName>
    <definedName name="JOHN" localSheetId="16">#REF!</definedName>
    <definedName name="JOHN" localSheetId="18">#REF!</definedName>
    <definedName name="JOHN" localSheetId="21">#REF!</definedName>
    <definedName name="JOHN" localSheetId="19">#REF!</definedName>
    <definedName name="JOHN" localSheetId="22">#REF!</definedName>
    <definedName name="JOHN" localSheetId="23">#REF!</definedName>
    <definedName name="JOHN" localSheetId="24">#REF!</definedName>
    <definedName name="JOHN" localSheetId="25">#REF!</definedName>
    <definedName name="JOHN" localSheetId="26">#REF!</definedName>
    <definedName name="JOHN" localSheetId="27">#REF!</definedName>
    <definedName name="JOHN" localSheetId="28">#REF!</definedName>
    <definedName name="JOHN" localSheetId="3">#REF!</definedName>
    <definedName name="JOHN" localSheetId="4">#REF!</definedName>
    <definedName name="JOHN" localSheetId="5">#REF!</definedName>
    <definedName name="JOHN" localSheetId="6">#REF!</definedName>
    <definedName name="JOHN" localSheetId="7">#REF!</definedName>
    <definedName name="JOHN" localSheetId="20">#REF!</definedName>
    <definedName name="JOHN" localSheetId="8">#REF!</definedName>
    <definedName name="JOHN" localSheetId="9">#REF!</definedName>
    <definedName name="JOHN" localSheetId="11">#REF!</definedName>
    <definedName name="JOHN">#REF!</definedName>
    <definedName name="LAINI2003GENDER" localSheetId="0">#REF!</definedName>
    <definedName name="LAINI2003GENDER" localSheetId="13">#REF!</definedName>
    <definedName name="LAINI2003GENDER" localSheetId="15">#REF!</definedName>
    <definedName name="LAINI2003GENDER" localSheetId="16">#REF!</definedName>
    <definedName name="LAINI2003GENDER" localSheetId="18">#REF!</definedName>
    <definedName name="LAINI2003GENDER" localSheetId="21">#REF!</definedName>
    <definedName name="LAINI2003GENDER" localSheetId="19">#REF!</definedName>
    <definedName name="LAINI2003GENDER" localSheetId="22">#REF!</definedName>
    <definedName name="LAINI2003GENDER" localSheetId="23">#REF!</definedName>
    <definedName name="LAINI2003GENDER" localSheetId="24">#REF!</definedName>
    <definedName name="LAINI2003GENDER" localSheetId="25">#REF!</definedName>
    <definedName name="LAINI2003GENDER" localSheetId="26">#REF!</definedName>
    <definedName name="LAINI2003GENDER" localSheetId="27">#REF!</definedName>
    <definedName name="LAINI2003GENDER" localSheetId="28">#REF!</definedName>
    <definedName name="LAINI2003GENDER" localSheetId="3">#REF!</definedName>
    <definedName name="LAINI2003GENDER" localSheetId="4">#REF!</definedName>
    <definedName name="LAINI2003GENDER" localSheetId="5">#REF!</definedName>
    <definedName name="LAINI2003GENDER" localSheetId="6">#REF!</definedName>
    <definedName name="LAINI2003GENDER" localSheetId="7">#REF!</definedName>
    <definedName name="LAINI2003GENDER" localSheetId="20">#REF!</definedName>
    <definedName name="LAINI2003GENDER" localSheetId="8">#REF!</definedName>
    <definedName name="LAINI2003GENDER" localSheetId="9">#REF!</definedName>
    <definedName name="LAINI2003GENDER" localSheetId="11">#REF!</definedName>
    <definedName name="LAINI2003GENDER">#REF!</definedName>
    <definedName name="list_sehingga_18012011" localSheetId="0">#REF!</definedName>
    <definedName name="list_sehingga_18012011" localSheetId="16">#REF!</definedName>
    <definedName name="list_sehingga_18012011" localSheetId="20">#REF!</definedName>
    <definedName name="list_sehingga_18012011">#REF!</definedName>
    <definedName name="msic_complete" localSheetId="0">#REF!</definedName>
    <definedName name="msic_complete" localSheetId="16">#REF!</definedName>
    <definedName name="msic_complete" localSheetId="20">#REF!</definedName>
    <definedName name="msic_complete">#REF!</definedName>
    <definedName name="msic_complete_new" localSheetId="0">#REF!</definedName>
    <definedName name="msic_complete_new" localSheetId="16">#REF!</definedName>
    <definedName name="msic_complete_new" localSheetId="20">#REF!</definedName>
    <definedName name="msic_complete_new">#REF!</definedName>
    <definedName name="MYKE_11" localSheetId="0">#REF!</definedName>
    <definedName name="MYKE_11" localSheetId="13">#REF!</definedName>
    <definedName name="MYKE_11" localSheetId="15">#REF!</definedName>
    <definedName name="MYKE_11" localSheetId="16">#REF!</definedName>
    <definedName name="MYKE_11" localSheetId="18">#REF!</definedName>
    <definedName name="MYKE_11" localSheetId="21">#REF!</definedName>
    <definedName name="MYKE_11" localSheetId="19">#REF!</definedName>
    <definedName name="MYKE_11" localSheetId="22">#REF!</definedName>
    <definedName name="MYKE_11" localSheetId="23">#REF!</definedName>
    <definedName name="MYKE_11" localSheetId="24">#REF!</definedName>
    <definedName name="MYKE_11" localSheetId="25">#REF!</definedName>
    <definedName name="MYKE_11" localSheetId="26">#REF!</definedName>
    <definedName name="MYKE_11" localSheetId="27">#REF!</definedName>
    <definedName name="MYKE_11" localSheetId="28">#REF!</definedName>
    <definedName name="MYKE_11" localSheetId="3">#REF!</definedName>
    <definedName name="MYKE_11" localSheetId="4">#REF!</definedName>
    <definedName name="MYKE_11" localSheetId="5">#REF!</definedName>
    <definedName name="MYKE_11" localSheetId="6">#REF!</definedName>
    <definedName name="MYKE_11" localSheetId="7">#REF!</definedName>
    <definedName name="MYKE_11" localSheetId="20">#REF!</definedName>
    <definedName name="MYKE_11" localSheetId="8">#REF!</definedName>
    <definedName name="MYKE_11" localSheetId="9">#REF!</definedName>
    <definedName name="MYKE_11" localSheetId="11">#REF!</definedName>
    <definedName name="MYKE_11">#REF!</definedName>
    <definedName name="MYKE_11_2004" localSheetId="0">#REF!</definedName>
    <definedName name="MYKE_11_2004" localSheetId="13">#REF!</definedName>
    <definedName name="MYKE_11_2004" localSheetId="15">#REF!</definedName>
    <definedName name="MYKE_11_2004" localSheetId="16">#REF!</definedName>
    <definedName name="MYKE_11_2004" localSheetId="18">#REF!</definedName>
    <definedName name="MYKE_11_2004" localSheetId="21">#REF!</definedName>
    <definedName name="MYKE_11_2004" localSheetId="19">#REF!</definedName>
    <definedName name="MYKE_11_2004" localSheetId="22">#REF!</definedName>
    <definedName name="MYKE_11_2004" localSheetId="23">#REF!</definedName>
    <definedName name="MYKE_11_2004" localSheetId="24">#REF!</definedName>
    <definedName name="MYKE_11_2004" localSheetId="25">#REF!</definedName>
    <definedName name="MYKE_11_2004" localSheetId="26">#REF!</definedName>
    <definedName name="MYKE_11_2004" localSheetId="27">#REF!</definedName>
    <definedName name="MYKE_11_2004" localSheetId="28">#REF!</definedName>
    <definedName name="MYKE_11_2004" localSheetId="3">#REF!</definedName>
    <definedName name="MYKE_11_2004" localSheetId="4">#REF!</definedName>
    <definedName name="MYKE_11_2004" localSheetId="5">#REF!</definedName>
    <definedName name="MYKE_11_2004" localSheetId="6">#REF!</definedName>
    <definedName name="MYKE_11_2004" localSheetId="7">#REF!</definedName>
    <definedName name="MYKE_11_2004" localSheetId="20">#REF!</definedName>
    <definedName name="MYKE_11_2004" localSheetId="8">#REF!</definedName>
    <definedName name="MYKE_11_2004" localSheetId="9">#REF!</definedName>
    <definedName name="MYKE_11_2004" localSheetId="11">#REF!</definedName>
    <definedName name="MYKE_11_2004">#REF!</definedName>
    <definedName name="MYKE_11_LAMA" localSheetId="0">#REF!</definedName>
    <definedName name="MYKE_11_LAMA" localSheetId="13">#REF!</definedName>
    <definedName name="MYKE_11_LAMA" localSheetId="15">#REF!</definedName>
    <definedName name="MYKE_11_LAMA" localSheetId="16">#REF!</definedName>
    <definedName name="MYKE_11_LAMA" localSheetId="18">#REF!</definedName>
    <definedName name="MYKE_11_LAMA" localSheetId="21">#REF!</definedName>
    <definedName name="MYKE_11_LAMA" localSheetId="19">#REF!</definedName>
    <definedName name="MYKE_11_LAMA" localSheetId="22">#REF!</definedName>
    <definedName name="MYKE_11_LAMA" localSheetId="23">#REF!</definedName>
    <definedName name="MYKE_11_LAMA" localSheetId="24">#REF!</definedName>
    <definedName name="MYKE_11_LAMA" localSheetId="25">#REF!</definedName>
    <definedName name="MYKE_11_LAMA" localSheetId="26">#REF!</definedName>
    <definedName name="MYKE_11_LAMA" localSheetId="27">#REF!</definedName>
    <definedName name="MYKE_11_LAMA" localSheetId="28">#REF!</definedName>
    <definedName name="MYKE_11_LAMA" localSheetId="3">#REF!</definedName>
    <definedName name="MYKE_11_LAMA" localSheetId="4">#REF!</definedName>
    <definedName name="MYKE_11_LAMA" localSheetId="5">#REF!</definedName>
    <definedName name="MYKE_11_LAMA" localSheetId="6">#REF!</definedName>
    <definedName name="MYKE_11_LAMA" localSheetId="7">#REF!</definedName>
    <definedName name="MYKE_11_LAMA" localSheetId="20">#REF!</definedName>
    <definedName name="MYKE_11_LAMA" localSheetId="8">#REF!</definedName>
    <definedName name="MYKE_11_LAMA" localSheetId="9">#REF!</definedName>
    <definedName name="MYKE_11_LAMA" localSheetId="11">#REF!</definedName>
    <definedName name="MYKE_11_LAMA">#REF!</definedName>
    <definedName name="n" localSheetId="0">#REF!</definedName>
    <definedName name="n" localSheetId="16">#REF!</definedName>
    <definedName name="n" localSheetId="20">#REF!</definedName>
    <definedName name="n">#REF!</definedName>
    <definedName name="NGDBBP" localSheetId="0">#REF!</definedName>
    <definedName name="NGDBBP" localSheetId="16">#REF!</definedName>
    <definedName name="NGDBBP" localSheetId="20">#REF!</definedName>
    <definedName name="NGDBBP">#REF!</definedName>
    <definedName name="noorasiah91" localSheetId="0">#REF!</definedName>
    <definedName name="noorasiah91" localSheetId="13">#REF!</definedName>
    <definedName name="noorasiah91" localSheetId="15">#REF!</definedName>
    <definedName name="noorasiah91" localSheetId="16">#REF!</definedName>
    <definedName name="noorasiah91" localSheetId="18">#REF!</definedName>
    <definedName name="noorasiah91" localSheetId="21">#REF!</definedName>
    <definedName name="noorasiah91" localSheetId="19">#REF!</definedName>
    <definedName name="noorasiah91" localSheetId="22">#REF!</definedName>
    <definedName name="noorasiah91" localSheetId="23">#REF!</definedName>
    <definedName name="noorasiah91" localSheetId="24">#REF!</definedName>
    <definedName name="noorasiah91" localSheetId="25">#REF!</definedName>
    <definedName name="noorasiah91" localSheetId="26">#REF!</definedName>
    <definedName name="noorasiah91" localSheetId="27">#REF!</definedName>
    <definedName name="noorasiah91" localSheetId="28">#REF!</definedName>
    <definedName name="noorasiah91" localSheetId="3">#REF!</definedName>
    <definedName name="noorasiah91" localSheetId="4">#REF!</definedName>
    <definedName name="noorasiah91" localSheetId="5">#REF!</definedName>
    <definedName name="noorasiah91" localSheetId="6">#REF!</definedName>
    <definedName name="noorasiah91" localSheetId="7">#REF!</definedName>
    <definedName name="noorasiah91" localSheetId="20">#REF!</definedName>
    <definedName name="noorasiah91" localSheetId="8">#REF!</definedName>
    <definedName name="noorasiah91" localSheetId="9">#REF!</definedName>
    <definedName name="noorasiah91" localSheetId="11">#REF!</definedName>
    <definedName name="noorasiah91">#REF!</definedName>
    <definedName name="Output__10_billin" localSheetId="0">#REF!</definedName>
    <definedName name="Output__10_billin" localSheetId="13">#REF!</definedName>
    <definedName name="Output__10_billin" localSheetId="15">#REF!</definedName>
    <definedName name="Output__10_billin" localSheetId="16">#REF!</definedName>
    <definedName name="Output__10_billin" localSheetId="18">#REF!</definedName>
    <definedName name="Output__10_billin" localSheetId="21">#REF!</definedName>
    <definedName name="Output__10_billin" localSheetId="19">#REF!</definedName>
    <definedName name="Output__10_billin" localSheetId="22">#REF!</definedName>
    <definedName name="Output__10_billin" localSheetId="23">#REF!</definedName>
    <definedName name="Output__10_billin" localSheetId="24">#REF!</definedName>
    <definedName name="Output__10_billin" localSheetId="25">#REF!</definedName>
    <definedName name="Output__10_billin" localSheetId="26">#REF!</definedName>
    <definedName name="Output__10_billin" localSheetId="27">#REF!</definedName>
    <definedName name="Output__10_billin" localSheetId="28">#REF!</definedName>
    <definedName name="Output__10_billin" localSheetId="3">#REF!</definedName>
    <definedName name="Output__10_billin" localSheetId="4">#REF!</definedName>
    <definedName name="Output__10_billin" localSheetId="5">#REF!</definedName>
    <definedName name="Output__10_billin" localSheetId="6">#REF!</definedName>
    <definedName name="Output__10_billin" localSheetId="7">#REF!</definedName>
    <definedName name="Output__10_billin" localSheetId="20">#REF!</definedName>
    <definedName name="Output__10_billin" localSheetId="8">#REF!</definedName>
    <definedName name="Output__10_billin" localSheetId="9">#REF!</definedName>
    <definedName name="Output__10_billin" localSheetId="11">#REF!</definedName>
    <definedName name="Output__10_billin">#REF!</definedName>
    <definedName name="Output__10_million" localSheetId="0">#REF!</definedName>
    <definedName name="Output__10_million" localSheetId="13">#REF!</definedName>
    <definedName name="Output__10_million" localSheetId="15">#REF!</definedName>
    <definedName name="Output__10_million" localSheetId="16">#REF!</definedName>
    <definedName name="Output__10_million" localSheetId="18">#REF!</definedName>
    <definedName name="Output__10_million" localSheetId="21">#REF!</definedName>
    <definedName name="Output__10_million" localSheetId="19">#REF!</definedName>
    <definedName name="Output__10_million" localSheetId="22">#REF!</definedName>
    <definedName name="Output__10_million" localSheetId="23">#REF!</definedName>
    <definedName name="Output__10_million" localSheetId="24">#REF!</definedName>
    <definedName name="Output__10_million" localSheetId="25">#REF!</definedName>
    <definedName name="Output__10_million" localSheetId="26">#REF!</definedName>
    <definedName name="Output__10_million" localSheetId="27">#REF!</definedName>
    <definedName name="Output__10_million" localSheetId="28">#REF!</definedName>
    <definedName name="Output__10_million" localSheetId="3">#REF!</definedName>
    <definedName name="Output__10_million" localSheetId="4">#REF!</definedName>
    <definedName name="Output__10_million" localSheetId="5">#REF!</definedName>
    <definedName name="Output__10_million" localSheetId="6">#REF!</definedName>
    <definedName name="Output__10_million" localSheetId="7">#REF!</definedName>
    <definedName name="Output__10_million" localSheetId="20">#REF!</definedName>
    <definedName name="Output__10_million" localSheetId="8">#REF!</definedName>
    <definedName name="Output__10_million" localSheetId="9">#REF!</definedName>
    <definedName name="Output__10_million" localSheetId="11">#REF!</definedName>
    <definedName name="Output__10_million">#REF!</definedName>
    <definedName name="Pek__19999" localSheetId="0">#REF!</definedName>
    <definedName name="Pek__19999" localSheetId="13">#REF!</definedName>
    <definedName name="Pek__19999" localSheetId="15">#REF!</definedName>
    <definedName name="Pek__19999" localSheetId="16">#REF!</definedName>
    <definedName name="Pek__19999" localSheetId="18">#REF!</definedName>
    <definedName name="Pek__19999" localSheetId="21">#REF!</definedName>
    <definedName name="Pek__19999" localSheetId="19">#REF!</definedName>
    <definedName name="Pek__19999" localSheetId="22">#REF!</definedName>
    <definedName name="Pek__19999" localSheetId="23">#REF!</definedName>
    <definedName name="Pek__19999" localSheetId="24">#REF!</definedName>
    <definedName name="Pek__19999" localSheetId="25">#REF!</definedName>
    <definedName name="Pek__19999" localSheetId="26">#REF!</definedName>
    <definedName name="Pek__19999" localSheetId="27">#REF!</definedName>
    <definedName name="Pek__19999" localSheetId="28">#REF!</definedName>
    <definedName name="Pek__19999" localSheetId="3">#REF!</definedName>
    <definedName name="Pek__19999" localSheetId="4">#REF!</definedName>
    <definedName name="Pek__19999" localSheetId="5">#REF!</definedName>
    <definedName name="Pek__19999" localSheetId="6">#REF!</definedName>
    <definedName name="Pek__19999" localSheetId="7">#REF!</definedName>
    <definedName name="Pek__19999" localSheetId="20">#REF!</definedName>
    <definedName name="Pek__19999" localSheetId="8">#REF!</definedName>
    <definedName name="Pek__19999" localSheetId="9">#REF!</definedName>
    <definedName name="Pek__19999" localSheetId="11">#REF!</definedName>
    <definedName name="Pek__19999">#REF!</definedName>
    <definedName name="_xlnm.Print_Area" localSheetId="1">'A1'!$A$1:$Q$45</definedName>
    <definedName name="_xlnm.Print_Area" localSheetId="0">'A1 (2)'!$A$1:$Q$44</definedName>
    <definedName name="_xlnm.Print_Area" localSheetId="12">'A10-1'!$A$1:$M$35</definedName>
    <definedName name="_xlnm.Print_Area" localSheetId="13">'A10-2'!$A$1:$M$32</definedName>
    <definedName name="_xlnm.Print_Area" localSheetId="14">'A11-1'!$A$1:$U$36</definedName>
    <definedName name="_xlnm.Print_Area" localSheetId="15">'A11-2'!$A$1:$U$36</definedName>
    <definedName name="_xlnm.Print_Area" localSheetId="16">'A12'!$A$1:$R$32</definedName>
    <definedName name="_xlnm.Print_Area" localSheetId="17">'A12-2'!$A$1:$R$36</definedName>
    <definedName name="_xlnm.Print_Area" localSheetId="18">'A13'!$A$1:$R$41</definedName>
    <definedName name="_xlnm.Print_Area" localSheetId="21">'A13 (2)'!$A$1:$R$41</definedName>
    <definedName name="_xlnm.Print_Area" localSheetId="19">'A14'!$A$1:$O$46</definedName>
    <definedName name="_xlnm.Print_Area" localSheetId="22">'A14 (2)'!$A$1:$O$46</definedName>
    <definedName name="_xlnm.Print_Area" localSheetId="23">'A15'!$A$1:$N$47</definedName>
    <definedName name="_xlnm.Print_Area" localSheetId="24">'A16-1'!$A$1:$H$31</definedName>
    <definedName name="_xlnm.Print_Area" localSheetId="25">'A16-2'!$A$1:$H$30</definedName>
    <definedName name="_xlnm.Print_Area" localSheetId="26">'A17'!$A$1:$H$29</definedName>
    <definedName name="_xlnm.Print_Area" localSheetId="27">'A18'!$A$1:$M$35</definedName>
    <definedName name="_xlnm.Print_Area" localSheetId="28">'A19'!$A$1:$G$45</definedName>
    <definedName name="_xlnm.Print_Area" localSheetId="2">'A2-1'!$A$1:$Q$33</definedName>
    <definedName name="_xlnm.Print_Area" localSheetId="3">'A2-2'!$A$1:$Q$32</definedName>
    <definedName name="_xlnm.Print_Area" localSheetId="4">'A3'!$A$1:$O$46</definedName>
    <definedName name="_xlnm.Print_Area" localSheetId="5">'A4'!$A$1:$O$32</definedName>
    <definedName name="_xlnm.Print_Area" localSheetId="6">'A5'!$A$1:$O$37</definedName>
    <definedName name="_xlnm.Print_Area" localSheetId="7">'A6 '!$A$1:$Q$39</definedName>
    <definedName name="_xlnm.Print_Area" localSheetId="20">'A6  (2)'!$A$1:$Q$39</definedName>
    <definedName name="_xlnm.Print_Area" localSheetId="8">'A7'!$A$1:$Q$37</definedName>
    <definedName name="_xlnm.Print_Area" localSheetId="9">'A8'!$A$1:$R$30</definedName>
    <definedName name="_xlnm.Print_Area" localSheetId="10">'A9-1'!$A$1:$J$31</definedName>
    <definedName name="_xlnm.Print_Area" localSheetId="11">'A9-2'!$A$1:$J$30</definedName>
    <definedName name="_xlnm.Print_Area">#REF!</definedName>
    <definedName name="PRINT_AREA_MI" localSheetId="0">#REF!</definedName>
    <definedName name="PRINT_AREA_MI" localSheetId="13">#REF!</definedName>
    <definedName name="PRINT_AREA_MI" localSheetId="15">#REF!</definedName>
    <definedName name="PRINT_AREA_MI" localSheetId="16">#REF!</definedName>
    <definedName name="PRINT_AREA_MI" localSheetId="18">#REF!</definedName>
    <definedName name="PRINT_AREA_MI" localSheetId="21">#REF!</definedName>
    <definedName name="PRINT_AREA_MI" localSheetId="19">#REF!</definedName>
    <definedName name="PRINT_AREA_MI" localSheetId="22">#REF!</definedName>
    <definedName name="PRINT_AREA_MI" localSheetId="23">#REF!</definedName>
    <definedName name="PRINT_AREA_MI" localSheetId="24">#REF!</definedName>
    <definedName name="PRINT_AREA_MI" localSheetId="25">#REF!</definedName>
    <definedName name="PRINT_AREA_MI" localSheetId="26">#REF!</definedName>
    <definedName name="PRINT_AREA_MI" localSheetId="27">#REF!</definedName>
    <definedName name="PRINT_AREA_MI" localSheetId="28">#REF!</definedName>
    <definedName name="PRINT_AREA_MI" localSheetId="3">#REF!</definedName>
    <definedName name="PRINT_AREA_MI" localSheetId="4">#REF!</definedName>
    <definedName name="PRINT_AREA_MI" localSheetId="5">#REF!</definedName>
    <definedName name="PRINT_AREA_MI" localSheetId="6">#REF!</definedName>
    <definedName name="PRINT_AREA_MI" localSheetId="7">#REF!</definedName>
    <definedName name="PRINT_AREA_MI" localSheetId="20">#REF!</definedName>
    <definedName name="PRINT_AREA_MI" localSheetId="8">#REF!</definedName>
    <definedName name="PRINT_AREA_MI" localSheetId="9">#REF!</definedName>
    <definedName name="PRINT_AREA_MI" localSheetId="11">#REF!</definedName>
    <definedName name="PRINT_AREA_MI">#REF!</definedName>
    <definedName name="_xlnm.Print_Titles" localSheetId="24">'A16-1'!$B:$I</definedName>
    <definedName name="_xlnm.Print_Titles" localSheetId="25">'A16-2'!$B:$I</definedName>
    <definedName name="_xlnm.Print_Titles" localSheetId="10">'A9-1'!$B:$J</definedName>
    <definedName name="_xlnm.Print_Titles" localSheetId="11">'A9-2'!$B:$J</definedName>
    <definedName name="PROSESAN_VS_SVYSYS" localSheetId="0">#REF!</definedName>
    <definedName name="PROSESAN_VS_SVYSYS" localSheetId="13">#REF!</definedName>
    <definedName name="PROSESAN_VS_SVYSYS" localSheetId="15">#REF!</definedName>
    <definedName name="PROSESAN_VS_SVYSYS" localSheetId="16">#REF!</definedName>
    <definedName name="PROSESAN_VS_SVYSYS" localSheetId="18">#REF!</definedName>
    <definedName name="PROSESAN_VS_SVYSYS" localSheetId="21">#REF!</definedName>
    <definedName name="PROSESAN_VS_SVYSYS" localSheetId="19">#REF!</definedName>
    <definedName name="PROSESAN_VS_SVYSYS" localSheetId="22">#REF!</definedName>
    <definedName name="PROSESAN_VS_SVYSYS" localSheetId="23">#REF!</definedName>
    <definedName name="PROSESAN_VS_SVYSYS" localSheetId="24">#REF!</definedName>
    <definedName name="PROSESAN_VS_SVYSYS" localSheetId="25">#REF!</definedName>
    <definedName name="PROSESAN_VS_SVYSYS" localSheetId="26">#REF!</definedName>
    <definedName name="PROSESAN_VS_SVYSYS" localSheetId="27">#REF!</definedName>
    <definedName name="PROSESAN_VS_SVYSYS" localSheetId="28">#REF!</definedName>
    <definedName name="PROSESAN_VS_SVYSYS" localSheetId="3">#REF!</definedName>
    <definedName name="PROSESAN_VS_SVYSYS" localSheetId="4">#REF!</definedName>
    <definedName name="PROSESAN_VS_SVYSYS" localSheetId="5">#REF!</definedName>
    <definedName name="PROSESAN_VS_SVYSYS" localSheetId="6">#REF!</definedName>
    <definedName name="PROSESAN_VS_SVYSYS" localSheetId="7">#REF!</definedName>
    <definedName name="PROSESAN_VS_SVYSYS" localSheetId="20">#REF!</definedName>
    <definedName name="PROSESAN_VS_SVYSYS" localSheetId="8">#REF!</definedName>
    <definedName name="PROSESAN_VS_SVYSYS" localSheetId="9">#REF!</definedName>
    <definedName name="PROSESAN_VS_SVYSYS" localSheetId="11">#REF!</definedName>
    <definedName name="PROSESAN_VS_SVYSYS">#REF!</definedName>
    <definedName name="Q" localSheetId="0">#REF!</definedName>
    <definedName name="Q" localSheetId="16">#REF!</definedName>
    <definedName name="Q" localSheetId="20">#REF!</definedName>
    <definedName name="Q">#REF!</definedName>
    <definedName name="Q04W" localSheetId="0">#REF!</definedName>
    <definedName name="Q04W" localSheetId="13">#REF!</definedName>
    <definedName name="Q04W" localSheetId="15">#REF!</definedName>
    <definedName name="Q04W" localSheetId="16">#REF!</definedName>
    <definedName name="Q04W" localSheetId="18">#REF!</definedName>
    <definedName name="Q04W" localSheetId="21">#REF!</definedName>
    <definedName name="Q04W" localSheetId="19">#REF!</definedName>
    <definedName name="Q04W" localSheetId="22">#REF!</definedName>
    <definedName name="Q04W" localSheetId="23">#REF!</definedName>
    <definedName name="Q04W" localSheetId="24">#REF!</definedName>
    <definedName name="Q04W" localSheetId="25">#REF!</definedName>
    <definedName name="Q04W" localSheetId="26">#REF!</definedName>
    <definedName name="Q04W" localSheetId="27">#REF!</definedName>
    <definedName name="Q04W" localSheetId="28">#REF!</definedName>
    <definedName name="Q04W" localSheetId="3">#REF!</definedName>
    <definedName name="Q04W" localSheetId="4">#REF!</definedName>
    <definedName name="Q04W" localSheetId="5">#REF!</definedName>
    <definedName name="Q04W" localSheetId="6">#REF!</definedName>
    <definedName name="Q04W" localSheetId="7">#REF!</definedName>
    <definedName name="Q04W" localSheetId="20">#REF!</definedName>
    <definedName name="Q04W" localSheetId="8">#REF!</definedName>
    <definedName name="Q04W" localSheetId="9">#REF!</definedName>
    <definedName name="Q04W" localSheetId="11">#REF!</definedName>
    <definedName name="Q04W">#REF!</definedName>
    <definedName name="Query1" localSheetId="0">#REF!</definedName>
    <definedName name="Query1" localSheetId="13">#REF!</definedName>
    <definedName name="Query1" localSheetId="15">#REF!</definedName>
    <definedName name="Query1" localSheetId="16">#REF!</definedName>
    <definedName name="Query1" localSheetId="18">#REF!</definedName>
    <definedName name="Query1" localSheetId="21">#REF!</definedName>
    <definedName name="Query1" localSheetId="19">#REF!</definedName>
    <definedName name="Query1" localSheetId="22">#REF!</definedName>
    <definedName name="Query1" localSheetId="23">#REF!</definedName>
    <definedName name="Query1" localSheetId="24">#REF!</definedName>
    <definedName name="Query1" localSheetId="25">#REF!</definedName>
    <definedName name="Query1" localSheetId="26">#REF!</definedName>
    <definedName name="Query1" localSheetId="27">#REF!</definedName>
    <definedName name="Query1" localSheetId="28">#REF!</definedName>
    <definedName name="Query1" localSheetId="3">#REF!</definedName>
    <definedName name="Query1" localSheetId="4">#REF!</definedName>
    <definedName name="Query1" localSheetId="5">#REF!</definedName>
    <definedName name="Query1" localSheetId="6">#REF!</definedName>
    <definedName name="Query1" localSheetId="7">#REF!</definedName>
    <definedName name="Query1" localSheetId="20">#REF!</definedName>
    <definedName name="Query1" localSheetId="8">#REF!</definedName>
    <definedName name="Query1" localSheetId="9">#REF!</definedName>
    <definedName name="Query1" localSheetId="11">#REF!</definedName>
    <definedName name="Query1">#REF!</definedName>
    <definedName name="Query2" localSheetId="0">#REF!</definedName>
    <definedName name="Query2" localSheetId="13">#REF!</definedName>
    <definedName name="Query2" localSheetId="15">#REF!</definedName>
    <definedName name="Query2" localSheetId="16">#REF!</definedName>
    <definedName name="Query2" localSheetId="18">#REF!</definedName>
    <definedName name="Query2" localSheetId="21">#REF!</definedName>
    <definedName name="Query2" localSheetId="19">#REF!</definedName>
    <definedName name="Query2" localSheetId="22">#REF!</definedName>
    <definedName name="Query2" localSheetId="23">#REF!</definedName>
    <definedName name="Query2" localSheetId="24">#REF!</definedName>
    <definedName name="Query2" localSheetId="25">#REF!</definedName>
    <definedName name="Query2" localSheetId="26">#REF!</definedName>
    <definedName name="Query2" localSheetId="27">#REF!</definedName>
    <definedName name="Query2" localSheetId="28">#REF!</definedName>
    <definedName name="Query2" localSheetId="3">#REF!</definedName>
    <definedName name="Query2" localSheetId="4">#REF!</definedName>
    <definedName name="Query2" localSheetId="5">#REF!</definedName>
    <definedName name="Query2" localSheetId="6">#REF!</definedName>
    <definedName name="Query2" localSheetId="7">#REF!</definedName>
    <definedName name="Query2" localSheetId="20">#REF!</definedName>
    <definedName name="Query2" localSheetId="8">#REF!</definedName>
    <definedName name="Query2" localSheetId="9">#REF!</definedName>
    <definedName name="Query2" localSheetId="11">#REF!</definedName>
    <definedName name="Query2">#REF!</definedName>
    <definedName name="sa" localSheetId="0">#REF!</definedName>
    <definedName name="sa" localSheetId="13">#REF!</definedName>
    <definedName name="sa" localSheetId="15">#REF!</definedName>
    <definedName name="sa" localSheetId="16">#REF!</definedName>
    <definedName name="sa" localSheetId="18">#REF!</definedName>
    <definedName name="sa" localSheetId="21">#REF!</definedName>
    <definedName name="sa" localSheetId="19">#REF!</definedName>
    <definedName name="sa" localSheetId="22">#REF!</definedName>
    <definedName name="sa" localSheetId="23">#REF!</definedName>
    <definedName name="sa" localSheetId="24">#REF!</definedName>
    <definedName name="sa" localSheetId="25">#REF!</definedName>
    <definedName name="sa" localSheetId="26">#REF!</definedName>
    <definedName name="sa" localSheetId="27">#REF!</definedName>
    <definedName name="sa" localSheetId="28">#REF!</definedName>
    <definedName name="sa" localSheetId="2">#REF!</definedName>
    <definedName name="sa" localSheetId="3">#REF!</definedName>
    <definedName name="sa" localSheetId="4">#REF!</definedName>
    <definedName name="sa" localSheetId="5">#REF!</definedName>
    <definedName name="sa" localSheetId="6">#REF!</definedName>
    <definedName name="sa" localSheetId="7">#REF!</definedName>
    <definedName name="sa" localSheetId="20">#REF!</definedName>
    <definedName name="sa" localSheetId="8">#REF!</definedName>
    <definedName name="sa" localSheetId="9">#REF!</definedName>
    <definedName name="sa" localSheetId="11">#REF!</definedName>
    <definedName name="sa">#REF!</definedName>
    <definedName name="Table_12" localSheetId="0">#REF!</definedName>
    <definedName name="Table_12" localSheetId="13">#REF!</definedName>
    <definedName name="Table_12" localSheetId="15">#REF!</definedName>
    <definedName name="Table_12" localSheetId="16">#REF!</definedName>
    <definedName name="Table_12" localSheetId="18">#REF!</definedName>
    <definedName name="Table_12" localSheetId="21">#REF!</definedName>
    <definedName name="Table_12" localSheetId="19">#REF!</definedName>
    <definedName name="Table_12" localSheetId="22">#REF!</definedName>
    <definedName name="Table_12" localSheetId="23">#REF!</definedName>
    <definedName name="Table_12" localSheetId="24">#REF!</definedName>
    <definedName name="Table_12" localSheetId="25">#REF!</definedName>
    <definedName name="Table_12" localSheetId="26">#REF!</definedName>
    <definedName name="Table_12" localSheetId="27">#REF!</definedName>
    <definedName name="Table_12" localSheetId="28">#REF!</definedName>
    <definedName name="Table_12" localSheetId="3">#REF!</definedName>
    <definedName name="Table_12" localSheetId="4">#REF!</definedName>
    <definedName name="Table_12" localSheetId="5">#REF!</definedName>
    <definedName name="Table_12" localSheetId="6">#REF!</definedName>
    <definedName name="Table_12" localSheetId="7">#REF!</definedName>
    <definedName name="Table_12" localSheetId="20">#REF!</definedName>
    <definedName name="Table_12" localSheetId="8">#REF!</definedName>
    <definedName name="Table_12" localSheetId="9">#REF!</definedName>
    <definedName name="Table_12" localSheetId="11">#REF!</definedName>
    <definedName name="Table_12">#REF!</definedName>
    <definedName name="TABLE_13" localSheetId="0">#REF!</definedName>
    <definedName name="TABLE_13" localSheetId="13">#REF!</definedName>
    <definedName name="TABLE_13" localSheetId="15">#REF!</definedName>
    <definedName name="TABLE_13" localSheetId="16">#REF!</definedName>
    <definedName name="TABLE_13" localSheetId="18">#REF!</definedName>
    <definedName name="TABLE_13" localSheetId="21">#REF!</definedName>
    <definedName name="TABLE_13" localSheetId="19">#REF!</definedName>
    <definedName name="TABLE_13" localSheetId="22">#REF!</definedName>
    <definedName name="TABLE_13" localSheetId="23">#REF!</definedName>
    <definedName name="TABLE_13" localSheetId="24">#REF!</definedName>
    <definedName name="TABLE_13" localSheetId="25">#REF!</definedName>
    <definedName name="TABLE_13" localSheetId="26">#REF!</definedName>
    <definedName name="TABLE_13" localSheetId="27">#REF!</definedName>
    <definedName name="TABLE_13" localSheetId="28">#REF!</definedName>
    <definedName name="TABLE_13" localSheetId="3">#REF!</definedName>
    <definedName name="TABLE_13" localSheetId="4">#REF!</definedName>
    <definedName name="TABLE_13" localSheetId="5">#REF!</definedName>
    <definedName name="TABLE_13" localSheetId="6">#REF!</definedName>
    <definedName name="TABLE_13" localSheetId="7">#REF!</definedName>
    <definedName name="TABLE_13" localSheetId="20">#REF!</definedName>
    <definedName name="TABLE_13" localSheetId="8">#REF!</definedName>
    <definedName name="TABLE_13" localSheetId="9">#REF!</definedName>
    <definedName name="TABLE_13" localSheetId="11">#REF!</definedName>
    <definedName name="TABLE_13">#REF!</definedName>
    <definedName name="TABLE_14" localSheetId="0">#REF!</definedName>
    <definedName name="TABLE_14" localSheetId="13">#REF!</definedName>
    <definedName name="TABLE_14" localSheetId="15">#REF!</definedName>
    <definedName name="TABLE_14" localSheetId="16">#REF!</definedName>
    <definedName name="TABLE_14" localSheetId="18">#REF!</definedName>
    <definedName name="TABLE_14" localSheetId="21">#REF!</definedName>
    <definedName name="TABLE_14" localSheetId="19">#REF!</definedName>
    <definedName name="TABLE_14" localSheetId="22">#REF!</definedName>
    <definedName name="TABLE_14" localSheetId="23">#REF!</definedName>
    <definedName name="TABLE_14" localSheetId="24">#REF!</definedName>
    <definedName name="TABLE_14" localSheetId="25">#REF!</definedName>
    <definedName name="TABLE_14" localSheetId="26">#REF!</definedName>
    <definedName name="TABLE_14" localSheetId="27">#REF!</definedName>
    <definedName name="TABLE_14" localSheetId="28">#REF!</definedName>
    <definedName name="TABLE_14" localSheetId="3">#REF!</definedName>
    <definedName name="TABLE_14" localSheetId="4">#REF!</definedName>
    <definedName name="TABLE_14" localSheetId="5">#REF!</definedName>
    <definedName name="TABLE_14" localSheetId="6">#REF!</definedName>
    <definedName name="TABLE_14" localSheetId="7">#REF!</definedName>
    <definedName name="TABLE_14" localSheetId="20">#REF!</definedName>
    <definedName name="TABLE_14" localSheetId="8">#REF!</definedName>
    <definedName name="TABLE_14" localSheetId="9">#REF!</definedName>
    <definedName name="TABLE_14" localSheetId="11">#REF!</definedName>
    <definedName name="TABLE_14">#REF!</definedName>
    <definedName name="table_3" localSheetId="0">#REF!</definedName>
    <definedName name="table_3" localSheetId="13">#REF!</definedName>
    <definedName name="table_3" localSheetId="15">#REF!</definedName>
    <definedName name="table_3" localSheetId="16">#REF!</definedName>
    <definedName name="table_3" localSheetId="18">#REF!</definedName>
    <definedName name="table_3" localSheetId="21">#REF!</definedName>
    <definedName name="table_3" localSheetId="19">#REF!</definedName>
    <definedName name="table_3" localSheetId="22">#REF!</definedName>
    <definedName name="table_3" localSheetId="23">#REF!</definedName>
    <definedName name="table_3" localSheetId="24">#REF!</definedName>
    <definedName name="table_3" localSheetId="25">#REF!</definedName>
    <definedName name="table_3" localSheetId="26">#REF!</definedName>
    <definedName name="table_3" localSheetId="27">#REF!</definedName>
    <definedName name="table_3" localSheetId="28">#REF!</definedName>
    <definedName name="table_3" localSheetId="3">#REF!</definedName>
    <definedName name="table_3" localSheetId="4">#REF!</definedName>
    <definedName name="table_3" localSheetId="5">#REF!</definedName>
    <definedName name="table_3" localSheetId="6">#REF!</definedName>
    <definedName name="table_3" localSheetId="7">#REF!</definedName>
    <definedName name="table_3" localSheetId="20">#REF!</definedName>
    <definedName name="table_3" localSheetId="8">#REF!</definedName>
    <definedName name="table_3" localSheetId="9">#REF!</definedName>
    <definedName name="table_3" localSheetId="11">#REF!</definedName>
    <definedName name="table_3">#REF!</definedName>
    <definedName name="TABLE_9" localSheetId="0">#REF!</definedName>
    <definedName name="TABLE_9" localSheetId="13">#REF!</definedName>
    <definedName name="TABLE_9" localSheetId="15">#REF!</definedName>
    <definedName name="TABLE_9" localSheetId="16">#REF!</definedName>
    <definedName name="TABLE_9" localSheetId="18">#REF!</definedName>
    <definedName name="TABLE_9" localSheetId="21">#REF!</definedName>
    <definedName name="TABLE_9" localSheetId="19">#REF!</definedName>
    <definedName name="TABLE_9" localSheetId="22">#REF!</definedName>
    <definedName name="TABLE_9" localSheetId="23">#REF!</definedName>
    <definedName name="TABLE_9" localSheetId="24">#REF!</definedName>
    <definedName name="TABLE_9" localSheetId="25">#REF!</definedName>
    <definedName name="TABLE_9" localSheetId="26">#REF!</definedName>
    <definedName name="TABLE_9" localSheetId="27">#REF!</definedName>
    <definedName name="TABLE_9" localSheetId="28">#REF!</definedName>
    <definedName name="TABLE_9" localSheetId="3">#REF!</definedName>
    <definedName name="TABLE_9" localSheetId="4">#REF!</definedName>
    <definedName name="TABLE_9" localSheetId="5">#REF!</definedName>
    <definedName name="TABLE_9" localSheetId="6">#REF!</definedName>
    <definedName name="TABLE_9" localSheetId="7">#REF!</definedName>
    <definedName name="TABLE_9" localSheetId="20">#REF!</definedName>
    <definedName name="TABLE_9" localSheetId="8">#REF!</definedName>
    <definedName name="TABLE_9" localSheetId="9">#REF!</definedName>
    <definedName name="TABLE_9" localSheetId="11">#REF!</definedName>
    <definedName name="TABLE_9">#REF!</definedName>
    <definedName name="umum" localSheetId="0">#REF!</definedName>
    <definedName name="umum" localSheetId="16">#REF!</definedName>
    <definedName name="umum" localSheetId="20">#REF!</definedName>
    <definedName name="umum">#REF!</definedName>
    <definedName name="y" localSheetId="0">#REF!</definedName>
    <definedName name="y" localSheetId="16">#REF!</definedName>
    <definedName name="y" localSheetId="20">#REF!</definedName>
    <definedName name="y">#REF!</definedName>
  </definedNames>
  <calcPr calcId="191029"/>
</workbook>
</file>

<file path=xl/calcChain.xml><?xml version="1.0" encoding="utf-8"?>
<calcChain xmlns="http://schemas.openxmlformats.org/spreadsheetml/2006/main">
  <c r="O9" i="14" l="1"/>
  <c r="M9" i="14"/>
  <c r="K9" i="14"/>
  <c r="I9" i="14"/>
  <c r="G9" i="14"/>
  <c r="E9" i="14"/>
  <c r="C9" i="14"/>
  <c r="Q33" i="40" l="1"/>
  <c r="O33" i="40"/>
  <c r="M33" i="40"/>
  <c r="I33" i="40"/>
  <c r="G33" i="40"/>
  <c r="E33" i="40"/>
  <c r="Q27" i="40"/>
  <c r="O27" i="40"/>
  <c r="M27" i="40"/>
  <c r="I27" i="40"/>
  <c r="G27" i="40"/>
  <c r="E27" i="40"/>
  <c r="Q21" i="40"/>
  <c r="O21" i="40"/>
  <c r="M21" i="40"/>
  <c r="I21" i="40"/>
  <c r="G21" i="40"/>
  <c r="E21" i="40"/>
  <c r="Q15" i="40"/>
  <c r="O15" i="40"/>
  <c r="M15" i="40"/>
  <c r="I15" i="40"/>
  <c r="G15" i="40"/>
  <c r="E15" i="40"/>
  <c r="K15" i="40" l="1"/>
  <c r="K27" i="40"/>
  <c r="Q9" i="40"/>
  <c r="O9" i="40"/>
  <c r="G9" i="40"/>
  <c r="E9" i="40"/>
  <c r="M9" i="40"/>
  <c r="K33" i="40"/>
  <c r="I9" i="40"/>
  <c r="K21" i="40"/>
  <c r="O42" i="39"/>
  <c r="M42" i="39"/>
  <c r="K42" i="39"/>
  <c r="G42" i="39"/>
  <c r="E42" i="39"/>
  <c r="C42" i="39"/>
  <c r="O40" i="39"/>
  <c r="M40" i="39"/>
  <c r="K40" i="39"/>
  <c r="G40" i="39"/>
  <c r="E40" i="39"/>
  <c r="C40" i="39"/>
  <c r="I38" i="39"/>
  <c r="O36" i="39"/>
  <c r="M36" i="39"/>
  <c r="K36" i="39"/>
  <c r="G36" i="39"/>
  <c r="E36" i="39"/>
  <c r="C36" i="39"/>
  <c r="O34" i="39"/>
  <c r="M34" i="39"/>
  <c r="K34" i="39"/>
  <c r="G34" i="39"/>
  <c r="E34" i="39"/>
  <c r="C34" i="39"/>
  <c r="O32" i="39"/>
  <c r="M32" i="39"/>
  <c r="K32" i="39"/>
  <c r="G32" i="39"/>
  <c r="E32" i="39"/>
  <c r="C32" i="39"/>
  <c r="O30" i="39"/>
  <c r="M30" i="39"/>
  <c r="K30" i="39"/>
  <c r="G30" i="39"/>
  <c r="E30" i="39"/>
  <c r="C30" i="39"/>
  <c r="O28" i="39"/>
  <c r="M28" i="39"/>
  <c r="K28" i="39"/>
  <c r="G28" i="39"/>
  <c r="E28" i="39"/>
  <c r="C28" i="39"/>
  <c r="O26" i="39"/>
  <c r="M26" i="39"/>
  <c r="K26" i="39"/>
  <c r="G26" i="39"/>
  <c r="E26" i="39"/>
  <c r="C26" i="39"/>
  <c r="O24" i="39"/>
  <c r="M24" i="39"/>
  <c r="K24" i="39"/>
  <c r="G24" i="39"/>
  <c r="E24" i="39"/>
  <c r="C24" i="39"/>
  <c r="O22" i="39"/>
  <c r="M22" i="39"/>
  <c r="K22" i="39"/>
  <c r="G22" i="39"/>
  <c r="E22" i="39"/>
  <c r="C22" i="39"/>
  <c r="O20" i="39"/>
  <c r="M20" i="39"/>
  <c r="K20" i="39"/>
  <c r="G20" i="39"/>
  <c r="E20" i="39"/>
  <c r="C20" i="39"/>
  <c r="O18" i="39"/>
  <c r="M18" i="39"/>
  <c r="K18" i="39"/>
  <c r="G18" i="39"/>
  <c r="E18" i="39"/>
  <c r="C18" i="39"/>
  <c r="O16" i="39"/>
  <c r="M16" i="39"/>
  <c r="K16" i="39"/>
  <c r="G16" i="39"/>
  <c r="E16" i="39"/>
  <c r="C16" i="39"/>
  <c r="O14" i="39"/>
  <c r="M14" i="39"/>
  <c r="K14" i="39"/>
  <c r="G14" i="39"/>
  <c r="E14" i="39"/>
  <c r="C14" i="39"/>
  <c r="O12" i="39"/>
  <c r="M12" i="39"/>
  <c r="K12" i="39"/>
  <c r="G12" i="39"/>
  <c r="E12" i="39"/>
  <c r="C12" i="39"/>
  <c r="R34" i="38"/>
  <c r="P34" i="38"/>
  <c r="N34" i="38"/>
  <c r="J34" i="38"/>
  <c r="H34" i="38"/>
  <c r="F34" i="38"/>
  <c r="R28" i="38"/>
  <c r="P28" i="38"/>
  <c r="N28" i="38"/>
  <c r="J28" i="38"/>
  <c r="H28" i="38"/>
  <c r="F28" i="38"/>
  <c r="R22" i="38"/>
  <c r="P22" i="38"/>
  <c r="N22" i="38"/>
  <c r="J22" i="38"/>
  <c r="H22" i="38"/>
  <c r="F22" i="38"/>
  <c r="R16" i="38"/>
  <c r="P16" i="38"/>
  <c r="N16" i="38"/>
  <c r="J16" i="38"/>
  <c r="H16" i="38"/>
  <c r="F16" i="38"/>
  <c r="I22" i="39" l="1"/>
  <c r="I18" i="39"/>
  <c r="I26" i="39"/>
  <c r="I14" i="39"/>
  <c r="K9" i="40"/>
  <c r="F9" i="38"/>
  <c r="I42" i="39"/>
  <c r="L34" i="38"/>
  <c r="I34" i="39"/>
  <c r="N9" i="38"/>
  <c r="I30" i="39"/>
  <c r="P9" i="38"/>
  <c r="R9" i="38"/>
  <c r="I40" i="39"/>
  <c r="J9" i="38"/>
  <c r="H9" i="38"/>
  <c r="C9" i="39"/>
  <c r="L28" i="38"/>
  <c r="I24" i="39"/>
  <c r="I32" i="39"/>
  <c r="G9" i="39"/>
  <c r="K9" i="39"/>
  <c r="M9" i="39"/>
  <c r="O9" i="39"/>
  <c r="I12" i="39"/>
  <c r="I20" i="39"/>
  <c r="I28" i="39"/>
  <c r="I36" i="39"/>
  <c r="I16" i="39"/>
  <c r="E9" i="39"/>
  <c r="L16" i="38"/>
  <c r="L22" i="38"/>
  <c r="I9" i="39" l="1"/>
  <c r="L9" i="38"/>
  <c r="AF25" i="37" l="1"/>
  <c r="AF24" i="37"/>
  <c r="AD18" i="37"/>
  <c r="AB18" i="37"/>
  <c r="Z18" i="37"/>
  <c r="X18" i="37"/>
  <c r="V18" i="37"/>
  <c r="T18" i="37"/>
  <c r="AD17" i="37"/>
  <c r="AB17" i="37"/>
  <c r="Z17" i="37"/>
  <c r="X17" i="37"/>
  <c r="V17" i="37"/>
  <c r="T17" i="37"/>
</calcChain>
</file>

<file path=xl/sharedStrings.xml><?xml version="1.0" encoding="utf-8"?>
<sst xmlns="http://schemas.openxmlformats.org/spreadsheetml/2006/main" count="860" uniqueCount="307">
  <si>
    <t>(RM '000)</t>
  </si>
  <si>
    <t>Jumlah</t>
  </si>
  <si>
    <t>Total</t>
  </si>
  <si>
    <t>Tanaman</t>
  </si>
  <si>
    <t>Crops</t>
  </si>
  <si>
    <t>Ternakan</t>
  </si>
  <si>
    <t>Livestock</t>
  </si>
  <si>
    <t>Perhutanan &amp; pembalakan</t>
  </si>
  <si>
    <t>Forestry &amp; logging</t>
  </si>
  <si>
    <t>n.a.</t>
  </si>
  <si>
    <t>Perikanan</t>
  </si>
  <si>
    <t>Fisheries</t>
  </si>
  <si>
    <r>
      <t xml:space="preserve">Jumlah
</t>
    </r>
    <r>
      <rPr>
        <i/>
        <sz val="10"/>
        <rFont val="Arial"/>
        <family val="2"/>
      </rPr>
      <t>Total</t>
    </r>
  </si>
  <si>
    <r>
      <t xml:space="preserve">Tanaman
</t>
    </r>
    <r>
      <rPr>
        <i/>
        <sz val="10"/>
        <rFont val="Arial"/>
        <family val="2"/>
      </rPr>
      <t>Crops</t>
    </r>
  </si>
  <si>
    <t>011</t>
  </si>
  <si>
    <t>012</t>
  </si>
  <si>
    <t>013</t>
  </si>
  <si>
    <t>015</t>
  </si>
  <si>
    <t>016</t>
  </si>
  <si>
    <r>
      <t xml:space="preserve">Ternakan
</t>
    </r>
    <r>
      <rPr>
        <i/>
        <sz val="10"/>
        <rFont val="Arial"/>
        <family val="2"/>
      </rPr>
      <t>Livestock</t>
    </r>
  </si>
  <si>
    <t>014</t>
  </si>
  <si>
    <r>
      <t xml:space="preserve">Perhutanan &amp; pembalakan
</t>
    </r>
    <r>
      <rPr>
        <i/>
        <sz val="10"/>
        <rFont val="Arial"/>
        <family val="2"/>
      </rPr>
      <t>Forestry &amp; logging</t>
    </r>
  </si>
  <si>
    <t>021</t>
  </si>
  <si>
    <t>022</t>
  </si>
  <si>
    <r>
      <t xml:space="preserve">Pengumpulan produk hutan bukan kayu
</t>
    </r>
    <r>
      <rPr>
        <i/>
        <sz val="10"/>
        <rFont val="Arial"/>
        <family val="2"/>
      </rPr>
      <t>Gathering of non-wood forest products</t>
    </r>
    <r>
      <rPr>
        <b/>
        <sz val="10"/>
        <rFont val="Arial"/>
        <family val="2"/>
      </rPr>
      <t xml:space="preserve">
</t>
    </r>
  </si>
  <si>
    <t>023</t>
  </si>
  <si>
    <t>024</t>
  </si>
  <si>
    <r>
      <t xml:space="preserve">Perikanan
</t>
    </r>
    <r>
      <rPr>
        <i/>
        <sz val="10"/>
        <color theme="1"/>
        <rFont val="Arial"/>
        <family val="2"/>
      </rPr>
      <t>Fisheries</t>
    </r>
  </si>
  <si>
    <t>031</t>
  </si>
  <si>
    <t>032</t>
  </si>
  <si>
    <t>Johor</t>
  </si>
  <si>
    <t>Kedah</t>
  </si>
  <si>
    <t>Kelantan</t>
  </si>
  <si>
    <t>Melaka</t>
  </si>
  <si>
    <t>Negeri Sembilan</t>
  </si>
  <si>
    <t>Pahang</t>
  </si>
  <si>
    <t>Pulau Pinang</t>
  </si>
  <si>
    <t>Perak</t>
  </si>
  <si>
    <t>Perlis</t>
  </si>
  <si>
    <t>Selangor</t>
  </si>
  <si>
    <t>Terengganu</t>
  </si>
  <si>
    <t>Sabah</t>
  </si>
  <si>
    <t>Sarawak</t>
  </si>
  <si>
    <r>
      <t xml:space="preserve">Saiz pekerja
</t>
    </r>
    <r>
      <rPr>
        <i/>
        <sz val="10"/>
        <rFont val="Arial"/>
        <family val="2"/>
      </rPr>
      <t>Employment size</t>
    </r>
  </si>
  <si>
    <r>
      <t xml:space="preserve">Bilangan 
pertubuhan
</t>
    </r>
    <r>
      <rPr>
        <i/>
        <sz val="10"/>
        <rFont val="Arial"/>
        <family val="2"/>
      </rPr>
      <t>Number of
establishment</t>
    </r>
  </si>
  <si>
    <r>
      <t xml:space="preserve">Nilai output
kasar
</t>
    </r>
    <r>
      <rPr>
        <i/>
        <sz val="10"/>
        <rFont val="Arial"/>
        <family val="2"/>
      </rPr>
      <t>Value of
gross output</t>
    </r>
  </si>
  <si>
    <r>
      <t xml:space="preserve">Nilai input
perantaraan
</t>
    </r>
    <r>
      <rPr>
        <i/>
        <sz val="10"/>
        <rFont val="Arial"/>
        <family val="2"/>
      </rPr>
      <t xml:space="preserve">Value of
intermediate
output </t>
    </r>
  </si>
  <si>
    <r>
      <t xml:space="preserve">Nilai 
ditambah
</t>
    </r>
    <r>
      <rPr>
        <i/>
        <sz val="10"/>
        <rFont val="Arial"/>
        <family val="2"/>
      </rPr>
      <t>Value</t>
    </r>
    <r>
      <rPr>
        <b/>
        <sz val="10"/>
        <rFont val="Arial"/>
        <family val="2"/>
      </rPr>
      <t xml:space="preserve">
</t>
    </r>
    <r>
      <rPr>
        <i/>
        <sz val="10"/>
        <rFont val="Arial"/>
        <family val="2"/>
      </rPr>
      <t>added</t>
    </r>
  </si>
  <si>
    <r>
      <t xml:space="preserve">Jumlah pekerja
pada bulan Disember
atau pada tempoh 
gaji akhir 
</t>
    </r>
    <r>
      <rPr>
        <i/>
        <sz val="10"/>
        <rFont val="Arial"/>
        <family val="2"/>
      </rPr>
      <t>Total number of
person engaged
during December or
last pay period</t>
    </r>
  </si>
  <si>
    <r>
      <t xml:space="preserve">Gaji &amp; upah
yang dibayar
</t>
    </r>
    <r>
      <rPr>
        <i/>
        <sz val="10"/>
        <rFont val="Arial"/>
        <family val="2"/>
      </rPr>
      <t xml:space="preserve">Salaries &amp;
wages paid </t>
    </r>
  </si>
  <si>
    <r>
      <t xml:space="preserve">Nilai harta tetap 
yang dimiliki
pada akhir tahun </t>
    </r>
    <r>
      <rPr>
        <i/>
        <sz val="10"/>
        <rFont val="Arial"/>
        <family val="2"/>
      </rPr>
      <t xml:space="preserve">
Value of fixed assets
owned as at the
end of the year  </t>
    </r>
  </si>
  <si>
    <t xml:space="preserve"> - </t>
  </si>
  <si>
    <r>
      <t xml:space="preserve">Saiz output
</t>
    </r>
    <r>
      <rPr>
        <i/>
        <sz val="10"/>
        <rFont val="Arial"/>
        <family val="2"/>
      </rPr>
      <t xml:space="preserve">Output size </t>
    </r>
  </si>
  <si>
    <t>&lt;3,000</t>
  </si>
  <si>
    <t>&lt;20,000</t>
  </si>
  <si>
    <t>&lt;100</t>
  </si>
  <si>
    <t>&lt;200</t>
  </si>
  <si>
    <t>&lt;500</t>
  </si>
  <si>
    <t>&lt;1,000</t>
  </si>
  <si>
    <t>&lt;5,000</t>
  </si>
  <si>
    <t>&lt;10,000</t>
  </si>
  <si>
    <t>&lt;50,000</t>
  </si>
  <si>
    <t>Lelaki</t>
  </si>
  <si>
    <t>Perempuan</t>
  </si>
  <si>
    <t>Male</t>
  </si>
  <si>
    <t>Female</t>
  </si>
  <si>
    <t>n.a</t>
  </si>
  <si>
    <r>
      <t xml:space="preserve">Pemilik yang bekerja dan rakan niaga yang aktif
</t>
    </r>
    <r>
      <rPr>
        <i/>
        <sz val="10"/>
        <rFont val="Arial"/>
        <family val="2"/>
      </rPr>
      <t>Working proprietors and active business partners</t>
    </r>
  </si>
  <si>
    <r>
      <t xml:space="preserve">Jumlah pekerja bergaji (sepenuh masa)
</t>
    </r>
    <r>
      <rPr>
        <i/>
        <sz val="10"/>
        <rFont val="Arial"/>
        <family val="2"/>
      </rPr>
      <t>Total paid employees (full-time)</t>
    </r>
  </si>
  <si>
    <r>
      <t xml:space="preserve">Perikanan
</t>
    </r>
    <r>
      <rPr>
        <i/>
        <sz val="10"/>
        <rFont val="Arial"/>
        <family val="2"/>
      </rPr>
      <t>Fisheries</t>
    </r>
  </si>
  <si>
    <t xml:space="preserve">   Lelaki</t>
  </si>
  <si>
    <t xml:space="preserve"> Perempuan</t>
  </si>
  <si>
    <t xml:space="preserve">   Male</t>
  </si>
  <si>
    <t xml:space="preserve"> Female</t>
  </si>
  <si>
    <r>
      <t xml:space="preserve">Perikanan
</t>
    </r>
    <r>
      <rPr>
        <i/>
        <sz val="10"/>
        <rFont val="Arial"/>
        <family val="2"/>
      </rPr>
      <t>Fishing</t>
    </r>
  </si>
  <si>
    <r>
      <t xml:space="preserve">Harta tetap
</t>
    </r>
    <r>
      <rPr>
        <i/>
        <sz val="10"/>
        <rFont val="Arial"/>
        <family val="2"/>
      </rPr>
      <t>Fixed assets</t>
    </r>
  </si>
  <si>
    <r>
      <t xml:space="preserve">Tanah
</t>
    </r>
    <r>
      <rPr>
        <i/>
        <sz val="10"/>
        <rFont val="Arial"/>
        <family val="2"/>
      </rPr>
      <t>Land</t>
    </r>
  </si>
  <si>
    <r>
      <t xml:space="preserve">Bangunan dan binaan lain
</t>
    </r>
    <r>
      <rPr>
        <i/>
        <sz val="10"/>
        <rFont val="Arial"/>
        <family val="2"/>
      </rPr>
      <t>Buildings and other construction</t>
    </r>
  </si>
  <si>
    <r>
      <t xml:space="preserve">Tempat kediaman
</t>
    </r>
    <r>
      <rPr>
        <i/>
        <sz val="10"/>
        <rFont val="Arial"/>
        <family val="2"/>
      </rPr>
      <t>Residential</t>
    </r>
  </si>
  <si>
    <r>
      <t xml:space="preserve">Alat pengangkutan
</t>
    </r>
    <r>
      <rPr>
        <i/>
        <sz val="10"/>
        <rFont val="Arial"/>
        <family val="2"/>
      </rPr>
      <t>Transport equipment</t>
    </r>
  </si>
  <si>
    <r>
      <t xml:space="preserve">Kereta penumpang
</t>
    </r>
    <r>
      <rPr>
        <i/>
        <sz val="10"/>
        <rFont val="Arial"/>
        <family val="2"/>
      </rPr>
      <t>Passenger cars</t>
    </r>
  </si>
  <si>
    <r>
      <t xml:space="preserve">Lain-lain
</t>
    </r>
    <r>
      <rPr>
        <i/>
        <sz val="10"/>
        <rFont val="Arial"/>
        <family val="2"/>
      </rPr>
      <t>Others</t>
    </r>
  </si>
  <si>
    <r>
      <t xml:space="preserve">Perkakasan komputer
</t>
    </r>
    <r>
      <rPr>
        <i/>
        <sz val="10"/>
        <rFont val="Arial"/>
        <family val="2"/>
      </rPr>
      <t>Computer hardware</t>
    </r>
    <r>
      <rPr>
        <sz val="10"/>
        <rFont val="Arial"/>
        <family val="2"/>
      </rPr>
      <t xml:space="preserve"> </t>
    </r>
  </si>
  <si>
    <r>
      <t xml:space="preserve">Perisian komputer
</t>
    </r>
    <r>
      <rPr>
        <i/>
        <sz val="10"/>
        <rFont val="Arial"/>
        <family val="2"/>
      </rPr>
      <t>Computer software</t>
    </r>
  </si>
  <si>
    <r>
      <t xml:space="preserve">Peralatan telekomunikasi
</t>
    </r>
    <r>
      <rPr>
        <i/>
        <sz val="10"/>
        <rFont val="Arial"/>
        <family val="2"/>
      </rPr>
      <t>Telecommunication equipment</t>
    </r>
  </si>
  <si>
    <r>
      <t xml:space="preserve">Jentera dan kelengkapan
</t>
    </r>
    <r>
      <rPr>
        <i/>
        <sz val="10"/>
        <rFont val="Arial"/>
        <family val="2"/>
      </rPr>
      <t>Machinery and equipment</t>
    </r>
  </si>
  <si>
    <r>
      <t xml:space="preserve">Perabot dan pemasangan
</t>
    </r>
    <r>
      <rPr>
        <i/>
        <sz val="10"/>
        <rFont val="Arial"/>
        <family val="2"/>
      </rPr>
      <t>Furniture and fittings</t>
    </r>
  </si>
  <si>
    <r>
      <t xml:space="preserve">Harta lain
</t>
    </r>
    <r>
      <rPr>
        <i/>
        <sz val="10"/>
        <rFont val="Arial"/>
        <family val="2"/>
      </rPr>
      <t>Other assets</t>
    </r>
  </si>
  <si>
    <r>
      <t xml:space="preserve">Muhibah, paten 
</t>
    </r>
    <r>
      <rPr>
        <i/>
        <sz val="10"/>
        <rFont val="Arial"/>
        <family val="2"/>
      </rPr>
      <t xml:space="preserve">Goodwill, patent </t>
    </r>
  </si>
  <si>
    <r>
      <rPr>
        <b/>
        <sz val="10"/>
        <rFont val="Arial"/>
        <family val="2"/>
      </rPr>
      <t xml:space="preserve">Aset biologi
</t>
    </r>
    <r>
      <rPr>
        <i/>
        <sz val="10"/>
        <rFont val="Arial"/>
        <family val="2"/>
      </rPr>
      <t>Biological assets</t>
    </r>
  </si>
  <si>
    <r>
      <t xml:space="preserve">Perbelanjaan Penyelidikan dan pembangunan
</t>
    </r>
    <r>
      <rPr>
        <i/>
        <sz val="10"/>
        <rFont val="Arial"/>
        <family val="2"/>
      </rPr>
      <t>Research and development expenditure</t>
    </r>
  </si>
  <si>
    <r>
      <rPr>
        <b/>
        <sz val="10"/>
        <rFont val="Arial"/>
        <family val="2"/>
      </rPr>
      <t>Jumlah</t>
    </r>
    <r>
      <rPr>
        <sz val="10"/>
        <rFont val="Arial"/>
        <family val="2"/>
      </rPr>
      <t xml:space="preserve">
</t>
    </r>
    <r>
      <rPr>
        <i/>
        <sz val="10"/>
        <rFont val="Arial"/>
        <family val="2"/>
      </rPr>
      <t>Total</t>
    </r>
  </si>
  <si>
    <r>
      <t>Lelaki</t>
    </r>
    <r>
      <rPr>
        <i/>
        <sz val="10"/>
        <rFont val="Arial"/>
        <family val="2"/>
      </rPr>
      <t xml:space="preserve">
Male</t>
    </r>
  </si>
  <si>
    <r>
      <t xml:space="preserve">Perempuan
</t>
    </r>
    <r>
      <rPr>
        <i/>
        <sz val="10"/>
        <rFont val="Arial"/>
        <family val="2"/>
      </rPr>
      <t>Female</t>
    </r>
  </si>
  <si>
    <r>
      <t xml:space="preserve">Pascasiswazah
</t>
    </r>
    <r>
      <rPr>
        <i/>
        <sz val="10"/>
        <rFont val="Arial"/>
        <family val="2"/>
      </rPr>
      <t>Postgraduate</t>
    </r>
  </si>
  <si>
    <r>
      <t xml:space="preserve">Diploma
</t>
    </r>
    <r>
      <rPr>
        <i/>
        <sz val="10"/>
        <rFont val="Arial"/>
        <family val="2"/>
      </rPr>
      <t>Diploma</t>
    </r>
  </si>
  <si>
    <r>
      <t xml:space="preserve">STPM atau yang setaraf
</t>
    </r>
    <r>
      <rPr>
        <i/>
        <sz val="10"/>
        <rFont val="Arial"/>
        <family val="2"/>
      </rPr>
      <t>STPM or equivalent</t>
    </r>
  </si>
  <si>
    <r>
      <t xml:space="preserve">Sijil
</t>
    </r>
    <r>
      <rPr>
        <i/>
        <sz val="10"/>
        <rFont val="Arial"/>
        <family val="2"/>
      </rPr>
      <t>Certificate</t>
    </r>
  </si>
  <si>
    <r>
      <t xml:space="preserve">SPM/SPM(V) atau yang setaraf
</t>
    </r>
    <r>
      <rPr>
        <i/>
        <sz val="10"/>
        <rFont val="Arial"/>
        <family val="2"/>
      </rPr>
      <t>SPM/SPM(V) or equivalent</t>
    </r>
  </si>
  <si>
    <r>
      <t xml:space="preserve">Di bawah taraf kelulusan SPM/SPM(V)
</t>
    </r>
    <r>
      <rPr>
        <i/>
        <sz val="10"/>
        <rFont val="Arial"/>
        <family val="2"/>
      </rPr>
      <t>Below SPM/SPM(V) qualification</t>
    </r>
  </si>
  <si>
    <r>
      <t xml:space="preserve">Kategori pekerja
</t>
    </r>
    <r>
      <rPr>
        <i/>
        <sz val="10"/>
        <rFont val="Arial"/>
        <family val="2"/>
      </rPr>
      <t xml:space="preserve">Category of workers
</t>
    </r>
  </si>
  <si>
    <r>
      <t xml:space="preserve">Warganegara
</t>
    </r>
    <r>
      <rPr>
        <i/>
        <sz val="10"/>
        <rFont val="Arial"/>
        <family val="2"/>
      </rPr>
      <t>Citizen</t>
    </r>
  </si>
  <si>
    <r>
      <t xml:space="preserve">Bukan Warganegara
</t>
    </r>
    <r>
      <rPr>
        <i/>
        <sz val="10"/>
        <rFont val="Arial"/>
        <family val="2"/>
      </rPr>
      <t>Non-citizen</t>
    </r>
  </si>
  <si>
    <r>
      <t xml:space="preserve">Jumlah 
</t>
    </r>
    <r>
      <rPr>
        <i/>
        <sz val="10"/>
        <rFont val="Arial"/>
        <family val="2"/>
      </rPr>
      <t>Total</t>
    </r>
  </si>
  <si>
    <r>
      <t xml:space="preserve">Pekerja Sokongan Perkeranian
</t>
    </r>
    <r>
      <rPr>
        <i/>
        <sz val="10"/>
        <rFont val="Arial"/>
        <family val="2"/>
      </rPr>
      <t>Clerical Support Workers</t>
    </r>
  </si>
  <si>
    <r>
      <t xml:space="preserve">Pekerja Kemahiran dan Pekerja Pertukangan yang berkaitan
</t>
    </r>
    <r>
      <rPr>
        <i/>
        <sz val="10"/>
        <rFont val="Arial"/>
        <family val="2"/>
      </rPr>
      <t>Craft and related Trades Workers</t>
    </r>
  </si>
  <si>
    <r>
      <t xml:space="preserve">Jumlah 
</t>
    </r>
    <r>
      <rPr>
        <i/>
        <sz val="10"/>
        <rFont val="Arial"/>
        <family val="2"/>
      </rPr>
      <t xml:space="preserve">Total </t>
    </r>
  </si>
  <si>
    <r>
      <rPr>
        <b/>
        <sz val="10"/>
        <rFont val="Arial"/>
        <family val="2"/>
      </rPr>
      <t xml:space="preserve">Keterangan kumpulan </t>
    </r>
    <r>
      <rPr>
        <sz val="10"/>
        <rFont val="Arial"/>
        <family val="2"/>
      </rPr>
      <t xml:space="preserve">
</t>
    </r>
    <r>
      <rPr>
        <i/>
        <sz val="10"/>
        <rFont val="Arial"/>
        <family val="2"/>
      </rPr>
      <t xml:space="preserve">Group description </t>
    </r>
  </si>
  <si>
    <r>
      <t xml:space="preserve">Bilangan
pertubuhan
</t>
    </r>
    <r>
      <rPr>
        <i/>
        <sz val="10"/>
        <rFont val="Arial"/>
        <family val="2"/>
      </rPr>
      <t>Number of
establishments</t>
    </r>
  </si>
  <si>
    <r>
      <t xml:space="preserve">Nilai input
perantaraan
</t>
    </r>
    <r>
      <rPr>
        <i/>
        <sz val="10"/>
        <rFont val="Arial"/>
        <family val="2"/>
      </rPr>
      <t>Value of
intermediate
input</t>
    </r>
  </si>
  <si>
    <r>
      <t xml:space="preserve">Nilai
ditambah
</t>
    </r>
    <r>
      <rPr>
        <i/>
        <sz val="10"/>
        <rFont val="Arial"/>
        <family val="2"/>
      </rPr>
      <t>Value
added</t>
    </r>
  </si>
  <si>
    <r>
      <t xml:space="preserve">Jumlah pekerja
pada bulan Disember
atau pada tempoh
gaji akhir
</t>
    </r>
    <r>
      <rPr>
        <i/>
        <sz val="10"/>
        <rFont val="Arial"/>
        <family val="2"/>
      </rPr>
      <t>Total number of
persons engaged
during December or
the last pay period</t>
    </r>
  </si>
  <si>
    <r>
      <t xml:space="preserve">Gaji &amp; upah
yang dibayar
</t>
    </r>
    <r>
      <rPr>
        <i/>
        <sz val="10"/>
        <rFont val="Arial"/>
        <family val="2"/>
      </rPr>
      <t>Salaries &amp;
wages paid</t>
    </r>
  </si>
  <si>
    <r>
      <t xml:space="preserve">Nilai harta tetap
yang dimiliki pada
 akhir tahun
</t>
    </r>
    <r>
      <rPr>
        <i/>
        <sz val="10"/>
        <rFont val="Arial"/>
        <family val="2"/>
      </rPr>
      <t>Value of fixed
assets owned as at
the end of the year</t>
    </r>
    <r>
      <rPr>
        <b/>
        <sz val="10"/>
        <rFont val="Arial"/>
        <family val="2"/>
      </rPr>
      <t xml:space="preserve">
</t>
    </r>
  </si>
  <si>
    <r>
      <t xml:space="preserve">Kod kumpulan
</t>
    </r>
    <r>
      <rPr>
        <i/>
        <sz val="10"/>
        <rFont val="Arial"/>
        <family val="2"/>
      </rPr>
      <t>Group code</t>
    </r>
  </si>
  <si>
    <r>
      <t xml:space="preserve">Keterangan subsektor
</t>
    </r>
    <r>
      <rPr>
        <i/>
        <sz val="10"/>
        <rFont val="Arial"/>
        <family val="2"/>
      </rPr>
      <t>Sub-sector description</t>
    </r>
  </si>
  <si>
    <r>
      <t xml:space="preserve">Tahun
</t>
    </r>
    <r>
      <rPr>
        <i/>
        <sz val="10"/>
        <rFont val="Arial"/>
        <family val="2"/>
      </rPr>
      <t>Year</t>
    </r>
  </si>
  <si>
    <r>
      <rPr>
        <b/>
        <sz val="10"/>
        <rFont val="Arial"/>
        <family val="2"/>
      </rPr>
      <t xml:space="preserve">Hak milik </t>
    </r>
    <r>
      <rPr>
        <sz val="10"/>
        <rFont val="Arial"/>
        <family val="2"/>
      </rPr>
      <t xml:space="preserve">
</t>
    </r>
    <r>
      <rPr>
        <i/>
        <sz val="10"/>
        <rFont val="Arial"/>
        <family val="2"/>
      </rPr>
      <t>Ownership</t>
    </r>
  </si>
  <si>
    <r>
      <rPr>
        <b/>
        <sz val="10"/>
        <rFont val="Arial"/>
        <family val="2"/>
      </rPr>
      <t>Tanaman</t>
    </r>
    <r>
      <rPr>
        <sz val="10"/>
        <rFont val="Arial"/>
        <family val="2"/>
      </rPr>
      <t xml:space="preserve">
</t>
    </r>
    <r>
      <rPr>
        <i/>
        <sz val="10"/>
        <rFont val="Arial"/>
        <family val="2"/>
      </rPr>
      <t>Crops</t>
    </r>
  </si>
  <si>
    <r>
      <rPr>
        <b/>
        <sz val="10"/>
        <rFont val="Arial"/>
        <family val="2"/>
      </rPr>
      <t>Keterangan subsektor</t>
    </r>
    <r>
      <rPr>
        <sz val="10"/>
        <rFont val="Arial"/>
        <family val="2"/>
      </rPr>
      <t xml:space="preserve">
</t>
    </r>
    <r>
      <rPr>
        <i/>
        <sz val="10"/>
        <rFont val="Arial"/>
        <family val="2"/>
      </rPr>
      <t>Sub-sector description</t>
    </r>
  </si>
  <si>
    <r>
      <rPr>
        <b/>
        <sz val="10"/>
        <rFont val="Arial"/>
        <family val="2"/>
      </rPr>
      <t>Tahun</t>
    </r>
    <r>
      <rPr>
        <sz val="10"/>
        <rFont val="Arial"/>
        <family val="2"/>
      </rPr>
      <t xml:space="preserve">
Year</t>
    </r>
  </si>
  <si>
    <r>
      <t xml:space="preserve">Perikanan
</t>
    </r>
    <r>
      <rPr>
        <i/>
        <sz val="10"/>
        <rFont val="Arial"/>
        <family val="2"/>
      </rPr>
      <t>Fisheries</t>
    </r>
    <r>
      <rPr>
        <b/>
        <sz val="10"/>
        <rFont val="Arial"/>
        <family val="2"/>
      </rPr>
      <t xml:space="preserve">
</t>
    </r>
  </si>
  <si>
    <r>
      <t xml:space="preserve">Penanaman tanaman tidak kekal
</t>
    </r>
    <r>
      <rPr>
        <i/>
        <sz val="10"/>
        <rFont val="Arial"/>
        <family val="2"/>
      </rPr>
      <t>Growing of non-perennial crops</t>
    </r>
  </si>
  <si>
    <r>
      <t xml:space="preserve">Penanaman tanaman kekal
</t>
    </r>
    <r>
      <rPr>
        <i/>
        <sz val="10"/>
        <rFont val="Arial"/>
        <family val="2"/>
      </rPr>
      <t>Growing of perennial crops</t>
    </r>
  </si>
  <si>
    <r>
      <t xml:space="preserve">Pembiakan tumbuhan
</t>
    </r>
    <r>
      <rPr>
        <i/>
        <sz val="10"/>
        <rFont val="Arial"/>
        <family val="2"/>
      </rPr>
      <t>Plant propagation</t>
    </r>
  </si>
  <si>
    <r>
      <t xml:space="preserve">Pertanian campuran
</t>
    </r>
    <r>
      <rPr>
        <i/>
        <sz val="10"/>
        <rFont val="Arial"/>
        <family val="2"/>
      </rPr>
      <t>Mixed farming</t>
    </r>
  </si>
  <si>
    <r>
      <t xml:space="preserve">Pengeluaran ternakan
</t>
    </r>
    <r>
      <rPr>
        <i/>
        <sz val="10"/>
        <rFont val="Arial"/>
        <family val="2"/>
      </rPr>
      <t>Animal production</t>
    </r>
  </si>
  <si>
    <r>
      <t>Aktiviti pertanian untuk pengeluaran 
ternakan berasaskan yuran atau kontrak</t>
    </r>
    <r>
      <rPr>
        <b/>
        <vertAlign val="superscript"/>
        <sz val="10"/>
        <rFont val="Arial"/>
        <family val="2"/>
      </rPr>
      <t>2</t>
    </r>
    <r>
      <rPr>
        <b/>
        <sz val="10"/>
        <rFont val="Arial"/>
        <family val="2"/>
      </rPr>
      <t xml:space="preserve">
</t>
    </r>
    <r>
      <rPr>
        <i/>
        <sz val="10"/>
        <rFont val="Arial"/>
        <family val="2"/>
      </rPr>
      <t>Support activities for animal production</t>
    </r>
    <r>
      <rPr>
        <b/>
        <sz val="10"/>
        <rFont val="Arial"/>
        <family val="2"/>
      </rPr>
      <t xml:space="preserve"> 
</t>
    </r>
    <r>
      <rPr>
        <i/>
        <sz val="10"/>
        <rFont val="Arial"/>
        <family val="2"/>
      </rPr>
      <t>on a fee of contract basis</t>
    </r>
  </si>
  <si>
    <r>
      <t xml:space="preserve">Kurang daripada
</t>
    </r>
    <r>
      <rPr>
        <i/>
        <sz val="10"/>
        <rFont val="Arial"/>
        <family val="2"/>
      </rPr>
      <t>Below</t>
    </r>
  </si>
  <si>
    <r>
      <t xml:space="preserve">Kurang daripada
</t>
    </r>
    <r>
      <rPr>
        <i/>
        <sz val="10"/>
        <rFont val="Arial"/>
        <family val="2"/>
      </rPr>
      <t>Below</t>
    </r>
    <r>
      <rPr>
        <b/>
        <sz val="10"/>
        <rFont val="Arial"/>
        <family val="2"/>
      </rPr>
      <t xml:space="preserve"> </t>
    </r>
  </si>
  <si>
    <r>
      <t xml:space="preserve">Kod 
kumpulan
</t>
    </r>
    <r>
      <rPr>
        <i/>
        <sz val="10"/>
        <rFont val="Arial"/>
        <family val="2"/>
      </rPr>
      <t>Group code</t>
    </r>
  </si>
  <si>
    <r>
      <t xml:space="preserve">Keterangan kumpulan
</t>
    </r>
    <r>
      <rPr>
        <i/>
        <sz val="10"/>
        <rFont val="Arial"/>
        <family val="2"/>
      </rPr>
      <t xml:space="preserve">Group description </t>
    </r>
  </si>
  <si>
    <r>
      <t xml:space="preserve">Jumlah pekerja pada bulan Disember atau pada tempoh gaji akhir
</t>
    </r>
    <r>
      <rPr>
        <i/>
        <sz val="10"/>
        <rFont val="Arial"/>
        <family val="2"/>
      </rPr>
      <t>Total number of persons engaged during December or the last pay period</t>
    </r>
  </si>
  <si>
    <r>
      <t>Aktiviti sokongan pertanian dan aktiviti 
tanaman selepas tuaian</t>
    </r>
    <r>
      <rPr>
        <b/>
        <vertAlign val="superscript"/>
        <sz val="10"/>
        <rFont val="Arial"/>
        <family val="2"/>
      </rPr>
      <t>1</t>
    </r>
    <r>
      <rPr>
        <b/>
        <sz val="10"/>
        <rFont val="Arial"/>
        <family val="2"/>
      </rPr>
      <t xml:space="preserve">
</t>
    </r>
    <r>
      <rPr>
        <i/>
        <sz val="10"/>
        <rFont val="Arial"/>
        <family val="2"/>
      </rPr>
      <t>Support activities to agriculture and
post-harvest crops activities</t>
    </r>
  </si>
  <si>
    <r>
      <t xml:space="preserve">Keterangan kumpulan
</t>
    </r>
    <r>
      <rPr>
        <i/>
        <sz val="10"/>
        <rFont val="Arial"/>
        <family val="2"/>
      </rPr>
      <t>Group description</t>
    </r>
    <r>
      <rPr>
        <b/>
        <sz val="10"/>
        <rFont val="Arial"/>
        <family val="2"/>
      </rPr>
      <t xml:space="preserve">
</t>
    </r>
  </si>
  <si>
    <r>
      <t xml:space="preserve">  Jumlah
</t>
    </r>
    <r>
      <rPr>
        <i/>
        <sz val="10"/>
        <rFont val="Arial"/>
        <family val="2"/>
      </rPr>
      <t>Total</t>
    </r>
  </si>
  <si>
    <r>
      <t xml:space="preserve">Jumlah pekerja
</t>
    </r>
    <r>
      <rPr>
        <i/>
        <sz val="10"/>
        <rFont val="Arial"/>
        <family val="2"/>
      </rPr>
      <t>Total number
of persons engaged</t>
    </r>
  </si>
  <si>
    <r>
      <t xml:space="preserve">Pekerja bergaji
</t>
    </r>
    <r>
      <rPr>
        <i/>
        <sz val="10"/>
        <rFont val="Arial"/>
        <family val="2"/>
      </rPr>
      <t>Paid employees</t>
    </r>
  </si>
  <si>
    <r>
      <t xml:space="preserve">Gaji &amp; upah 
yang dibayar
</t>
    </r>
    <r>
      <rPr>
        <i/>
        <sz val="10"/>
        <rFont val="Arial"/>
        <family val="2"/>
      </rPr>
      <t>Salaries &amp;
 wages paid</t>
    </r>
  </si>
  <si>
    <r>
      <t xml:space="preserve">Perbelanjaan
modal
</t>
    </r>
    <r>
      <rPr>
        <i/>
        <sz val="10"/>
        <rFont val="Arial"/>
        <family val="2"/>
      </rPr>
      <t>Capital
expenditure</t>
    </r>
    <r>
      <rPr>
        <b/>
        <sz val="10"/>
        <rFont val="Arial"/>
        <family val="2"/>
      </rPr>
      <t xml:space="preserve">  </t>
    </r>
  </si>
  <si>
    <r>
      <t xml:space="preserve">Harta yang dijual
atau ditamatkan
penggunaannya
</t>
    </r>
    <r>
      <rPr>
        <i/>
        <sz val="10"/>
        <rFont val="Arial"/>
        <family val="2"/>
      </rPr>
      <t>Assets sold or
discarded</t>
    </r>
    <r>
      <rPr>
        <b/>
        <sz val="10"/>
        <rFont val="Arial"/>
        <family val="2"/>
      </rPr>
      <t xml:space="preserve">  </t>
    </r>
  </si>
  <si>
    <r>
      <t xml:space="preserve">Susut nilai
semasa
</t>
    </r>
    <r>
      <rPr>
        <i/>
        <sz val="10"/>
        <rFont val="Arial"/>
        <family val="2"/>
      </rPr>
      <t>Current
depreciation</t>
    </r>
  </si>
  <si>
    <r>
      <t xml:space="preserve">Bilangan
pertubuhan
</t>
    </r>
    <r>
      <rPr>
        <i/>
        <sz val="10"/>
        <rFont val="Arial"/>
        <family val="2"/>
      </rPr>
      <t>Number of
establishment</t>
    </r>
    <r>
      <rPr>
        <b/>
        <sz val="10"/>
        <rFont val="Arial"/>
        <family val="2"/>
      </rPr>
      <t xml:space="preserve"> </t>
    </r>
  </si>
  <si>
    <r>
      <t xml:space="preserve">Jumlah pekerja pada bulan Disember atau pada tempoh gaji terakhir
</t>
    </r>
    <r>
      <rPr>
        <i/>
        <sz val="10"/>
        <rFont val="Arial"/>
        <family val="2"/>
      </rPr>
      <t>Total number of persons engaged during December or the last pay period</t>
    </r>
  </si>
  <si>
    <r>
      <t xml:space="preserve">Pekerja dibawah
subkontraktor
</t>
    </r>
    <r>
      <rPr>
        <i/>
        <sz val="10"/>
        <rFont val="Arial"/>
        <family val="2"/>
      </rPr>
      <t>Workers under
sub-contractors</t>
    </r>
    <r>
      <rPr>
        <b/>
        <sz val="10"/>
        <rFont val="Arial"/>
        <family val="2"/>
      </rPr>
      <t xml:space="preserve"> </t>
    </r>
  </si>
  <si>
    <r>
      <rPr>
        <b/>
        <sz val="10"/>
        <rFont val="Arial"/>
        <family val="2"/>
      </rPr>
      <t>Jumlah pekerja pada bulan Disember atau pada tempoh gaji terakhir</t>
    </r>
    <r>
      <rPr>
        <sz val="10"/>
        <rFont val="Arial"/>
        <family val="2"/>
      </rPr>
      <t xml:space="preserve">
</t>
    </r>
    <r>
      <rPr>
        <i/>
        <sz val="10"/>
        <rFont val="Arial"/>
        <family val="2"/>
      </rPr>
      <t>Total number of persons engaged during December or the last pay period</t>
    </r>
  </si>
  <si>
    <r>
      <t xml:space="preserve">Ijazah Sarjana Muda/Diploma lanjutan atau setaraf
</t>
    </r>
    <r>
      <rPr>
        <i/>
        <sz val="10"/>
        <rFont val="Arial"/>
        <family val="2"/>
      </rPr>
      <t>Bachelor/Advances Diploma or equivalent</t>
    </r>
  </si>
  <si>
    <r>
      <t xml:space="preserve">Pekerja Mahir Pertanian, Perhutanan, Penternakan dan Perikanan
</t>
    </r>
    <r>
      <rPr>
        <i/>
        <sz val="10"/>
        <rFont val="Arial"/>
        <family val="2"/>
      </rPr>
      <t>Agricultural, Forestry, Livestock and Fisheries Skills Worker</t>
    </r>
  </si>
  <si>
    <r>
      <t xml:space="preserve">Hak milik perseorangan
</t>
    </r>
    <r>
      <rPr>
        <i/>
        <sz val="10"/>
        <rFont val="Arial"/>
        <family val="2"/>
      </rPr>
      <t>Individual proprietorship</t>
    </r>
  </si>
  <si>
    <r>
      <t xml:space="preserve">Perkongsian
</t>
    </r>
    <r>
      <rPr>
        <i/>
        <sz val="10"/>
        <rFont val="Arial"/>
        <family val="2"/>
      </rPr>
      <t>Partnership</t>
    </r>
  </si>
  <si>
    <r>
      <t xml:space="preserve">Perkongsian liabiliti terhad
</t>
    </r>
    <r>
      <rPr>
        <i/>
        <sz val="10"/>
        <rFont val="Arial"/>
        <family val="2"/>
      </rPr>
      <t>Limited liabilities partnership</t>
    </r>
  </si>
  <si>
    <r>
      <t xml:space="preserve">Syarikat sendirian berhad
</t>
    </r>
    <r>
      <rPr>
        <i/>
        <sz val="10"/>
        <rFont val="Arial"/>
        <family val="2"/>
      </rPr>
      <t>Private limited company</t>
    </r>
  </si>
  <si>
    <r>
      <t xml:space="preserve">Syarikat awam berhad
</t>
    </r>
    <r>
      <rPr>
        <i/>
        <sz val="10"/>
        <rFont val="Arial"/>
        <family val="2"/>
      </rPr>
      <t>Public limited company</t>
    </r>
  </si>
  <si>
    <r>
      <t xml:space="preserve">Perbadanan awam
</t>
    </r>
    <r>
      <rPr>
        <i/>
        <sz val="10"/>
        <rFont val="Arial"/>
        <family val="2"/>
      </rPr>
      <t>Public corporation</t>
    </r>
  </si>
  <si>
    <r>
      <t xml:space="preserve">Syarikat koperasi
</t>
    </r>
    <r>
      <rPr>
        <i/>
        <sz val="10"/>
        <rFont val="Arial"/>
        <family val="2"/>
      </rPr>
      <t>Co-operative</t>
    </r>
  </si>
  <si>
    <r>
      <rPr>
        <b/>
        <sz val="10"/>
        <rFont val="Arial"/>
        <family val="2"/>
      </rPr>
      <t>Residen Malaysia</t>
    </r>
    <r>
      <rPr>
        <i/>
        <sz val="10"/>
        <rFont val="Arial"/>
        <family val="2"/>
      </rPr>
      <t xml:space="preserve">
Malaysian residents</t>
    </r>
  </si>
  <si>
    <r>
      <rPr>
        <b/>
        <sz val="10"/>
        <rFont val="Arial"/>
        <family val="2"/>
      </rPr>
      <t>Bukan residen Malaysia</t>
    </r>
    <r>
      <rPr>
        <i/>
        <sz val="10"/>
        <rFont val="Arial"/>
        <family val="2"/>
      </rPr>
      <t xml:space="preserve">
Non-Malaysian residents</t>
    </r>
  </si>
  <si>
    <r>
      <t xml:space="preserve">dan lebih
</t>
    </r>
    <r>
      <rPr>
        <i/>
        <sz val="10"/>
        <rFont val="Arial"/>
        <family val="2"/>
      </rPr>
      <t>and above</t>
    </r>
  </si>
  <si>
    <r>
      <t xml:space="preserve">Kurang daripada 
</t>
    </r>
    <r>
      <rPr>
        <i/>
        <sz val="10"/>
        <rFont val="Arial"/>
        <family val="2"/>
      </rPr>
      <t>Below</t>
    </r>
  </si>
  <si>
    <r>
      <t xml:space="preserve">Jumlah pekerja pada bulan Disember 
atau pada tempoh gaji terakhir
</t>
    </r>
    <r>
      <rPr>
        <i/>
        <sz val="10"/>
        <rFont val="Arial"/>
        <family val="2"/>
      </rPr>
      <t>Total number of persons engaged during
 December or the last pay period</t>
    </r>
  </si>
  <si>
    <r>
      <t xml:space="preserve"> Gaji &amp; upah
yang dibayar
</t>
    </r>
    <r>
      <rPr>
        <i/>
        <sz val="10"/>
        <rFont val="Arial"/>
        <family val="2"/>
      </rPr>
      <t>Salaries &amp;
wages paid</t>
    </r>
  </si>
  <si>
    <r>
      <t xml:space="preserve">Lelaki
</t>
    </r>
    <r>
      <rPr>
        <i/>
        <sz val="10"/>
        <rFont val="Arial"/>
        <family val="2"/>
      </rPr>
      <t>Male</t>
    </r>
  </si>
  <si>
    <r>
      <t xml:space="preserve">Pekerja keluarga tidak bergaji 
(semua ahli keluarga dan rakan yang tidak menerima upah yang tetap)
</t>
    </r>
    <r>
      <rPr>
        <i/>
        <sz val="10"/>
        <rFont val="Arial"/>
        <family val="2"/>
      </rPr>
      <t>Unpaid family workers
(all members of family and friends not receiving regular wages)</t>
    </r>
    <r>
      <rPr>
        <b/>
        <sz val="10"/>
        <rFont val="Arial"/>
        <family val="2"/>
      </rPr>
      <t xml:space="preserve">  </t>
    </r>
  </si>
  <si>
    <r>
      <t xml:space="preserve">Profesional
</t>
    </r>
    <r>
      <rPr>
        <i/>
        <sz val="10"/>
        <rFont val="Arial"/>
        <family val="2"/>
      </rPr>
      <t>Professionals</t>
    </r>
    <r>
      <rPr>
        <b/>
        <sz val="10"/>
        <rFont val="Arial"/>
        <family val="2"/>
      </rPr>
      <t xml:space="preserve"> </t>
    </r>
  </si>
  <si>
    <r>
      <t xml:space="preserve">      Profesional
      </t>
    </r>
    <r>
      <rPr>
        <i/>
        <sz val="10"/>
        <rFont val="Arial"/>
        <family val="2"/>
      </rPr>
      <t>Professionals</t>
    </r>
  </si>
  <si>
    <r>
      <t xml:space="preserve">Jumlah pekerja pada bulan Disember
 atau pada tempoh gaji terakhir
</t>
    </r>
    <r>
      <rPr>
        <i/>
        <sz val="10"/>
        <rFont val="Arial"/>
        <family val="2"/>
      </rPr>
      <t>Total number of persons engaged during
 December or the last pay period</t>
    </r>
  </si>
  <si>
    <r>
      <t xml:space="preserve">Pekerja Perkhidmatan dan Jualan
</t>
    </r>
    <r>
      <rPr>
        <i/>
        <sz val="10"/>
        <rFont val="Arial"/>
        <family val="2"/>
      </rPr>
      <t>Services and Sales Worker</t>
    </r>
  </si>
  <si>
    <r>
      <t xml:space="preserve">      Diambil secara langsung
      </t>
    </r>
    <r>
      <rPr>
        <i/>
        <sz val="10"/>
        <rFont val="Arial"/>
        <family val="2"/>
      </rPr>
      <t>Directly employed</t>
    </r>
  </si>
  <si>
    <r>
      <t xml:space="preserve">      Diambil melalui kontraktor buruh
      </t>
    </r>
    <r>
      <rPr>
        <i/>
        <sz val="10"/>
        <rFont val="Arial"/>
        <family val="2"/>
      </rPr>
      <t>Employed through labour contractors</t>
    </r>
  </si>
  <si>
    <r>
      <t xml:space="preserve">Operator Mesin dan Loji, dan Pemasang
</t>
    </r>
    <r>
      <rPr>
        <i/>
        <sz val="10"/>
        <rFont val="Arial"/>
        <family val="2"/>
      </rPr>
      <t>Plant and Machine Operators and Assemblers</t>
    </r>
  </si>
  <si>
    <r>
      <t xml:space="preserve">Jumlah pekerja bergaji (sambilan)
</t>
    </r>
    <r>
      <rPr>
        <i/>
        <sz val="10"/>
        <rFont val="Arial"/>
        <family val="2"/>
      </rPr>
      <t>Total paid employees (part-time)</t>
    </r>
    <r>
      <rPr>
        <sz val="11.5"/>
        <rFont val="Arial"/>
        <family val="2"/>
      </rPr>
      <t/>
    </r>
  </si>
  <si>
    <r>
      <t xml:space="preserve">Silvikultur dan aktiviti perhutanan lain
</t>
    </r>
    <r>
      <rPr>
        <i/>
        <sz val="10"/>
        <rFont val="Arial"/>
        <family val="2"/>
      </rPr>
      <t>Silviculture and other forestry activities</t>
    </r>
  </si>
  <si>
    <r>
      <t xml:space="preserve">Pembalakan
</t>
    </r>
    <r>
      <rPr>
        <i/>
        <sz val="10"/>
        <rFont val="Arial"/>
        <family val="2"/>
      </rPr>
      <t>Logging</t>
    </r>
  </si>
  <si>
    <r>
      <t xml:space="preserve">Pengumpulan produk hutan bukan kayu
</t>
    </r>
    <r>
      <rPr>
        <i/>
        <sz val="10"/>
        <rFont val="Arial"/>
        <family val="2"/>
      </rPr>
      <t>Gathering of non-wood forest products</t>
    </r>
  </si>
  <si>
    <r>
      <t xml:space="preserve">Perkhidmatan sokongan perhutanan
</t>
    </r>
    <r>
      <rPr>
        <i/>
        <sz val="10"/>
        <rFont val="Arial"/>
        <family val="2"/>
      </rPr>
      <t>Support service to forestry</t>
    </r>
  </si>
  <si>
    <r>
      <t xml:space="preserve">Akuakultur
</t>
    </r>
    <r>
      <rPr>
        <i/>
        <sz val="10"/>
        <rFont val="Arial"/>
        <family val="2"/>
      </rPr>
      <t>Aquaculture</t>
    </r>
  </si>
  <si>
    <r>
      <t xml:space="preserve">Bukan tempat kediaman 
</t>
    </r>
    <r>
      <rPr>
        <i/>
        <sz val="10"/>
        <rFont val="Arial"/>
        <family val="2"/>
      </rPr>
      <t>Non-residential</t>
    </r>
    <r>
      <rPr>
        <b/>
        <sz val="10"/>
        <rFont val="Arial"/>
        <family val="2"/>
      </rPr>
      <t xml:space="preserve"> </t>
    </r>
  </si>
  <si>
    <r>
      <t xml:space="preserve">Binaan lain kecuali pembangunan tanah
</t>
    </r>
    <r>
      <rPr>
        <i/>
        <sz val="10"/>
        <rFont val="Arial"/>
        <family val="2"/>
      </rPr>
      <t xml:space="preserve">Other construction except land improvement  </t>
    </r>
  </si>
  <si>
    <r>
      <t xml:space="preserve">Pembangunan tanah 
</t>
    </r>
    <r>
      <rPr>
        <i/>
        <sz val="10"/>
        <rFont val="Arial"/>
        <family val="2"/>
      </rPr>
      <t xml:space="preserve">Land improvement </t>
    </r>
  </si>
  <si>
    <t xml:space="preserve"> </t>
  </si>
  <si>
    <r>
      <t xml:space="preserve">Kenderaan perdagangan 
</t>
    </r>
    <r>
      <rPr>
        <i/>
        <sz val="10"/>
        <rFont val="Arial"/>
        <family val="2"/>
      </rPr>
      <t>Commercial vehicles</t>
    </r>
  </si>
  <si>
    <r>
      <t xml:space="preserve">Kerja modal dalam pelaksanaan
</t>
    </r>
    <r>
      <rPr>
        <i/>
        <sz val="10"/>
        <rFont val="Arial"/>
        <family val="2"/>
      </rPr>
      <t>Capital work in-progress</t>
    </r>
  </si>
  <si>
    <r>
      <t xml:space="preserve">Pekerja sepenuh masa 
</t>
    </r>
    <r>
      <rPr>
        <i/>
        <sz val="10"/>
        <rFont val="Arial"/>
        <family val="2"/>
      </rPr>
      <t>Full-time employees</t>
    </r>
  </si>
  <si>
    <r>
      <t xml:space="preserve">Pekerja sambilan
</t>
    </r>
    <r>
      <rPr>
        <i/>
        <sz val="10"/>
        <rFont val="Arial"/>
        <family val="2"/>
      </rPr>
      <t>Part-time employees</t>
    </r>
  </si>
  <si>
    <r>
      <t xml:space="preserve">Jumlah pekerja pada bulan Disember
atau pada tempoh gaji terakhir
</t>
    </r>
    <r>
      <rPr>
        <i/>
        <sz val="10"/>
        <rFont val="Arial"/>
        <family val="2"/>
      </rPr>
      <t>Total number of persons engaged during
 December or the last pay period</t>
    </r>
    <r>
      <rPr>
        <b/>
        <sz val="10"/>
        <rFont val="Arial"/>
        <family val="2"/>
      </rPr>
      <t xml:space="preserve">
</t>
    </r>
  </si>
  <si>
    <r>
      <t>Aktiviti pertanian untuk pengeluaran            ternakan berasaskan yuran atau kontrak</t>
    </r>
    <r>
      <rPr>
        <b/>
        <vertAlign val="superscript"/>
        <sz val="10"/>
        <rFont val="Arial"/>
        <family val="2"/>
      </rPr>
      <t>2</t>
    </r>
    <r>
      <rPr>
        <b/>
        <sz val="10"/>
        <rFont val="Arial"/>
        <family val="2"/>
      </rPr>
      <t xml:space="preserve">
</t>
    </r>
    <r>
      <rPr>
        <i/>
        <sz val="10"/>
        <rFont val="Arial"/>
        <family val="2"/>
      </rPr>
      <t>Support activities for animal production on a           fee of contract basis</t>
    </r>
  </si>
  <si>
    <r>
      <t xml:space="preserve">Perikanan
</t>
    </r>
    <r>
      <rPr>
        <i/>
        <sz val="10"/>
        <rFont val="Arial"/>
        <family val="2"/>
      </rPr>
      <t xml:space="preserve">Fishing </t>
    </r>
  </si>
  <si>
    <r>
      <t xml:space="preserve">Pekerja Asas 
</t>
    </r>
    <r>
      <rPr>
        <i/>
        <sz val="10"/>
        <rFont val="Arial"/>
        <family val="2"/>
      </rPr>
      <t>Elementary Workers</t>
    </r>
  </si>
  <si>
    <r>
      <t xml:space="preserve">Pengurus
</t>
    </r>
    <r>
      <rPr>
        <i/>
        <sz val="10"/>
        <rFont val="Arial"/>
        <family val="2"/>
      </rPr>
      <t>Managers</t>
    </r>
  </si>
  <si>
    <r>
      <rPr>
        <b/>
        <sz val="10"/>
        <rFont val="Arial"/>
        <family val="2"/>
      </rPr>
      <t>Negeri</t>
    </r>
    <r>
      <rPr>
        <sz val="10"/>
        <rFont val="Arial"/>
        <family val="2"/>
      </rPr>
      <t xml:space="preserve">
</t>
    </r>
    <r>
      <rPr>
        <i/>
        <sz val="10"/>
        <rFont val="Arial"/>
        <family val="2"/>
      </rPr>
      <t>States</t>
    </r>
  </si>
  <si>
    <r>
      <rPr>
        <b/>
        <sz val="10"/>
        <rFont val="Arial"/>
        <family val="2"/>
      </rPr>
      <t>Saiz harta tetap</t>
    </r>
    <r>
      <rPr>
        <sz val="10"/>
        <rFont val="Arial"/>
        <family val="2"/>
      </rPr>
      <t xml:space="preserve">
</t>
    </r>
    <r>
      <rPr>
        <i/>
        <sz val="10"/>
        <rFont val="Arial"/>
        <family val="2"/>
      </rPr>
      <t>Size of fixed assets</t>
    </r>
  </si>
  <si>
    <r>
      <t xml:space="preserve">      Penyelidik
      </t>
    </r>
    <r>
      <rPr>
        <i/>
        <sz val="10"/>
        <rFont val="Arial"/>
        <family val="2"/>
      </rPr>
      <t>Researchers</t>
    </r>
  </si>
  <si>
    <r>
      <t xml:space="preserve">Negeri
</t>
    </r>
    <r>
      <rPr>
        <i/>
        <sz val="10"/>
        <rFont val="Arial"/>
        <family val="2"/>
      </rPr>
      <t>States</t>
    </r>
  </si>
  <si>
    <r>
      <t xml:space="preserve">Juruteknik dan Profesional Bersekutu 
</t>
    </r>
    <r>
      <rPr>
        <i/>
        <sz val="10"/>
        <rFont val="Arial"/>
        <family val="2"/>
      </rPr>
      <t>Technicians and Associate Professionals</t>
    </r>
    <r>
      <rPr>
        <b/>
        <sz val="10"/>
        <rFont val="Arial"/>
        <family val="2"/>
      </rPr>
      <t xml:space="preserve"> </t>
    </r>
  </si>
  <si>
    <r>
      <t xml:space="preserve">Kategori kemahiran
</t>
    </r>
    <r>
      <rPr>
        <i/>
        <sz val="10"/>
        <rFont val="Arial"/>
        <family val="2"/>
      </rPr>
      <t xml:space="preserve">Category of skilled
</t>
    </r>
  </si>
  <si>
    <r>
      <rPr>
        <b/>
        <sz val="10"/>
        <rFont val="Arial"/>
        <family val="2"/>
      </rPr>
      <t xml:space="preserve">Taraf sah </t>
    </r>
    <r>
      <rPr>
        <sz val="10"/>
        <rFont val="Arial"/>
        <family val="2"/>
      </rPr>
      <t xml:space="preserve">
</t>
    </r>
    <r>
      <rPr>
        <i/>
        <sz val="10"/>
        <rFont val="Arial"/>
        <family val="2"/>
      </rPr>
      <t>Legal status</t>
    </r>
  </si>
  <si>
    <r>
      <t xml:space="preserve">Jadual A1: Statistik Utama Sektor Pertanian, 2005, 2008, 2010, 2015 dan 2022
</t>
    </r>
    <r>
      <rPr>
        <i/>
        <sz val="10"/>
        <rFont val="Arial"/>
        <family val="2"/>
      </rPr>
      <t>Table A1: Principal Statistics of Agriculture Sector, 2005, 2008, 2010,2015 and 2022</t>
    </r>
  </si>
  <si>
    <r>
      <t xml:space="preserve">Jadual A2:  Statistik Utama Sektor Pertanian mengikut Kumpulan, 2022 (samb.)
</t>
    </r>
    <r>
      <rPr>
        <i/>
        <sz val="10"/>
        <rFont val="Arial"/>
        <family val="2"/>
      </rPr>
      <t>Table A2: Principal Statistics of Agriculture Sector by Group, 2022 (cont'd)</t>
    </r>
  </si>
  <si>
    <r>
      <t xml:space="preserve">Jadual A5: Statistik Utama Sektor Pertanian mengikut Hak Milik, 2022
</t>
    </r>
    <r>
      <rPr>
        <i/>
        <sz val="10"/>
        <rFont val="Arial"/>
        <family val="2"/>
      </rPr>
      <t>Table A5: Principal Statistics of Agriculture Sector by Ownership, 2022</t>
    </r>
  </si>
  <si>
    <r>
      <t xml:space="preserve">Jadual A6: Statistik Utama Sektor Pertanian mengikut Saiz Pekerja, 2022
</t>
    </r>
    <r>
      <rPr>
        <i/>
        <sz val="10"/>
        <rFont val="Arial"/>
        <family val="2"/>
      </rPr>
      <t>Table A6: Principal Statistics of Agriculture Sector by Employment Size, 2022</t>
    </r>
  </si>
  <si>
    <r>
      <t xml:space="preserve">Jadual A7: Statistik Utama Sektor Pertanian mengikut Saiz Output, 2022
</t>
    </r>
    <r>
      <rPr>
        <i/>
        <sz val="10"/>
        <rFont val="Arial"/>
        <family val="2"/>
      </rPr>
      <t>Table A7: Principal Statistics of Agriculture Sector by Output Size, 2022</t>
    </r>
  </si>
  <si>
    <r>
      <t xml:space="preserve">Jadual A9: Bilangan Pekerja dan Gaji &amp; Upah Sektor Pertanian mengikut Kategori Pekerja, 2022
</t>
    </r>
    <r>
      <rPr>
        <i/>
        <sz val="10"/>
        <rFont val="Arial"/>
        <family val="2"/>
      </rPr>
      <t>Table A9: Number of Persons Engaged and Salaries &amp; Wages of Agriculture Sector by Category of Workers, 2022</t>
    </r>
  </si>
  <si>
    <r>
      <t xml:space="preserve">Jadual A9: Bilangan Pekerja dan Gaji &amp; Upah Sektor Pertanian mengikut Kategori Pekerja, 2022 (samb.)
</t>
    </r>
    <r>
      <rPr>
        <i/>
        <sz val="10"/>
        <rFont val="Arial"/>
        <family val="2"/>
      </rPr>
      <t>Table A9: Number of Persons Engaged and Salaries &amp; Wages of Agriculture Sector by Category of Workers, 2022 (cont'd)</t>
    </r>
  </si>
  <si>
    <r>
      <t xml:space="preserve">      Profesional (kecuali Penyelidik)
</t>
    </r>
    <r>
      <rPr>
        <i/>
        <sz val="10"/>
        <rFont val="Arial"/>
        <family val="2"/>
      </rPr>
      <t xml:space="preserve">      Professionals (except Researcher)</t>
    </r>
  </si>
  <si>
    <r>
      <t xml:space="preserve">Jadual A10: Bilangan Pekerja Sektor Pertanian mengikut Kumpulan, 2022
</t>
    </r>
    <r>
      <rPr>
        <i/>
        <sz val="10"/>
        <rFont val="Arial"/>
        <family val="2"/>
      </rPr>
      <t>Table A10: Number of Persons Engaged of Agriculture Sector by Group, 2022</t>
    </r>
  </si>
  <si>
    <r>
      <t>Aktiviti sokongan pertanian dan aktiviti tanaman selepas tuaian</t>
    </r>
    <r>
      <rPr>
        <b/>
        <vertAlign val="superscript"/>
        <sz val="10"/>
        <rFont val="Arial"/>
        <family val="2"/>
      </rPr>
      <t>1</t>
    </r>
    <r>
      <rPr>
        <b/>
        <sz val="10"/>
        <rFont val="Arial"/>
        <family val="2"/>
      </rPr>
      <t xml:space="preserve">
</t>
    </r>
    <r>
      <rPr>
        <i/>
        <sz val="10"/>
        <rFont val="Arial"/>
        <family val="2"/>
      </rPr>
      <t>Support activities to agriculture and post-harvest crops activities</t>
    </r>
  </si>
  <si>
    <r>
      <t xml:space="preserve">Jadual A10: Bilangan Pekerja Sektor Pertanian mengikut Kumpulan, 2022 (samb.)
</t>
    </r>
    <r>
      <rPr>
        <i/>
        <sz val="10"/>
        <rFont val="Arial"/>
        <family val="2"/>
      </rPr>
      <t>Table A10: Number of Persons Engaged of Agriculture Sector by Group, 2022 (cont'd)</t>
    </r>
  </si>
  <si>
    <r>
      <t xml:space="preserve">Jadual A12: Nilai Harta Tetap Sektor Pertanian mengikut Jenis Harta, 2022
</t>
    </r>
    <r>
      <rPr>
        <i/>
        <sz val="10"/>
        <rFont val="Arial"/>
        <family val="2"/>
      </rPr>
      <t>Table A12: Value of Fixed Assets of Agriculture Aector by Type of Assets, 2022</t>
    </r>
  </si>
  <si>
    <r>
      <t xml:space="preserve">Nilai buku bersih
seperti pada
01.01.2022
</t>
    </r>
    <r>
      <rPr>
        <i/>
        <sz val="10"/>
        <rFont val="Arial"/>
        <family val="2"/>
      </rPr>
      <t>Net book value
as at 01.01.2022</t>
    </r>
  </si>
  <si>
    <r>
      <t xml:space="preserve">Jadual A13: Statistik Utama Pertubuhan Milikan Wanita mengikut Subsektor, 2010, 2015 dan 2022
</t>
    </r>
    <r>
      <rPr>
        <i/>
        <sz val="10"/>
        <rFont val="Arial"/>
        <family val="2"/>
      </rPr>
      <t>Table A13: Principal Statistics of Women-Owned Establishments by Sub-sector, 2010, 2015 and 2022</t>
    </r>
  </si>
  <si>
    <r>
      <t xml:space="preserve">Jadual A14: Statistik Utama Pertubuhan Milikan Wanita Sektor Pertanian mengikut Negeri, 2022
</t>
    </r>
    <r>
      <rPr>
        <i/>
        <sz val="10"/>
        <rFont val="Arial"/>
        <family val="2"/>
      </rPr>
      <t>Table A14: Principal Statistics of Women-Owned Establishments Agriculture Sector by State, 2022</t>
    </r>
  </si>
  <si>
    <r>
      <t xml:space="preserve">Jadual A15: Bilangan Pekerja Sektor Pertanian mengikut Negeri, 2022
</t>
    </r>
    <r>
      <rPr>
        <i/>
        <sz val="10"/>
        <rFont val="Arial"/>
        <family val="2"/>
      </rPr>
      <t>Table A15: Number of Persons Engaged of Agriculture Sector by State, 2022</t>
    </r>
  </si>
  <si>
    <r>
      <t xml:space="preserve">Jadual A16: Bilangan Pekerja Sektor Pertanian mengikut Kewarganegaraan dan Kategori Pekerja, 2022
</t>
    </r>
    <r>
      <rPr>
        <i/>
        <sz val="10"/>
        <rFont val="Arial"/>
        <family val="2"/>
      </rPr>
      <t>Table A16: Number of Persons Engaged of Agriculture Sector by Citizenship and Category of Workers, 2022</t>
    </r>
  </si>
  <si>
    <r>
      <t xml:space="preserve">Jadual A16: Bilangan Pekerja Sektor Pertanian mengikut Kewarganegaraan dan Kategori Pekerja, 2022 (samb.)
</t>
    </r>
    <r>
      <rPr>
        <i/>
        <sz val="10"/>
        <rFont val="Arial"/>
        <family val="2"/>
      </rPr>
      <t>Table A16: Number of Persons Engaged of Agriculture Sector by Citizenship and Category of Workers, 2022 (cont'd)</t>
    </r>
  </si>
  <si>
    <r>
      <t xml:space="preserve">Jadual A19: Bilangan Pekerja Sektor Pertanian mengikut Kategori Kemahiran dan Negeri, 2022
</t>
    </r>
    <r>
      <rPr>
        <i/>
        <sz val="10"/>
        <rFont val="Arial"/>
        <family val="2"/>
      </rPr>
      <t>Table A19: Number of Persons Engaged of Agriculture Sector by Category of Skilled and State, 2022</t>
    </r>
  </si>
  <si>
    <r>
      <t xml:space="preserve">Jadual A3: Statistik Utama Sektor Pertanian mengikut Negeri, 2022
</t>
    </r>
    <r>
      <rPr>
        <i/>
        <sz val="10"/>
        <rFont val="Arial"/>
        <family val="2"/>
      </rPr>
      <t>Table A3: Principal Statistics of Agriculture Sector by State, 2022</t>
    </r>
  </si>
  <si>
    <r>
      <t xml:space="preserve">    Jumlah
</t>
    </r>
    <r>
      <rPr>
        <b/>
        <i/>
        <sz val="10"/>
        <rFont val="Arial"/>
        <family val="2"/>
      </rPr>
      <t xml:space="preserve">   </t>
    </r>
    <r>
      <rPr>
        <i/>
        <sz val="10"/>
        <rFont val="Arial"/>
        <family val="2"/>
      </rPr>
      <t xml:space="preserve"> Total</t>
    </r>
  </si>
  <si>
    <r>
      <t xml:space="preserve">Pekerja
sambilan
</t>
    </r>
    <r>
      <rPr>
        <i/>
        <sz val="10"/>
        <rFont val="Arial"/>
        <family val="2"/>
      </rPr>
      <t>Part-time employees</t>
    </r>
  </si>
  <si>
    <r>
      <t xml:space="preserve">Pekerja sepenuh
masa
</t>
    </r>
    <r>
      <rPr>
        <i/>
        <sz val="10"/>
        <rFont val="Arial"/>
        <family val="2"/>
      </rPr>
      <t>Full-time employees</t>
    </r>
  </si>
  <si>
    <t>0162</t>
  </si>
  <si>
    <t>01</t>
  </si>
  <si>
    <t>02</t>
  </si>
  <si>
    <t>03</t>
  </si>
  <si>
    <t>04</t>
  </si>
  <si>
    <t>05</t>
  </si>
  <si>
    <t>06</t>
  </si>
  <si>
    <t>08</t>
  </si>
  <si>
    <t>09</t>
  </si>
  <si>
    <t>07</t>
  </si>
  <si>
    <t>12</t>
  </si>
  <si>
    <t>13</t>
  </si>
  <si>
    <t>10</t>
  </si>
  <si>
    <t>11</t>
  </si>
  <si>
    <t>14</t>
  </si>
  <si>
    <t>15</t>
  </si>
  <si>
    <t>16</t>
  </si>
  <si>
    <t>Wilayah Persekutuan Kuala Lumpur</t>
  </si>
  <si>
    <t>Wilayah Persekutuan Labuan</t>
  </si>
  <si>
    <t>Wilayah Persekutuan Putrajaya</t>
  </si>
  <si>
    <t>1</t>
  </si>
  <si>
    <t>2</t>
  </si>
  <si>
    <t>3</t>
  </si>
  <si>
    <t>4</t>
  </si>
  <si>
    <t>9</t>
  </si>
  <si>
    <t>5</t>
  </si>
  <si>
    <t>6</t>
  </si>
  <si>
    <t>Residen Malaysia</t>
  </si>
  <si>
    <t>Bukan Residen Malaysia</t>
  </si>
  <si>
    <t>&lt; 5</t>
  </si>
  <si>
    <t>5 - &lt; 30</t>
  </si>
  <si>
    <t>30 - &lt;=75</t>
  </si>
  <si>
    <t>&gt;75</t>
  </si>
  <si>
    <t>&lt; 300</t>
  </si>
  <si>
    <t>300 - &lt; 3,000</t>
  </si>
  <si>
    <t>3,000 - &lt;=20,000</t>
  </si>
  <si>
    <t>&gt; 20,000</t>
  </si>
  <si>
    <t>&lt; 50</t>
  </si>
  <si>
    <t>50 - &lt; 100</t>
  </si>
  <si>
    <t>100 - &lt; 200</t>
  </si>
  <si>
    <t>200 - &lt; 500</t>
  </si>
  <si>
    <t>500 - &lt; 1,000</t>
  </si>
  <si>
    <t>1,000 - &lt; 5,000</t>
  </si>
  <si>
    <t>5,000 - &lt; 10,000</t>
  </si>
  <si>
    <t>10,000 - &lt; 50,000</t>
  </si>
  <si>
    <t>50,000 dan lebih</t>
  </si>
  <si>
    <r>
      <t xml:space="preserve">Jenis harta
</t>
    </r>
    <r>
      <rPr>
        <i/>
        <sz val="10"/>
        <rFont val="Arial"/>
        <family val="2"/>
      </rPr>
      <t>Type of assets</t>
    </r>
    <r>
      <rPr>
        <b/>
        <sz val="10"/>
        <rFont val="Arial"/>
        <family val="2"/>
      </rPr>
      <t xml:space="preserve">
</t>
    </r>
  </si>
  <si>
    <r>
      <t xml:space="preserve">Keuntungan/Kerugian daripada
jualan/penilaian
semula harta
</t>
    </r>
    <r>
      <rPr>
        <i/>
        <sz val="10"/>
        <rFont val="Arial"/>
        <family val="2"/>
      </rPr>
      <t>Gain/loss from sales/
revaluation of assets</t>
    </r>
  </si>
  <si>
    <r>
      <t xml:space="preserve">Nilai buku bersih
seperti pada 31.12.2022
</t>
    </r>
    <r>
      <rPr>
        <i/>
        <sz val="10"/>
        <rFont val="Arial"/>
        <family val="2"/>
      </rPr>
      <t>Net book value as at
31.12.2022</t>
    </r>
  </si>
  <si>
    <r>
      <t xml:space="preserve">Teknologi Maklumat dan Telekomunikasi
</t>
    </r>
    <r>
      <rPr>
        <i/>
        <sz val="10"/>
        <rFont val="Arial"/>
        <family val="2"/>
      </rPr>
      <t>Information and Communications Technology</t>
    </r>
  </si>
  <si>
    <r>
      <t xml:space="preserve">Jentera dan kelengkapan utama
</t>
    </r>
    <r>
      <rPr>
        <i/>
        <sz val="10"/>
        <rFont val="Arial"/>
        <family val="2"/>
      </rPr>
      <t>Main machinery and equipment</t>
    </r>
  </si>
  <si>
    <r>
      <t xml:space="preserve">Dron
</t>
    </r>
    <r>
      <rPr>
        <i/>
        <sz val="10"/>
        <rFont val="Arial"/>
        <family val="2"/>
      </rPr>
      <t>Drone</t>
    </r>
  </si>
  <si>
    <r>
      <t xml:space="preserve">Jadual A12: Nilai Harta Tetap Sektor Pertanian mengikut Jenis Harta, 2022 (samb.)
</t>
    </r>
    <r>
      <rPr>
        <i/>
        <sz val="10"/>
        <rFont val="Arial"/>
        <family val="2"/>
      </rPr>
      <t>Table A12: Value of Fixed Assets of Agriculture Aector by Type of Assets, 2022 (con't)</t>
    </r>
  </si>
  <si>
    <t>Refers to industry code 01620</t>
  </si>
  <si>
    <t>Refers to industry code 01610, 01631, 01633, 01634</t>
  </si>
  <si>
    <r>
      <t>Wilayah Persekutuan Kuala Lumpur</t>
    </r>
    <r>
      <rPr>
        <b/>
        <vertAlign val="superscript"/>
        <sz val="10"/>
        <rFont val="Arial"/>
        <family val="2"/>
      </rPr>
      <t>1</t>
    </r>
  </si>
  <si>
    <t>¹ Termasuk Wilayah Persekutuan Putrajaya</t>
  </si>
  <si>
    <t>Include Wilayah Persekutuan Putrajaya</t>
  </si>
  <si>
    <r>
      <t>Aktiviti pertanian untuk pengeluaran ternakan berasaskan yuran atau kontrak</t>
    </r>
    <r>
      <rPr>
        <b/>
        <vertAlign val="superscript"/>
        <sz val="10"/>
        <rFont val="Arial"/>
        <family val="2"/>
      </rPr>
      <t>2</t>
    </r>
    <r>
      <rPr>
        <b/>
        <sz val="10"/>
        <rFont val="Arial"/>
        <family val="2"/>
      </rPr>
      <t xml:space="preserve">
</t>
    </r>
    <r>
      <rPr>
        <i/>
        <sz val="10"/>
        <rFont val="Arial"/>
        <family val="2"/>
      </rPr>
      <t>Support activities for animal production on a fee of contract basis</t>
    </r>
  </si>
  <si>
    <r>
      <rPr>
        <b/>
        <u/>
        <sz val="8"/>
        <rFont val="Arial"/>
        <family val="2"/>
      </rPr>
      <t>Nota</t>
    </r>
    <r>
      <rPr>
        <u/>
        <sz val="8"/>
        <rFont val="Arial"/>
        <family val="2"/>
      </rPr>
      <t xml:space="preserve"> / </t>
    </r>
    <r>
      <rPr>
        <i/>
        <u/>
        <sz val="8"/>
        <rFont val="Arial"/>
        <family val="2"/>
      </rPr>
      <t>Note</t>
    </r>
    <r>
      <rPr>
        <sz val="8"/>
        <rFont val="Arial"/>
        <family val="2"/>
      </rPr>
      <t xml:space="preserve"> :</t>
    </r>
  </si>
  <si>
    <r>
      <rPr>
        <b/>
        <vertAlign val="superscript"/>
        <sz val="8"/>
        <rFont val="Arial"/>
        <family val="2"/>
      </rPr>
      <t xml:space="preserve">1 </t>
    </r>
    <r>
      <rPr>
        <b/>
        <sz val="8"/>
        <rFont val="Arial"/>
        <family val="2"/>
      </rPr>
      <t xml:space="preserve">Merujuk kepada kod industri 01610, 01631, 01633, 01634 </t>
    </r>
  </si>
  <si>
    <r>
      <rPr>
        <b/>
        <vertAlign val="superscript"/>
        <sz val="8"/>
        <rFont val="Arial"/>
        <family val="2"/>
      </rPr>
      <t xml:space="preserve">2 </t>
    </r>
    <r>
      <rPr>
        <b/>
        <sz val="8"/>
        <rFont val="Arial"/>
        <family val="2"/>
      </rPr>
      <t>Merujuk kepada kod industri 01620</t>
    </r>
  </si>
  <si>
    <r>
      <rPr>
        <b/>
        <vertAlign val="superscript"/>
        <sz val="8"/>
        <rFont val="Arial"/>
        <family val="2"/>
      </rPr>
      <t>2</t>
    </r>
    <r>
      <rPr>
        <b/>
        <sz val="8"/>
        <rFont val="Arial"/>
        <family val="2"/>
      </rPr>
      <t xml:space="preserve"> Subsektor perhutanan &amp; pembalakan tidak diliputi dalam Banci Pertubuhan Pertanian Tahunan, 2009</t>
    </r>
  </si>
  <si>
    <r>
      <t xml:space="preserve">  </t>
    </r>
    <r>
      <rPr>
        <i/>
        <sz val="8"/>
        <rFont val="Arial"/>
        <family val="2"/>
      </rPr>
      <t>Forestry &amp; logging sub-sector is not covered in Annual Agriculture Establishments Census, 2009</t>
    </r>
  </si>
  <si>
    <r>
      <t>Selangor</t>
    </r>
    <r>
      <rPr>
        <b/>
        <vertAlign val="superscript"/>
        <sz val="10"/>
        <rFont val="Arial"/>
        <family val="2"/>
      </rPr>
      <t>1</t>
    </r>
  </si>
  <si>
    <t>¹ Termasuk Wilayah Persekutuan Kuala Lumpur</t>
  </si>
  <si>
    <t>Include Wilayah Persekutuan Kuala Lumpur</t>
  </si>
  <si>
    <r>
      <rPr>
        <b/>
        <vertAlign val="superscript"/>
        <sz val="8"/>
        <rFont val="Arial"/>
        <family val="2"/>
      </rPr>
      <t>1</t>
    </r>
    <r>
      <rPr>
        <b/>
        <sz val="8"/>
        <rFont val="Arial"/>
        <family val="2"/>
      </rPr>
      <t xml:space="preserve"> Merujuk kepada semakan teknikal data bagi tahun 2015 dan 2010</t>
    </r>
  </si>
  <si>
    <r>
      <t xml:space="preserve">  </t>
    </r>
    <r>
      <rPr>
        <i/>
        <sz val="8"/>
        <rFont val="Arial"/>
        <family val="2"/>
      </rPr>
      <t>Refers to technical review of data for the year 2015</t>
    </r>
    <r>
      <rPr>
        <sz val="8"/>
        <rFont val="Arial"/>
        <family val="2"/>
      </rPr>
      <t xml:space="preserve"> and 2010</t>
    </r>
  </si>
  <si>
    <r>
      <t xml:space="preserve">Jadual A1: Statistik Utama Sektor Pertanian, 2010, 2015 dan 2022
</t>
    </r>
    <r>
      <rPr>
        <i/>
        <sz val="10"/>
        <rFont val="Arial"/>
        <family val="2"/>
      </rPr>
      <t>Table A1: Principal Statistics of Agriculture Sector, 2010,2015 and 2022</t>
    </r>
  </si>
  <si>
    <r>
      <t xml:space="preserve">Jadual A4: Statistik Utama Sektor Pertanian mengikut Taraf Sah, 2022
</t>
    </r>
    <r>
      <rPr>
        <i/>
        <sz val="10"/>
        <rFont val="Arial"/>
        <family val="2"/>
      </rPr>
      <t>Table A4: Principal Statistics of Agriculture Sector by Legal Status, 2022</t>
    </r>
  </si>
  <si>
    <r>
      <t xml:space="preserve">Jadual A8: Statistik Utama Sektor Pertanian mengikut Saiz Harta Tetap, 2022
</t>
    </r>
    <r>
      <rPr>
        <i/>
        <sz val="10"/>
        <rFont val="Arial"/>
        <family val="2"/>
      </rPr>
      <t>Table A8: Principal Statistics of Agriculture Sector by Size of Fixed Assets, 2022</t>
    </r>
  </si>
  <si>
    <r>
      <t xml:space="preserve">Jadual A2: Statistik Utama Sektor Pertanian mengikut Kumpulan, 2022
</t>
    </r>
    <r>
      <rPr>
        <i/>
        <sz val="10"/>
        <rFont val="Arial"/>
        <family val="2"/>
      </rPr>
      <t>Table A2: Principal Statistics of Agriculture Sector by Group, 2022</t>
    </r>
  </si>
  <si>
    <r>
      <t xml:space="preserve">Jadual A13: Statistik Utama Pertubuhan Milikan Belia mengikut Subsektor, 2022
</t>
    </r>
    <r>
      <rPr>
        <i/>
        <sz val="10"/>
        <rFont val="Arial"/>
        <family val="2"/>
      </rPr>
      <t>Table A13: Principal Statistics of Women-Owned Establishments by Sub-sector,  2022</t>
    </r>
  </si>
  <si>
    <r>
      <t xml:space="preserve">Jadual A18: Bilangan Pekerja dan Gaji &amp; Upah Sektor Pertanian mengikut Kategori Kemahiran dan Jantina, 2022
</t>
    </r>
    <r>
      <rPr>
        <i/>
        <sz val="10"/>
        <rFont val="Arial"/>
        <family val="2"/>
      </rPr>
      <t>Table A18: Number of Persons Engaged and Salaries &amp; Wages of Agriculture Sector by Category of Skilled and Gender, 2022</t>
    </r>
  </si>
  <si>
    <r>
      <t xml:space="preserve">Jadual A17: Bilangan Pekerja Sektor Pertanian mengikut Jantina dan Sijil Tertinggi Diperoleh, 2022
</t>
    </r>
    <r>
      <rPr>
        <i/>
        <sz val="10"/>
        <rFont val="Arial"/>
        <family val="2"/>
      </rPr>
      <t>Table A17: Number of Persons Engaged of Agriculture Sector by Gender and Highest Certificate Obtained, 2022</t>
    </r>
  </si>
  <si>
    <r>
      <t xml:space="preserve">Jumlah pemilik yang bekerja dan pekerja keluarga tanpa gaji
</t>
    </r>
    <r>
      <rPr>
        <i/>
        <sz val="10"/>
        <rFont val="Arial"/>
        <family val="2"/>
      </rPr>
      <t>Working proprietors and unpaid family workers</t>
    </r>
  </si>
  <si>
    <r>
      <t xml:space="preserve">Pemilik yang bekerja,     
rakan niaga yang aktif dan pekerja keluarga tanpa gaji
</t>
    </r>
    <r>
      <rPr>
        <i/>
        <sz val="10"/>
        <rFont val="Arial"/>
        <family val="2"/>
      </rPr>
      <t>Working proprietors,active business partners and unpaid family workers</t>
    </r>
  </si>
  <si>
    <r>
      <t xml:space="preserve">Jadual A11: Bilangan Pekerja Sektor Pertanian mengikut Jantina dan Kumpulan, 2022 (samb.)
</t>
    </r>
    <r>
      <rPr>
        <i/>
        <sz val="10"/>
        <rFont val="Arial"/>
        <family val="2"/>
      </rPr>
      <t>Table A11: Number of Persons Engaged of Agriculture Sector by  Gender and Group, 2022 (cont'd)</t>
    </r>
  </si>
  <si>
    <r>
      <t xml:space="preserve">Pemilik yang bekerja, rakan niaga yang aktif dan pekerja keluarga tanpa gaji
</t>
    </r>
    <r>
      <rPr>
        <i/>
        <sz val="10"/>
        <rFont val="Arial"/>
        <family val="2"/>
      </rPr>
      <t>Working proprietors, active
business partners and unpaid family workers</t>
    </r>
  </si>
  <si>
    <r>
      <t xml:space="preserve">Jadual A11: Bilangan Pekerja Sektor Pertanian mengikut Jantina dan Kumpulan, 2022
</t>
    </r>
    <r>
      <rPr>
        <i/>
        <sz val="10"/>
        <rFont val="Arial"/>
        <family val="2"/>
      </rPr>
      <t>Table A11: Number of Persons Engaged of Agriculture Sector by Gender and Group, 2022</t>
    </r>
  </si>
  <si>
    <r>
      <t xml:space="preserve">Pemilik yang bekerja, rakan niaga yang aktif dan pekerja keluarga tanpa gaji
</t>
    </r>
    <r>
      <rPr>
        <i/>
        <sz val="10"/>
        <rFont val="Arial"/>
        <family val="2"/>
      </rPr>
      <t>Working proprietors, active business partners and unpaid family workers</t>
    </r>
  </si>
  <si>
    <r>
      <t xml:space="preserve">Pekerja Mahir
</t>
    </r>
    <r>
      <rPr>
        <i/>
        <sz val="10"/>
        <rFont val="Arial"/>
        <family val="2"/>
      </rPr>
      <t>Skilled workers</t>
    </r>
  </si>
  <si>
    <r>
      <t xml:space="preserve">Pekerja Separuh Mahir
</t>
    </r>
    <r>
      <rPr>
        <i/>
        <sz val="10"/>
        <rFont val="Arial"/>
        <family val="2"/>
      </rPr>
      <t>Semi-skilled workers</t>
    </r>
  </si>
  <si>
    <r>
      <rPr>
        <b/>
        <sz val="10"/>
        <rFont val="Arial"/>
        <family val="2"/>
      </rPr>
      <t>Pekerja Berkemahiran Rendah</t>
    </r>
    <r>
      <rPr>
        <i/>
        <sz val="10"/>
        <rFont val="Arial"/>
        <family val="2"/>
      </rPr>
      <t xml:space="preserve">
Low-skilled workers</t>
    </r>
  </si>
  <si>
    <t>¹ Termasuk Wilayah Persekutuan</t>
  </si>
  <si>
    <t>Include Wilayah Persekutuan</t>
  </si>
  <si>
    <r>
      <t xml:space="preserve">Sijil Tertinggi Diperoleh
</t>
    </r>
    <r>
      <rPr>
        <i/>
        <sz val="10"/>
        <rFont val="Arial"/>
        <family val="2"/>
      </rPr>
      <t>Highest Certificate Obtained,</t>
    </r>
    <r>
      <rPr>
        <b/>
        <sz val="10"/>
        <rFont val="Arial"/>
        <family val="2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</si>
</sst>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_(* #,##0_);_(* \(#,##0\);_(* &quot;-&quot;??_);_(@_)"/>
    <numFmt numFmtId="167" formatCode="[$-409]mmmm\ d\,\ yyyy;@"/>
    <numFmt numFmtId="168" formatCode="[$-43E]dd\ mmmm\ yyyy;@"/>
    <numFmt numFmtId="169" formatCode="[$-409]mmm\-yy;@"/>
    <numFmt numFmtId="170" formatCode="[$-409]d\-mmm\-yy;@"/>
    <numFmt numFmtId="171" formatCode="_-* #,##0_-;\-* #,##0_-;_-* &quot;-&quot;??_-;_-@_-"/>
    <numFmt numFmtId="172" formatCode="0.0%"/>
  </numFmts>
  <fonts count="76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vertAlign val="superscript"/>
      <sz val="5"/>
      <name val="Arial"/>
      <family val="2"/>
    </font>
    <font>
      <sz val="10"/>
      <color rgb="FFFF0000"/>
      <name val="Arial"/>
      <family val="2"/>
    </font>
    <font>
      <sz val="10"/>
      <color indexed="8"/>
      <name val="Arial"/>
      <family val="2"/>
    </font>
    <font>
      <b/>
      <sz val="8"/>
      <name val="Arial"/>
      <family val="2"/>
    </font>
    <font>
      <b/>
      <vertAlign val="superscript"/>
      <sz val="8"/>
      <name val="Arial"/>
      <family val="2"/>
    </font>
    <font>
      <i/>
      <sz val="8"/>
      <name val="Arial"/>
      <family val="2"/>
    </font>
    <font>
      <b/>
      <sz val="10"/>
      <color indexed="8"/>
      <name val="Arial"/>
      <family val="2"/>
    </font>
    <font>
      <i/>
      <sz val="10"/>
      <color indexed="8"/>
      <name val="Arial"/>
      <family val="2"/>
    </font>
    <font>
      <sz val="8"/>
      <name val="Arial"/>
      <family val="2"/>
    </font>
    <font>
      <b/>
      <vertAlign val="superscript"/>
      <sz val="10"/>
      <name val="Arial"/>
      <family val="2"/>
    </font>
    <font>
      <b/>
      <i/>
      <sz val="10"/>
      <name val="Arial"/>
      <family val="2"/>
    </font>
    <font>
      <sz val="11.5"/>
      <name val="Arial"/>
      <family val="2"/>
    </font>
    <font>
      <b/>
      <sz val="10"/>
      <color rgb="FFFF0000"/>
      <name val="Arial"/>
      <family val="2"/>
    </font>
    <font>
      <i/>
      <sz val="10"/>
      <color rgb="FFFF0000"/>
      <name val="Arial"/>
      <family val="2"/>
    </font>
    <font>
      <u/>
      <sz val="10"/>
      <name val="Arial"/>
      <family val="2"/>
    </font>
    <font>
      <sz val="10"/>
      <color theme="1"/>
      <name val="Arial"/>
      <family val="2"/>
    </font>
    <font>
      <sz val="10"/>
      <name val="Calibri"/>
      <family val="2"/>
      <scheme val="minor"/>
    </font>
    <font>
      <b/>
      <i/>
      <sz val="10"/>
      <color rgb="FFFF0000"/>
      <name val="Arial"/>
      <family val="2"/>
    </font>
    <font>
      <sz val="11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8"/>
      <name val="Tahoma"/>
      <family val="2"/>
    </font>
    <font>
      <sz val="11"/>
      <color indexed="20"/>
      <name val="Calibri"/>
      <family val="2"/>
    </font>
    <font>
      <sz val="8"/>
      <name val="Verdana Ref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MS Sans Serif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8"/>
      <color indexed="9"/>
      <name val="Tahoma"/>
      <family val="2"/>
    </font>
    <font>
      <b/>
      <sz val="8"/>
      <color indexed="8"/>
      <name val="Tahoma"/>
      <family val="2"/>
    </font>
    <font>
      <b/>
      <u/>
      <sz val="8"/>
      <color indexed="8"/>
      <name val="Tahom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2"/>
      <name val="Helv"/>
    </font>
    <font>
      <sz val="10"/>
      <name val="Verdana"/>
      <family val="2"/>
    </font>
    <font>
      <b/>
      <sz val="11"/>
      <color indexed="63"/>
      <name val="Calibri"/>
      <family val="2"/>
    </font>
    <font>
      <b/>
      <i/>
      <sz val="10"/>
      <color indexed="8"/>
      <name val="Arial"/>
      <family val="2"/>
    </font>
    <font>
      <b/>
      <sz val="10"/>
      <color indexed="9"/>
      <name val="Arial"/>
      <family val="2"/>
    </font>
    <font>
      <b/>
      <sz val="11"/>
      <color indexed="21"/>
      <name val="Arial"/>
      <family val="2"/>
    </font>
    <font>
      <b/>
      <sz val="22"/>
      <color indexed="21"/>
      <name val="Times New Roman"/>
      <family val="1"/>
    </font>
    <font>
      <sz val="16"/>
      <color indexed="9"/>
      <name val="Tahoma"/>
      <family val="2"/>
    </font>
    <font>
      <b/>
      <sz val="8"/>
      <color indexed="63"/>
      <name val="Verdana Ref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i/>
      <sz val="10"/>
      <color rgb="FF000000"/>
      <name val="Arial"/>
      <family val="2"/>
    </font>
    <font>
      <sz val="10"/>
      <color rgb="FF2F2F2F"/>
      <name val="Arial"/>
      <family val="2"/>
    </font>
    <font>
      <vertAlign val="superscript"/>
      <sz val="10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sz val="9"/>
      <name val="Arial"/>
      <family val="2"/>
    </font>
    <font>
      <u/>
      <sz val="9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i/>
      <sz val="10"/>
      <color theme="0"/>
      <name val="Arial"/>
      <family val="2"/>
    </font>
    <font>
      <u/>
      <sz val="8"/>
      <name val="Arial"/>
      <family val="2"/>
    </font>
    <font>
      <b/>
      <u/>
      <sz val="8"/>
      <name val="Arial"/>
      <family val="2"/>
    </font>
    <font>
      <i/>
      <u/>
      <sz val="8"/>
      <name val="Arial"/>
      <family val="2"/>
    </font>
  </fonts>
  <fills count="4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  <bgColor indexed="64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55"/>
      </right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medium">
        <color rgb="FF00CC99"/>
      </top>
      <bottom/>
      <diagonal/>
    </border>
    <border>
      <left/>
      <right/>
      <top/>
      <bottom style="medium">
        <color rgb="FF00CC99"/>
      </bottom>
      <diagonal/>
    </border>
  </borders>
  <cellStyleXfs count="6119">
    <xf numFmtId="0" fontId="0" fillId="0" borderId="0"/>
    <xf numFmtId="165" fontId="8" fillId="0" borderId="0" applyFont="0" applyFill="0" applyBorder="0" applyAlignment="0" applyProtection="0"/>
    <xf numFmtId="0" fontId="8" fillId="0" borderId="0"/>
    <xf numFmtId="165" fontId="8" fillId="0" borderId="0" applyFont="0" applyFill="0" applyBorder="0" applyAlignment="0" applyProtection="0"/>
    <xf numFmtId="0" fontId="15" fillId="0" borderId="0"/>
    <xf numFmtId="0" fontId="8" fillId="0" borderId="0"/>
    <xf numFmtId="165" fontId="8" fillId="0" borderId="0" applyFont="0" applyFill="0" applyBorder="0" applyAlignment="0" applyProtection="0"/>
    <xf numFmtId="0" fontId="15" fillId="0" borderId="0"/>
    <xf numFmtId="0" fontId="8" fillId="0" borderId="0"/>
    <xf numFmtId="0" fontId="6" fillId="0" borderId="0"/>
    <xf numFmtId="165" fontId="6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8" fillId="0" borderId="0"/>
    <xf numFmtId="0" fontId="8" fillId="0" borderId="0"/>
    <xf numFmtId="165" fontId="8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165" fontId="6" fillId="0" borderId="0" applyFont="0" applyFill="0" applyBorder="0" applyAlignment="0" applyProtection="0"/>
    <xf numFmtId="0" fontId="6" fillId="0" borderId="0"/>
    <xf numFmtId="165" fontId="6" fillId="0" borderId="0" applyFont="0" applyFill="0" applyBorder="0" applyAlignment="0" applyProtection="0"/>
    <xf numFmtId="0" fontId="6" fillId="0" borderId="0"/>
    <xf numFmtId="165" fontId="6" fillId="0" borderId="0" applyFont="0" applyFill="0" applyBorder="0" applyAlignment="0" applyProtection="0"/>
    <xf numFmtId="0" fontId="6" fillId="0" borderId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8" fillId="0" borderId="0"/>
    <xf numFmtId="0" fontId="6" fillId="0" borderId="0"/>
    <xf numFmtId="0" fontId="8" fillId="0" borderId="0"/>
    <xf numFmtId="0" fontId="8" fillId="0" borderId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32" fillId="16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32" fillId="17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32" fillId="18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32" fillId="1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32" fillId="20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32" fillId="21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32" fillId="22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32" fillId="23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32" fillId="24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32" fillId="19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32" fillId="2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32" fillId="25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33" fillId="26" borderId="0" applyNumberFormat="0" applyBorder="0" applyAlignment="0" applyProtection="0"/>
    <xf numFmtId="0" fontId="33" fillId="23" borderId="0" applyNumberFormat="0" applyBorder="0" applyAlignment="0" applyProtection="0"/>
    <xf numFmtId="0" fontId="33" fillId="24" borderId="0" applyNumberFormat="0" applyBorder="0" applyAlignment="0" applyProtection="0"/>
    <xf numFmtId="0" fontId="33" fillId="27" borderId="0" applyNumberFormat="0" applyBorder="0" applyAlignment="0" applyProtection="0"/>
    <xf numFmtId="0" fontId="33" fillId="28" borderId="0" applyNumberFormat="0" applyBorder="0" applyAlignment="0" applyProtection="0"/>
    <xf numFmtId="0" fontId="33" fillId="29" borderId="0" applyNumberFormat="0" applyBorder="0" applyAlignment="0" applyProtection="0"/>
    <xf numFmtId="0" fontId="33" fillId="30" borderId="0" applyNumberFormat="0" applyBorder="0" applyAlignment="0" applyProtection="0"/>
    <xf numFmtId="0" fontId="33" fillId="31" borderId="0" applyNumberFormat="0" applyBorder="0" applyAlignment="0" applyProtection="0"/>
    <xf numFmtId="0" fontId="33" fillId="32" borderId="0" applyNumberFormat="0" applyBorder="0" applyAlignment="0" applyProtection="0"/>
    <xf numFmtId="0" fontId="33" fillId="27" borderId="0" applyNumberFormat="0" applyBorder="0" applyAlignment="0" applyProtection="0"/>
    <xf numFmtId="0" fontId="33" fillId="28" borderId="0" applyNumberFormat="0" applyBorder="0" applyAlignment="0" applyProtection="0"/>
    <xf numFmtId="0" fontId="33" fillId="33" borderId="0" applyNumberFormat="0" applyBorder="0" applyAlignment="0" applyProtection="0"/>
    <xf numFmtId="37" fontId="34" fillId="15" borderId="4" applyBorder="0" applyProtection="0">
      <alignment vertical="center"/>
    </xf>
    <xf numFmtId="0" fontId="35" fillId="17" borderId="0" applyNumberFormat="0" applyBorder="0" applyAlignment="0" applyProtection="0"/>
    <xf numFmtId="0" fontId="36" fillId="34" borderId="0" applyBorder="0">
      <alignment horizontal="left" vertical="center" indent="1"/>
    </xf>
    <xf numFmtId="0" fontId="37" fillId="35" borderId="5" applyNumberFormat="0" applyAlignment="0" applyProtection="0"/>
    <xf numFmtId="0" fontId="38" fillId="36" borderId="6" applyNumberFormat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40" fillId="0" borderId="0" applyNumberFormat="0" applyFill="0" applyBorder="0" applyAlignment="0" applyProtection="0"/>
    <xf numFmtId="0" fontId="41" fillId="18" borderId="0" applyNumberFormat="0" applyBorder="0" applyAlignment="0" applyProtection="0"/>
    <xf numFmtId="37" fontId="42" fillId="37" borderId="7" applyBorder="0">
      <alignment horizontal="left" vertical="center" indent="1"/>
    </xf>
    <xf numFmtId="37" fontId="43" fillId="38" borderId="3" applyFill="0">
      <alignment vertical="center"/>
    </xf>
    <xf numFmtId="0" fontId="43" fillId="39" borderId="2" applyNumberFormat="0">
      <alignment horizontal="left" vertical="top" indent="1"/>
    </xf>
    <xf numFmtId="0" fontId="43" fillId="15" borderId="0" applyBorder="0">
      <alignment horizontal="left" vertical="center" indent="1"/>
    </xf>
    <xf numFmtId="0" fontId="43" fillId="0" borderId="2" applyNumberFormat="0" applyFill="0">
      <alignment horizontal="centerContinuous" vertical="top"/>
    </xf>
    <xf numFmtId="0" fontId="44" fillId="15" borderId="8" applyNumberFormat="0" applyBorder="0">
      <alignment horizontal="left" vertical="center" indent="1"/>
    </xf>
    <xf numFmtId="0" fontId="45" fillId="0" borderId="9" applyNumberFormat="0" applyFill="0" applyAlignment="0" applyProtection="0"/>
    <xf numFmtId="0" fontId="46" fillId="0" borderId="10" applyNumberFormat="0" applyFill="0" applyAlignment="0" applyProtection="0"/>
    <xf numFmtId="0" fontId="47" fillId="0" borderId="11" applyNumberFormat="0" applyFill="0" applyAlignment="0" applyProtection="0"/>
    <xf numFmtId="0" fontId="47" fillId="0" borderId="0" applyNumberFormat="0" applyFill="0" applyBorder="0" applyAlignment="0" applyProtection="0"/>
    <xf numFmtId="0" fontId="48" fillId="21" borderId="5" applyNumberFormat="0" applyAlignment="0" applyProtection="0"/>
    <xf numFmtId="0" fontId="49" fillId="0" borderId="12" applyNumberFormat="0" applyFill="0" applyAlignment="0" applyProtection="0"/>
    <xf numFmtId="0" fontId="50" fillId="40" borderId="0" applyNumberFormat="0" applyBorder="0" applyAlignment="0" applyProtection="0"/>
    <xf numFmtId="0" fontId="36" fillId="38" borderId="0">
      <alignment horizontal="right"/>
    </xf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6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9" fillId="0" borderId="0"/>
    <xf numFmtId="0" fontId="6" fillId="0" borderId="0"/>
    <xf numFmtId="0" fontId="6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6" fillId="0" borderId="0"/>
    <xf numFmtId="0" fontId="6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9" fillId="0" borderId="0"/>
    <xf numFmtId="0" fontId="3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9" fillId="0" borderId="0"/>
    <xf numFmtId="0" fontId="3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6" fillId="0" borderId="0"/>
    <xf numFmtId="0" fontId="39" fillId="0" borderId="0"/>
    <xf numFmtId="167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6" fillId="0" borderId="0"/>
    <xf numFmtId="0" fontId="6" fillId="0" borderId="0"/>
    <xf numFmtId="167" fontId="8" fillId="0" borderId="0"/>
    <xf numFmtId="0" fontId="6" fillId="0" borderId="0"/>
    <xf numFmtId="0" fontId="3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9" fillId="0" borderId="0"/>
    <xf numFmtId="0" fontId="39" fillId="0" borderId="0"/>
    <xf numFmtId="0" fontId="3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8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6" fillId="0" borderId="0"/>
    <xf numFmtId="0" fontId="6" fillId="0" borderId="0"/>
    <xf numFmtId="0" fontId="39" fillId="0" borderId="0"/>
    <xf numFmtId="0" fontId="6" fillId="0" borderId="0"/>
    <xf numFmtId="0" fontId="3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9" fillId="0" borderId="0"/>
    <xf numFmtId="0" fontId="8" fillId="0" borderId="0"/>
    <xf numFmtId="0" fontId="39" fillId="0" borderId="0"/>
    <xf numFmtId="0" fontId="3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8" fillId="0" borderId="0"/>
    <xf numFmtId="0" fontId="3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" borderId="1" applyNumberFormat="0" applyFont="0" applyAlignment="0" applyProtection="0"/>
    <xf numFmtId="0" fontId="6" fillId="2" borderId="1" applyNumberFormat="0" applyFont="0" applyAlignment="0" applyProtection="0"/>
    <xf numFmtId="0" fontId="6" fillId="2" borderId="1" applyNumberFormat="0" applyFont="0" applyAlignment="0" applyProtection="0"/>
    <xf numFmtId="0" fontId="6" fillId="2" borderId="1" applyNumberFormat="0" applyFont="0" applyAlignment="0" applyProtection="0"/>
    <xf numFmtId="0" fontId="6" fillId="2" borderId="1" applyNumberFormat="0" applyFont="0" applyAlignment="0" applyProtection="0"/>
    <xf numFmtId="0" fontId="6" fillId="2" borderId="1" applyNumberFormat="0" applyFont="0" applyAlignment="0" applyProtection="0"/>
    <xf numFmtId="0" fontId="6" fillId="2" borderId="1" applyNumberFormat="0" applyFont="0" applyAlignment="0" applyProtection="0"/>
    <xf numFmtId="0" fontId="6" fillId="2" borderId="1" applyNumberFormat="0" applyFont="0" applyAlignment="0" applyProtection="0"/>
    <xf numFmtId="0" fontId="6" fillId="2" borderId="1" applyNumberFormat="0" applyFont="0" applyAlignment="0" applyProtection="0"/>
    <xf numFmtId="0" fontId="6" fillId="2" borderId="1" applyNumberFormat="0" applyFont="0" applyAlignment="0" applyProtection="0"/>
    <xf numFmtId="0" fontId="8" fillId="41" borderId="13" applyNumberFormat="0" applyFont="0" applyAlignment="0" applyProtection="0"/>
    <xf numFmtId="0" fontId="6" fillId="2" borderId="1" applyNumberFormat="0" applyFont="0" applyAlignment="0" applyProtection="0"/>
    <xf numFmtId="0" fontId="6" fillId="2" borderId="1" applyNumberFormat="0" applyFont="0" applyAlignment="0" applyProtection="0"/>
    <xf numFmtId="0" fontId="6" fillId="2" borderId="1" applyNumberFormat="0" applyFont="0" applyAlignment="0" applyProtection="0"/>
    <xf numFmtId="0" fontId="6" fillId="2" borderId="1" applyNumberFormat="0" applyFont="0" applyAlignment="0" applyProtection="0"/>
    <xf numFmtId="0" fontId="6" fillId="2" borderId="1" applyNumberFormat="0" applyFont="0" applyAlignment="0" applyProtection="0"/>
    <xf numFmtId="0" fontId="6" fillId="2" borderId="1" applyNumberFormat="0" applyFont="0" applyAlignment="0" applyProtection="0"/>
    <xf numFmtId="0" fontId="6" fillId="2" borderId="1" applyNumberFormat="0" applyFont="0" applyAlignment="0" applyProtection="0"/>
    <xf numFmtId="0" fontId="6" fillId="2" borderId="1" applyNumberFormat="0" applyFont="0" applyAlignment="0" applyProtection="0"/>
    <xf numFmtId="0" fontId="6" fillId="2" borderId="1" applyNumberFormat="0" applyFont="0" applyAlignment="0" applyProtection="0"/>
    <xf numFmtId="0" fontId="6" fillId="2" borderId="1" applyNumberFormat="0" applyFont="0" applyAlignment="0" applyProtection="0"/>
    <xf numFmtId="0" fontId="6" fillId="2" borderId="1" applyNumberFormat="0" applyFont="0" applyAlignment="0" applyProtection="0"/>
    <xf numFmtId="0" fontId="6" fillId="2" borderId="1" applyNumberFormat="0" applyFont="0" applyAlignment="0" applyProtection="0"/>
    <xf numFmtId="0" fontId="6" fillId="2" borderId="1" applyNumberFormat="0" applyFont="0" applyAlignment="0" applyProtection="0"/>
    <xf numFmtId="0" fontId="6" fillId="2" borderId="1" applyNumberFormat="0" applyFont="0" applyAlignment="0" applyProtection="0"/>
    <xf numFmtId="0" fontId="6" fillId="2" borderId="1" applyNumberFormat="0" applyFont="0" applyAlignment="0" applyProtection="0"/>
    <xf numFmtId="0" fontId="6" fillId="2" borderId="1" applyNumberFormat="0" applyFont="0" applyAlignment="0" applyProtection="0"/>
    <xf numFmtId="0" fontId="6" fillId="2" borderId="1" applyNumberFormat="0" applyFont="0" applyAlignment="0" applyProtection="0"/>
    <xf numFmtId="0" fontId="53" fillId="35" borderId="14" applyNumberFormat="0" applyAlignment="0" applyProtection="0"/>
    <xf numFmtId="40" fontId="15" fillId="15" borderId="0">
      <alignment horizontal="right"/>
    </xf>
    <xf numFmtId="0" fontId="54" fillId="42" borderId="0">
      <alignment horizontal="center"/>
    </xf>
    <xf numFmtId="0" fontId="55" fillId="43" borderId="15"/>
    <xf numFmtId="0" fontId="56" fillId="0" borderId="0" applyBorder="0">
      <alignment horizontal="centerContinuous"/>
    </xf>
    <xf numFmtId="0" fontId="57" fillId="0" borderId="0" applyBorder="0">
      <alignment horizontal="centerContinuous"/>
    </xf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39" fillId="0" borderId="0" applyFont="0" applyFill="0" applyBorder="0" applyAlignment="0" applyProtection="0"/>
    <xf numFmtId="0" fontId="58" fillId="34" borderId="0">
      <alignment horizontal="left" indent="1"/>
    </xf>
    <xf numFmtId="0" fontId="59" fillId="34" borderId="0" applyBorder="0">
      <alignment horizontal="left" vertical="center" indent="1"/>
    </xf>
    <xf numFmtId="0" fontId="60" fillId="0" borderId="0" applyNumberFormat="0" applyFill="0" applyBorder="0" applyAlignment="0" applyProtection="0"/>
    <xf numFmtId="0" fontId="61" fillId="0" borderId="16" applyNumberFormat="0" applyFill="0" applyAlignment="0" applyProtection="0"/>
    <xf numFmtId="0" fontId="62" fillId="0" borderId="0" applyNumberForma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8" fontId="3" fillId="0" borderId="0"/>
    <xf numFmtId="168" fontId="3" fillId="0" borderId="0"/>
    <xf numFmtId="168" fontId="3" fillId="0" borderId="0"/>
    <xf numFmtId="168" fontId="3" fillId="0" borderId="0"/>
    <xf numFmtId="168" fontId="3" fillId="0" borderId="0"/>
    <xf numFmtId="168" fontId="3" fillId="0" borderId="0"/>
    <xf numFmtId="168" fontId="3" fillId="0" borderId="0"/>
    <xf numFmtId="168" fontId="3" fillId="0" borderId="0"/>
    <xf numFmtId="168" fontId="3" fillId="0" borderId="0"/>
    <xf numFmtId="168" fontId="3" fillId="0" borderId="0"/>
    <xf numFmtId="168" fontId="3" fillId="0" borderId="0"/>
    <xf numFmtId="168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8" fontId="3" fillId="0" borderId="0"/>
    <xf numFmtId="168" fontId="3" fillId="0" borderId="0"/>
    <xf numFmtId="168" fontId="3" fillId="0" borderId="0"/>
    <xf numFmtId="168" fontId="3" fillId="0" borderId="0"/>
    <xf numFmtId="168" fontId="3" fillId="0" borderId="0"/>
    <xf numFmtId="168" fontId="3" fillId="0" borderId="0"/>
    <xf numFmtId="168" fontId="3" fillId="0" borderId="0"/>
    <xf numFmtId="168" fontId="3" fillId="0" borderId="0"/>
    <xf numFmtId="168" fontId="3" fillId="0" borderId="0"/>
    <xf numFmtId="168" fontId="3" fillId="0" borderId="0"/>
    <xf numFmtId="168" fontId="3" fillId="0" borderId="0"/>
    <xf numFmtId="168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170" fontId="3" fillId="0" borderId="0"/>
    <xf numFmtId="0" fontId="3" fillId="0" borderId="0"/>
    <xf numFmtId="0" fontId="8" fillId="0" borderId="0"/>
    <xf numFmtId="43" fontId="8" fillId="0" borderId="0" applyFont="0" applyFill="0" applyBorder="0" applyAlignment="0" applyProtection="0"/>
    <xf numFmtId="0" fontId="3" fillId="0" borderId="0"/>
    <xf numFmtId="165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1164">
    <xf numFmtId="0" fontId="0" fillId="0" borderId="0" xfId="0"/>
    <xf numFmtId="0" fontId="8" fillId="0" borderId="0" xfId="0" applyFont="1"/>
    <xf numFmtId="0" fontId="8" fillId="0" borderId="2" xfId="0" applyFont="1" applyBorder="1" applyAlignment="1">
      <alignment wrapText="1"/>
    </xf>
    <xf numFmtId="0" fontId="8" fillId="0" borderId="2" xfId="0" applyFont="1" applyBorder="1" applyAlignment="1">
      <alignment horizontal="right"/>
    </xf>
    <xf numFmtId="0" fontId="8" fillId="0" borderId="0" xfId="0" applyFont="1" applyBorder="1" applyAlignment="1">
      <alignment horizontal="right"/>
    </xf>
    <xf numFmtId="0" fontId="8" fillId="0" borderId="0" xfId="0" applyFont="1" applyBorder="1" applyAlignment="1">
      <alignment vertical="top" wrapText="1"/>
    </xf>
    <xf numFmtId="0" fontId="9" fillId="0" borderId="0" xfId="0" applyFont="1" applyBorder="1" applyAlignment="1">
      <alignment horizontal="right" vertical="top"/>
    </xf>
    <xf numFmtId="0" fontId="8" fillId="0" borderId="0" xfId="0" applyFont="1" applyBorder="1" applyAlignment="1">
      <alignment horizontal="right" vertical="top"/>
    </xf>
    <xf numFmtId="0" fontId="9" fillId="0" borderId="0" xfId="0" applyFont="1" applyBorder="1" applyAlignment="1">
      <alignment vertical="top"/>
    </xf>
    <xf numFmtId="0" fontId="10" fillId="0" borderId="0" xfId="0" applyFont="1" applyBorder="1" applyAlignment="1">
      <alignment vertical="top"/>
    </xf>
    <xf numFmtId="0" fontId="8" fillId="0" borderId="2" xfId="0" applyFont="1" applyBorder="1" applyAlignment="1">
      <alignment vertical="top" wrapText="1"/>
    </xf>
    <xf numFmtId="0" fontId="9" fillId="0" borderId="0" xfId="0" applyFont="1" applyBorder="1" applyAlignment="1">
      <alignment vertical="center"/>
    </xf>
    <xf numFmtId="0" fontId="9" fillId="0" borderId="0" xfId="0" applyFont="1" applyBorder="1" applyAlignment="1">
      <alignment horizontal="right" vertical="center"/>
    </xf>
    <xf numFmtId="0" fontId="8" fillId="0" borderId="0" xfId="0" applyFont="1" applyBorder="1" applyAlignment="1">
      <alignment horizontal="right" vertical="center"/>
    </xf>
    <xf numFmtId="166" fontId="9" fillId="0" borderId="0" xfId="0" applyNumberFormat="1" applyFont="1" applyBorder="1" applyAlignment="1">
      <alignment horizontal="right" vertical="center"/>
    </xf>
    <xf numFmtId="0" fontId="8" fillId="0" borderId="0" xfId="0" applyFont="1" applyAlignment="1">
      <alignment vertical="center"/>
    </xf>
    <xf numFmtId="0" fontId="10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166" fontId="9" fillId="0" borderId="0" xfId="1" applyNumberFormat="1" applyFont="1" applyFill="1" applyAlignment="1">
      <alignment horizontal="right" vertical="center"/>
    </xf>
    <xf numFmtId="166" fontId="9" fillId="0" borderId="0" xfId="1" applyNumberFormat="1" applyFont="1" applyBorder="1" applyAlignment="1">
      <alignment horizontal="right" vertical="center"/>
    </xf>
    <xf numFmtId="0" fontId="8" fillId="0" borderId="2" xfId="0" applyFont="1" applyBorder="1" applyAlignment="1">
      <alignment vertical="top"/>
    </xf>
    <xf numFmtId="166" fontId="8" fillId="0" borderId="2" xfId="1" applyNumberFormat="1" applyFont="1" applyBorder="1" applyAlignment="1">
      <alignment horizontal="right" vertical="top"/>
    </xf>
    <xf numFmtId="166" fontId="9" fillId="0" borderId="2" xfId="1" applyNumberFormat="1" applyFont="1" applyBorder="1" applyAlignment="1">
      <alignment horizontal="right" vertical="top"/>
    </xf>
    <xf numFmtId="0" fontId="8" fillId="0" borderId="0" xfId="0" applyFont="1" applyBorder="1" applyAlignment="1">
      <alignment vertical="top"/>
    </xf>
    <xf numFmtId="166" fontId="9" fillId="0" borderId="0" xfId="1" applyNumberFormat="1" applyFont="1" applyBorder="1" applyAlignment="1">
      <alignment horizontal="right" vertical="top"/>
    </xf>
    <xf numFmtId="166" fontId="8" fillId="0" borderId="0" xfId="1" applyNumberFormat="1" applyFont="1" applyBorder="1" applyAlignment="1">
      <alignment horizontal="right" vertical="center"/>
    </xf>
    <xf numFmtId="0" fontId="8" fillId="0" borderId="0" xfId="0" applyFont="1" applyFill="1" applyBorder="1" applyAlignment="1">
      <alignment vertical="center"/>
    </xf>
    <xf numFmtId="166" fontId="8" fillId="0" borderId="0" xfId="1" applyNumberFormat="1" applyFont="1" applyFill="1" applyAlignment="1">
      <alignment horizontal="right" vertical="center"/>
    </xf>
    <xf numFmtId="166" fontId="8" fillId="0" borderId="0" xfId="1" applyNumberFormat="1" applyFont="1" applyFill="1" applyBorder="1" applyAlignment="1">
      <alignment horizontal="right" vertical="center"/>
    </xf>
    <xf numFmtId="0" fontId="8" fillId="0" borderId="0" xfId="0" applyFont="1" applyFill="1" applyAlignment="1">
      <alignment vertical="center"/>
    </xf>
    <xf numFmtId="0" fontId="8" fillId="0" borderId="0" xfId="0" applyFont="1" applyBorder="1" applyAlignment="1">
      <alignment vertical="center" wrapText="1"/>
    </xf>
    <xf numFmtId="165" fontId="8" fillId="0" borderId="0" xfId="1" applyFont="1" applyBorder="1" applyAlignment="1">
      <alignment horizontal="right" vertical="center"/>
    </xf>
    <xf numFmtId="166" fontId="15" fillId="0" borderId="0" xfId="1" applyNumberFormat="1" applyFont="1" applyFill="1" applyBorder="1" applyAlignment="1">
      <alignment horizontal="right" vertical="center" wrapText="1"/>
    </xf>
    <xf numFmtId="166" fontId="8" fillId="0" borderId="0" xfId="1" quotePrefix="1" applyNumberFormat="1" applyFont="1" applyBorder="1" applyAlignment="1">
      <alignment horizontal="right" vertical="center"/>
    </xf>
    <xf numFmtId="166" fontId="8" fillId="0" borderId="0" xfId="1" applyNumberFormat="1" applyFont="1" applyAlignment="1">
      <alignment horizontal="right" vertical="center"/>
    </xf>
    <xf numFmtId="0" fontId="8" fillId="0" borderId="0" xfId="0" applyFont="1" applyAlignment="1">
      <alignment horizontal="right"/>
    </xf>
    <xf numFmtId="0" fontId="8" fillId="0" borderId="0" xfId="0" applyFont="1" applyBorder="1"/>
    <xf numFmtId="0" fontId="8" fillId="0" borderId="0" xfId="0" applyFont="1" applyAlignment="1">
      <alignment vertical="top"/>
    </xf>
    <xf numFmtId="0" fontId="9" fillId="0" borderId="0" xfId="0" applyFont="1" applyBorder="1" applyAlignment="1">
      <alignment vertical="top" wrapText="1"/>
    </xf>
    <xf numFmtId="3" fontId="9" fillId="0" borderId="0" xfId="0" applyNumberFormat="1" applyFont="1" applyBorder="1" applyAlignment="1">
      <alignment horizontal="right" vertical="center"/>
    </xf>
    <xf numFmtId="166" fontId="8" fillId="0" borderId="0" xfId="1" applyNumberFormat="1" applyFont="1" applyBorder="1" applyAlignment="1">
      <alignment horizontal="right" vertical="center" wrapText="1"/>
    </xf>
    <xf numFmtId="166" fontId="9" fillId="0" borderId="0" xfId="1" applyNumberFormat="1" applyFont="1" applyBorder="1" applyAlignment="1">
      <alignment horizontal="right" vertical="center" wrapText="1"/>
    </xf>
    <xf numFmtId="3" fontId="8" fillId="0" borderId="0" xfId="1" applyNumberFormat="1" applyFont="1" applyFill="1" applyBorder="1" applyAlignment="1">
      <alignment horizontal="right" vertical="top" wrapText="1"/>
    </xf>
    <xf numFmtId="3" fontId="8" fillId="0" borderId="0" xfId="0" applyNumberFormat="1" applyFont="1" applyAlignment="1">
      <alignment vertical="top"/>
    </xf>
    <xf numFmtId="3" fontId="8" fillId="0" borderId="0" xfId="1" applyNumberFormat="1" applyFont="1" applyBorder="1" applyAlignment="1">
      <alignment horizontal="right" vertical="top"/>
    </xf>
    <xf numFmtId="0" fontId="10" fillId="0" borderId="0" xfId="2" applyFont="1" applyFill="1" applyBorder="1" applyAlignment="1">
      <alignment horizontal="left" vertical="top" indent="1"/>
    </xf>
    <xf numFmtId="0" fontId="8" fillId="0" borderId="0" xfId="2" applyFont="1" applyFill="1" applyBorder="1" applyAlignment="1">
      <alignment vertical="top"/>
    </xf>
    <xf numFmtId="3" fontId="8" fillId="0" borderId="0" xfId="4" applyNumberFormat="1" applyFont="1" applyFill="1" applyBorder="1" applyAlignment="1">
      <alignment horizontal="right" vertical="top" wrapText="1"/>
    </xf>
    <xf numFmtId="166" fontId="8" fillId="0" borderId="0" xfId="1" applyNumberFormat="1" applyFont="1" applyAlignment="1">
      <alignment horizontal="right" vertical="top"/>
    </xf>
    <xf numFmtId="166" fontId="8" fillId="0" borderId="0" xfId="1" applyNumberFormat="1" applyFont="1" applyAlignment="1">
      <alignment vertical="top"/>
    </xf>
    <xf numFmtId="166" fontId="8" fillId="0" borderId="0" xfId="1" applyNumberFormat="1" applyFont="1" applyFill="1" applyBorder="1" applyAlignment="1">
      <alignment vertical="top"/>
    </xf>
    <xf numFmtId="3" fontId="15" fillId="0" borderId="0" xfId="4" applyNumberFormat="1" applyFont="1" applyFill="1" applyBorder="1" applyAlignment="1">
      <alignment horizontal="right" vertical="top" wrapText="1"/>
    </xf>
    <xf numFmtId="3" fontId="15" fillId="0" borderId="0" xfId="1" applyNumberFormat="1" applyFont="1" applyFill="1" applyBorder="1" applyAlignment="1">
      <alignment horizontal="right" vertical="top" wrapText="1"/>
    </xf>
    <xf numFmtId="3" fontId="19" fillId="0" borderId="0" xfId="4" applyNumberFormat="1" applyFont="1" applyFill="1" applyBorder="1" applyAlignment="1">
      <alignment horizontal="right" vertical="center" wrapText="1"/>
    </xf>
    <xf numFmtId="166" fontId="9" fillId="0" borderId="0" xfId="1" applyNumberFormat="1" applyFont="1" applyAlignment="1">
      <alignment horizontal="right" vertical="top"/>
    </xf>
    <xf numFmtId="166" fontId="9" fillId="0" borderId="0" xfId="1" applyNumberFormat="1" applyFont="1" applyAlignment="1">
      <alignment vertical="top"/>
    </xf>
    <xf numFmtId="166" fontId="9" fillId="0" borderId="0" xfId="1" applyNumberFormat="1" applyFont="1" applyFill="1" applyBorder="1" applyAlignment="1">
      <alignment vertical="top"/>
    </xf>
    <xf numFmtId="3" fontId="19" fillId="0" borderId="0" xfId="4" applyNumberFormat="1" applyFont="1" applyFill="1" applyBorder="1" applyAlignment="1">
      <alignment horizontal="right" vertical="top" wrapText="1"/>
    </xf>
    <xf numFmtId="3" fontId="19" fillId="0" borderId="0" xfId="1" applyNumberFormat="1" applyFont="1" applyFill="1" applyBorder="1" applyAlignment="1">
      <alignment horizontal="right" vertical="top" wrapText="1"/>
    </xf>
    <xf numFmtId="3" fontId="8" fillId="0" borderId="0" xfId="1" applyNumberFormat="1" applyFont="1" applyFill="1" applyBorder="1" applyAlignment="1">
      <alignment horizontal="right" vertical="top"/>
    </xf>
    <xf numFmtId="3" fontId="8" fillId="0" borderId="0" xfId="4" applyNumberFormat="1" applyFont="1" applyFill="1" applyBorder="1" applyAlignment="1">
      <alignment vertical="top" wrapText="1"/>
    </xf>
    <xf numFmtId="0" fontId="10" fillId="0" borderId="0" xfId="0" applyFont="1" applyFill="1" applyBorder="1" applyAlignment="1">
      <alignment horizontal="left" vertical="top" indent="1"/>
    </xf>
    <xf numFmtId="49" fontId="14" fillId="0" borderId="0" xfId="0" applyNumberFormat="1" applyFont="1" applyBorder="1" applyAlignment="1">
      <alignment horizontal="right" vertical="top"/>
    </xf>
    <xf numFmtId="0" fontId="14" fillId="0" borderId="0" xfId="0" applyFont="1" applyBorder="1" applyAlignment="1">
      <alignment horizontal="right" vertical="top"/>
    </xf>
    <xf numFmtId="0" fontId="15" fillId="0" borderId="0" xfId="4" applyFont="1" applyFill="1" applyBorder="1" applyAlignment="1">
      <alignment horizontal="right" wrapText="1"/>
    </xf>
    <xf numFmtId="3" fontId="8" fillId="0" borderId="0" xfId="0" applyNumberFormat="1" applyFont="1" applyAlignment="1">
      <alignment horizontal="right"/>
    </xf>
    <xf numFmtId="0" fontId="9" fillId="0" borderId="0" xfId="0" applyFont="1" applyBorder="1" applyAlignment="1">
      <alignment vertical="center" wrapText="1"/>
    </xf>
    <xf numFmtId="166" fontId="8" fillId="0" borderId="0" xfId="1" applyNumberFormat="1" applyFont="1" applyFill="1" applyBorder="1" applyAlignment="1">
      <alignment horizontal="left" vertical="center" wrapText="1"/>
    </xf>
    <xf numFmtId="3" fontId="8" fillId="0" borderId="0" xfId="0" applyNumberFormat="1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8" fillId="0" borderId="0" xfId="2" applyFont="1"/>
    <xf numFmtId="0" fontId="8" fillId="0" borderId="0" xfId="2" applyFont="1" applyBorder="1"/>
    <xf numFmtId="0" fontId="8" fillId="0" borderId="0" xfId="2" applyFont="1" applyAlignment="1">
      <alignment horizontal="left"/>
    </xf>
    <xf numFmtId="0" fontId="8" fillId="0" borderId="0" xfId="2" applyFont="1" applyAlignment="1">
      <alignment horizontal="right"/>
    </xf>
    <xf numFmtId="0" fontId="8" fillId="0" borderId="0" xfId="2" applyFont="1" applyBorder="1" applyAlignment="1">
      <alignment horizontal="right"/>
    </xf>
    <xf numFmtId="166" fontId="8" fillId="0" borderId="0" xfId="1" applyNumberFormat="1" applyFont="1" applyFill="1" applyBorder="1" applyAlignment="1">
      <alignment horizontal="right" wrapText="1"/>
    </xf>
    <xf numFmtId="0" fontId="10" fillId="0" borderId="0" xfId="2" applyFont="1"/>
    <xf numFmtId="0" fontId="8" fillId="0" borderId="0" xfId="0" applyFont="1" applyFill="1" applyBorder="1"/>
    <xf numFmtId="3" fontId="9" fillId="0" borderId="0" xfId="3" applyNumberFormat="1" applyFont="1" applyFill="1" applyBorder="1" applyAlignment="1">
      <alignment horizontal="right" vertical="center" wrapText="1"/>
    </xf>
    <xf numFmtId="3" fontId="8" fillId="0" borderId="0" xfId="3" applyNumberFormat="1" applyFont="1" applyFill="1" applyBorder="1" applyAlignment="1">
      <alignment horizontal="right" vertical="center" wrapText="1"/>
    </xf>
    <xf numFmtId="3" fontId="8" fillId="0" borderId="0" xfId="3" applyNumberFormat="1" applyFont="1" applyFill="1" applyBorder="1" applyAlignment="1">
      <alignment horizontal="right"/>
    </xf>
    <xf numFmtId="0" fontId="9" fillId="0" borderId="0" xfId="2" applyFont="1" applyFill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8" fillId="0" borderId="0" xfId="8" applyFont="1" applyBorder="1" applyAlignment="1">
      <alignment wrapText="1"/>
    </xf>
    <xf numFmtId="0" fontId="8" fillId="0" borderId="0" xfId="8" applyFont="1" applyAlignment="1">
      <alignment horizontal="center"/>
    </xf>
    <xf numFmtId="0" fontId="8" fillId="0" borderId="0" xfId="8" applyFont="1"/>
    <xf numFmtId="166" fontId="8" fillId="0" borderId="0" xfId="1" applyNumberFormat="1" applyFont="1" applyAlignment="1">
      <alignment horizontal="right"/>
    </xf>
    <xf numFmtId="0" fontId="8" fillId="0" borderId="0" xfId="8" applyFont="1" applyBorder="1"/>
    <xf numFmtId="166" fontId="7" fillId="0" borderId="0" xfId="9" applyNumberFormat="1" applyFont="1"/>
    <xf numFmtId="166" fontId="0" fillId="0" borderId="0" xfId="10" applyNumberFormat="1" applyFont="1"/>
    <xf numFmtId="166" fontId="6" fillId="0" borderId="0" xfId="9" applyNumberFormat="1" applyAlignment="1">
      <alignment horizontal="left"/>
    </xf>
    <xf numFmtId="0" fontId="8" fillId="0" borderId="0" xfId="8" applyFont="1" applyAlignment="1">
      <alignment horizontal="right"/>
    </xf>
    <xf numFmtId="0" fontId="8" fillId="0" borderId="0" xfId="8" applyFont="1" applyBorder="1" applyAlignment="1">
      <alignment horizontal="right"/>
    </xf>
    <xf numFmtId="166" fontId="6" fillId="0" borderId="0" xfId="9" applyNumberFormat="1"/>
    <xf numFmtId="0" fontId="8" fillId="0" borderId="0" xfId="8" applyFont="1" applyBorder="1" applyAlignment="1">
      <alignment horizontal="center"/>
    </xf>
    <xf numFmtId="166" fontId="8" fillId="0" borderId="0" xfId="11" applyNumberFormat="1" applyFont="1" applyBorder="1" applyAlignment="1">
      <alignment horizontal="center" vertical="center" wrapText="1"/>
    </xf>
    <xf numFmtId="166" fontId="9" fillId="0" borderId="0" xfId="11" applyNumberFormat="1" applyFont="1" applyBorder="1" applyAlignment="1">
      <alignment horizontal="right" vertical="center" wrapText="1"/>
    </xf>
    <xf numFmtId="166" fontId="8" fillId="0" borderId="0" xfId="11" applyNumberFormat="1" applyFont="1" applyBorder="1" applyAlignment="1">
      <alignment horizontal="right" vertical="center" wrapText="1"/>
    </xf>
    <xf numFmtId="166" fontId="8" fillId="0" borderId="0" xfId="11" applyNumberFormat="1" applyFont="1" applyFill="1" applyBorder="1" applyAlignment="1">
      <alignment horizontal="right" vertical="center" wrapText="1"/>
    </xf>
    <xf numFmtId="166" fontId="8" fillId="0" borderId="0" xfId="11" applyNumberFormat="1" applyFont="1" applyFill="1" applyBorder="1" applyAlignment="1">
      <alignment horizontal="right" wrapText="1"/>
    </xf>
    <xf numFmtId="3" fontId="9" fillId="0" borderId="0" xfId="8" applyNumberFormat="1" applyFont="1" applyBorder="1" applyAlignment="1">
      <alignment horizontal="center"/>
    </xf>
    <xf numFmtId="0" fontId="8" fillId="0" borderId="0" xfId="8" applyFont="1" applyAlignment="1">
      <alignment wrapText="1"/>
    </xf>
    <xf numFmtId="0" fontId="8" fillId="0" borderId="0" xfId="8" applyFont="1" applyAlignment="1">
      <alignment vertical="top" wrapText="1"/>
    </xf>
    <xf numFmtId="0" fontId="8" fillId="0" borderId="0" xfId="8" applyFont="1" applyBorder="1" applyAlignment="1">
      <alignment horizontal="left" vertical="top"/>
    </xf>
    <xf numFmtId="0" fontId="8" fillId="0" borderId="0" xfId="8" applyFont="1" applyAlignment="1">
      <alignment horizontal="left" vertical="top"/>
    </xf>
    <xf numFmtId="166" fontId="6" fillId="0" borderId="0" xfId="9" applyNumberFormat="1" applyAlignment="1">
      <alignment horizontal="left" vertical="top"/>
    </xf>
    <xf numFmtId="166" fontId="6" fillId="0" borderId="0" xfId="9" applyNumberFormat="1" applyAlignment="1">
      <alignment vertical="top"/>
    </xf>
    <xf numFmtId="0" fontId="8" fillId="0" borderId="0" xfId="8" applyFont="1" applyAlignment="1">
      <alignment vertical="top"/>
    </xf>
    <xf numFmtId="166" fontId="9" fillId="0" borderId="0" xfId="11" applyNumberFormat="1" applyFont="1" applyBorder="1" applyAlignment="1">
      <alignment vertical="center" wrapText="1"/>
    </xf>
    <xf numFmtId="0" fontId="8" fillId="0" borderId="0" xfId="8" applyFont="1" applyBorder="1" applyAlignment="1">
      <alignment vertical="center" wrapText="1"/>
    </xf>
    <xf numFmtId="0" fontId="14" fillId="0" borderId="0" xfId="8" applyFont="1" applyBorder="1"/>
    <xf numFmtId="166" fontId="8" fillId="0" borderId="0" xfId="7" applyNumberFormat="1" applyFont="1" applyFill="1" applyBorder="1" applyAlignment="1">
      <alignment horizontal="right" wrapText="1"/>
    </xf>
    <xf numFmtId="0" fontId="8" fillId="0" borderId="0" xfId="7" applyFont="1" applyFill="1" applyBorder="1" applyAlignment="1">
      <alignment horizontal="right" wrapText="1"/>
    </xf>
    <xf numFmtId="166" fontId="0" fillId="0" borderId="0" xfId="1" applyNumberFormat="1" applyFont="1" applyBorder="1" applyAlignment="1">
      <alignment horizontal="right" vertical="center" wrapText="1"/>
    </xf>
    <xf numFmtId="3" fontId="0" fillId="0" borderId="0" xfId="3" applyNumberFormat="1" applyFont="1" applyFill="1" applyBorder="1" applyAlignment="1">
      <alignment horizontal="right" vertical="center" wrapText="1"/>
    </xf>
    <xf numFmtId="3" fontId="8" fillId="0" borderId="0" xfId="2" applyNumberFormat="1" applyFont="1" applyAlignment="1">
      <alignment horizontal="right"/>
    </xf>
    <xf numFmtId="0" fontId="9" fillId="0" borderId="0" xfId="2" applyFont="1" applyBorder="1" applyAlignment="1">
      <alignment vertical="center" wrapText="1"/>
    </xf>
    <xf numFmtId="3" fontId="8" fillId="0" borderId="0" xfId="2" applyNumberFormat="1" applyFont="1" applyBorder="1" applyAlignment="1">
      <alignment horizontal="right"/>
    </xf>
    <xf numFmtId="0" fontId="9" fillId="0" borderId="0" xfId="2" applyFont="1" applyBorder="1"/>
    <xf numFmtId="0" fontId="8" fillId="0" borderId="0" xfId="13" applyFont="1" applyFill="1"/>
    <xf numFmtId="0" fontId="8" fillId="0" borderId="0" xfId="13" applyFont="1" applyFill="1" applyBorder="1"/>
    <xf numFmtId="0" fontId="9" fillId="0" borderId="0" xfId="13" applyFont="1" applyFill="1" applyBorder="1" applyAlignment="1">
      <alignment horizontal="right"/>
    </xf>
    <xf numFmtId="166" fontId="9" fillId="0" borderId="0" xfId="1" applyNumberFormat="1" applyFont="1" applyFill="1" applyBorder="1" applyAlignment="1">
      <alignment horizontal="right" vertical="center"/>
    </xf>
    <xf numFmtId="166" fontId="9" fillId="0" borderId="0" xfId="1" applyNumberFormat="1" applyFont="1" applyFill="1" applyBorder="1" applyAlignment="1">
      <alignment vertical="center"/>
    </xf>
    <xf numFmtId="0" fontId="8" fillId="0" borderId="0" xfId="12" applyFont="1" applyAlignment="1">
      <alignment wrapText="1"/>
    </xf>
    <xf numFmtId="0" fontId="8" fillId="0" borderId="0" xfId="12" applyFont="1" applyBorder="1" applyAlignment="1">
      <alignment horizontal="left" vertical="center"/>
    </xf>
    <xf numFmtId="3" fontId="8" fillId="0" borderId="0" xfId="1" applyNumberFormat="1" applyFont="1" applyBorder="1" applyAlignment="1">
      <alignment horizontal="right"/>
    </xf>
    <xf numFmtId="49" fontId="9" fillId="0" borderId="0" xfId="2" applyNumberFormat="1" applyFont="1" applyBorder="1" applyAlignment="1">
      <alignment horizontal="right" vertical="center"/>
    </xf>
    <xf numFmtId="0" fontId="14" fillId="0" borderId="0" xfId="2" applyFont="1"/>
    <xf numFmtId="0" fontId="9" fillId="0" borderId="0" xfId="2" applyFont="1" applyFill="1" applyBorder="1" applyAlignment="1">
      <alignment horizontal="left" vertical="center" indent="2"/>
    </xf>
    <xf numFmtId="49" fontId="8" fillId="0" borderId="0" xfId="2" applyNumberFormat="1" applyFont="1" applyBorder="1" applyAlignment="1">
      <alignment horizontal="right" vertical="top"/>
    </xf>
    <xf numFmtId="49" fontId="9" fillId="0" borderId="0" xfId="2" applyNumberFormat="1" applyFont="1" applyAlignment="1">
      <alignment horizontal="right" vertical="top"/>
    </xf>
    <xf numFmtId="49" fontId="9" fillId="0" borderId="0" xfId="2" applyNumberFormat="1" applyFont="1" applyBorder="1" applyAlignment="1">
      <alignment horizontal="right" vertical="top"/>
    </xf>
    <xf numFmtId="0" fontId="9" fillId="0" borderId="0" xfId="2" applyFont="1" applyAlignment="1">
      <alignment horizontal="left" indent="2"/>
    </xf>
    <xf numFmtId="0" fontId="10" fillId="0" borderId="0" xfId="2" applyFont="1" applyAlignment="1">
      <alignment horizontal="left" indent="2"/>
    </xf>
    <xf numFmtId="0" fontId="9" fillId="0" borderId="0" xfId="2" applyFont="1" applyFill="1" applyBorder="1" applyAlignment="1">
      <alignment horizontal="left" vertical="center" indent="1"/>
    </xf>
    <xf numFmtId="49" fontId="8" fillId="0" borderId="0" xfId="2" quotePrefix="1" applyNumberFormat="1" applyFont="1" applyBorder="1" applyAlignment="1">
      <alignment horizontal="right" vertical="top"/>
    </xf>
    <xf numFmtId="0" fontId="9" fillId="0" borderId="0" xfId="2" applyFont="1" applyAlignment="1">
      <alignment vertical="center" wrapText="1"/>
    </xf>
    <xf numFmtId="49" fontId="8" fillId="0" borderId="0" xfId="2" applyNumberFormat="1" applyFont="1" applyAlignment="1">
      <alignment horizontal="right" vertical="top"/>
    </xf>
    <xf numFmtId="166" fontId="8" fillId="0" borderId="0" xfId="1" applyNumberFormat="1" applyFont="1" applyBorder="1"/>
    <xf numFmtId="0" fontId="8" fillId="0" borderId="0" xfId="2" applyFont="1" applyAlignment="1">
      <alignment horizontal="center"/>
    </xf>
    <xf numFmtId="0" fontId="8" fillId="0" borderId="0" xfId="2" applyFont="1" applyBorder="1" applyAlignment="1">
      <alignment horizontal="center"/>
    </xf>
    <xf numFmtId="3" fontId="8" fillId="0" borderId="0" xfId="1" applyNumberFormat="1" applyFont="1" applyBorder="1" applyAlignment="1">
      <alignment horizontal="center"/>
    </xf>
    <xf numFmtId="3" fontId="8" fillId="0" borderId="0" xfId="2" applyNumberFormat="1" applyFont="1" applyBorder="1" applyAlignment="1">
      <alignment horizontal="center"/>
    </xf>
    <xf numFmtId="0" fontId="14" fillId="0" borderId="0" xfId="2" applyFont="1" applyBorder="1" applyAlignment="1">
      <alignment horizontal="center"/>
    </xf>
    <xf numFmtId="3" fontId="14" fillId="0" borderId="0" xfId="2" applyNumberFormat="1" applyFont="1" applyAlignment="1">
      <alignment horizontal="right"/>
    </xf>
    <xf numFmtId="166" fontId="14" fillId="0" borderId="0" xfId="1" applyNumberFormat="1" applyFont="1" applyFill="1" applyBorder="1" applyAlignment="1">
      <alignment horizontal="right"/>
    </xf>
    <xf numFmtId="166" fontId="8" fillId="0" borderId="0" xfId="1" applyNumberFormat="1" applyFont="1" applyFill="1" applyBorder="1" applyAlignment="1">
      <alignment horizontal="right"/>
    </xf>
    <xf numFmtId="0" fontId="20" fillId="0" borderId="0" xfId="2" applyFont="1" applyFill="1" applyBorder="1" applyAlignment="1">
      <alignment horizontal="center" vertical="center"/>
    </xf>
    <xf numFmtId="166" fontId="15" fillId="0" borderId="0" xfId="1" applyNumberFormat="1" applyFont="1" applyFill="1" applyBorder="1" applyAlignment="1">
      <alignment horizontal="right" wrapText="1"/>
    </xf>
    <xf numFmtId="0" fontId="9" fillId="0" borderId="0" xfId="2" applyFont="1" applyAlignment="1">
      <alignment horizontal="left" indent="1"/>
    </xf>
    <xf numFmtId="0" fontId="10" fillId="0" borderId="0" xfId="2" applyFont="1" applyAlignment="1">
      <alignment horizontal="left" indent="1"/>
    </xf>
    <xf numFmtId="49" fontId="8" fillId="0" borderId="0" xfId="2" applyNumberFormat="1" applyFont="1" applyAlignment="1">
      <alignment horizontal="center"/>
    </xf>
    <xf numFmtId="3" fontId="15" fillId="0" borderId="0" xfId="1" applyNumberFormat="1" applyFont="1" applyFill="1" applyBorder="1" applyAlignment="1">
      <alignment horizontal="center" wrapText="1"/>
    </xf>
    <xf numFmtId="3" fontId="15" fillId="0" borderId="0" xfId="1" applyNumberFormat="1" applyFont="1" applyFill="1" applyBorder="1" applyAlignment="1">
      <alignment horizontal="center"/>
    </xf>
    <xf numFmtId="49" fontId="9" fillId="0" borderId="0" xfId="2" applyNumberFormat="1" applyFont="1" applyAlignment="1">
      <alignment horizontal="center" vertical="center"/>
    </xf>
    <xf numFmtId="166" fontId="9" fillId="0" borderId="0" xfId="1" applyNumberFormat="1" applyFont="1" applyFill="1" applyBorder="1" applyAlignment="1">
      <alignment horizontal="right"/>
    </xf>
    <xf numFmtId="0" fontId="27" fillId="0" borderId="0" xfId="2" applyFont="1" applyBorder="1" applyAlignment="1">
      <alignment horizontal="center"/>
    </xf>
    <xf numFmtId="0" fontId="8" fillId="0" borderId="0" xfId="12" applyFont="1"/>
    <xf numFmtId="0" fontId="8" fillId="0" borderId="0" xfId="12" applyFont="1" applyAlignment="1">
      <alignment horizontal="right" vertical="center"/>
    </xf>
    <xf numFmtId="0" fontId="8" fillId="0" borderId="2" xfId="12" applyFont="1" applyBorder="1" applyAlignment="1">
      <alignment horizontal="right" vertical="center"/>
    </xf>
    <xf numFmtId="0" fontId="8" fillId="0" borderId="0" xfId="12" applyFont="1" applyAlignment="1">
      <alignment horizontal="right" wrapText="1"/>
    </xf>
    <xf numFmtId="0" fontId="8" fillId="0" borderId="0" xfId="12" applyFont="1" applyAlignment="1">
      <alignment horizontal="right"/>
    </xf>
    <xf numFmtId="0" fontId="8" fillId="0" borderId="0" xfId="12" applyFont="1" applyAlignment="1"/>
    <xf numFmtId="166" fontId="9" fillId="0" borderId="0" xfId="15" applyNumberFormat="1" applyFont="1" applyFill="1" applyAlignment="1">
      <alignment horizontal="right" vertical="center"/>
    </xf>
    <xf numFmtId="166" fontId="8" fillId="0" borderId="0" xfId="1" applyNumberFormat="1" applyFont="1" applyBorder="1" applyAlignment="1">
      <alignment vertical="center"/>
    </xf>
    <xf numFmtId="166" fontId="8" fillId="0" borderId="0" xfId="1" applyNumberFormat="1" applyFont="1" applyAlignment="1">
      <alignment vertical="center"/>
    </xf>
    <xf numFmtId="3" fontId="9" fillId="0" borderId="0" xfId="1" applyNumberFormat="1" applyFont="1" applyFill="1" applyAlignment="1">
      <alignment horizontal="right" vertical="center"/>
    </xf>
    <xf numFmtId="166" fontId="8" fillId="0" borderId="0" xfId="15" applyNumberFormat="1" applyFont="1" applyFill="1" applyAlignment="1">
      <alignment horizontal="right" vertical="center"/>
    </xf>
    <xf numFmtId="166" fontId="8" fillId="0" borderId="0" xfId="20" applyNumberFormat="1" applyFont="1" applyFill="1" applyAlignment="1">
      <alignment horizontal="right" vertical="center"/>
    </xf>
    <xf numFmtId="166" fontId="8" fillId="0" borderId="0" xfId="21" applyNumberFormat="1" applyFont="1" applyFill="1" applyAlignment="1">
      <alignment horizontal="right" vertical="center"/>
    </xf>
    <xf numFmtId="166" fontId="8" fillId="0" borderId="0" xfId="15" applyNumberFormat="1" applyFont="1" applyFill="1" applyBorder="1" applyAlignment="1">
      <alignment horizontal="right" vertical="center"/>
    </xf>
    <xf numFmtId="166" fontId="8" fillId="0" borderId="0" xfId="20" applyNumberFormat="1" applyFont="1" applyBorder="1" applyAlignment="1">
      <alignment horizontal="right" vertical="center"/>
    </xf>
    <xf numFmtId="166" fontId="8" fillId="0" borderId="0" xfId="21" applyNumberFormat="1" applyFont="1" applyBorder="1" applyAlignment="1">
      <alignment horizontal="right" vertical="center"/>
    </xf>
    <xf numFmtId="0" fontId="8" fillId="0" borderId="0" xfId="0" applyFont="1" applyBorder="1" applyAlignment="1">
      <alignment horizontal="left" vertical="center" textRotation="180" wrapText="1"/>
    </xf>
    <xf numFmtId="166" fontId="9" fillId="0" borderId="0" xfId="14" applyNumberFormat="1" applyFont="1" applyBorder="1" applyAlignment="1">
      <alignment horizontal="right" vertical="center" wrapText="1"/>
    </xf>
    <xf numFmtId="166" fontId="9" fillId="0" borderId="0" xfId="14" applyNumberFormat="1" applyFont="1" applyBorder="1" applyAlignment="1">
      <alignment vertical="center" wrapText="1"/>
    </xf>
    <xf numFmtId="166" fontId="28" fillId="0" borderId="0" xfId="24" applyNumberFormat="1" applyFont="1" applyFill="1" applyBorder="1" applyAlignment="1">
      <alignment vertical="center"/>
    </xf>
    <xf numFmtId="0" fontId="8" fillId="0" borderId="0" xfId="5" applyFont="1" applyAlignment="1">
      <alignment wrapText="1"/>
    </xf>
    <xf numFmtId="0" fontId="8" fillId="0" borderId="0" xfId="5" applyFont="1"/>
    <xf numFmtId="0" fontId="8" fillId="0" borderId="0" xfId="5" applyFont="1" applyAlignment="1">
      <alignment horizontal="right"/>
    </xf>
    <xf numFmtId="0" fontId="8" fillId="0" borderId="0" xfId="5" applyFont="1" applyBorder="1"/>
    <xf numFmtId="0" fontId="9" fillId="0" borderId="0" xfId="12" applyFont="1" applyBorder="1" applyAlignment="1">
      <alignment wrapText="1"/>
    </xf>
    <xf numFmtId="0" fontId="9" fillId="0" borderId="0" xfId="5" applyFont="1" applyBorder="1" applyAlignment="1">
      <alignment horizontal="right"/>
    </xf>
    <xf numFmtId="0" fontId="8" fillId="0" borderId="0" xfId="5" applyFont="1" applyBorder="1" applyAlignment="1">
      <alignment horizontal="right"/>
    </xf>
    <xf numFmtId="0" fontId="8" fillId="0" borderId="3" xfId="5" applyFont="1" applyBorder="1"/>
    <xf numFmtId="0" fontId="8" fillId="0" borderId="0" xfId="5" applyFont="1" applyBorder="1" applyAlignment="1"/>
    <xf numFmtId="0" fontId="8" fillId="0" borderId="0" xfId="27" applyFont="1" applyAlignment="1">
      <alignment vertical="center" wrapText="1"/>
    </xf>
    <xf numFmtId="0" fontId="8" fillId="0" borderId="0" xfId="27" applyFont="1" applyFill="1" applyAlignment="1">
      <alignment vertical="center"/>
    </xf>
    <xf numFmtId="0" fontId="9" fillId="0" borderId="0" xfId="27" applyFont="1" applyFill="1" applyAlignment="1">
      <alignment vertical="center" wrapText="1"/>
    </xf>
    <xf numFmtId="0" fontId="8" fillId="0" borderId="0" xfId="27" applyFont="1" applyBorder="1" applyAlignment="1">
      <alignment vertical="center" wrapText="1"/>
    </xf>
    <xf numFmtId="0" fontId="8" fillId="0" borderId="0" xfId="27" applyFont="1" applyFill="1" applyBorder="1" applyAlignment="1">
      <alignment vertical="center"/>
    </xf>
    <xf numFmtId="0" fontId="9" fillId="0" borderId="0" xfId="27" applyFont="1" applyFill="1" applyBorder="1" applyAlignment="1">
      <alignment vertical="top" wrapText="1"/>
    </xf>
    <xf numFmtId="3" fontId="8" fillId="0" borderId="0" xfId="27" applyNumberFormat="1" applyFont="1" applyFill="1" applyBorder="1" applyAlignment="1">
      <alignment horizontal="left" vertical="center" wrapText="1"/>
    </xf>
    <xf numFmtId="0" fontId="8" fillId="0" borderId="0" xfId="27" applyFont="1" applyFill="1" applyBorder="1" applyAlignment="1">
      <alignment horizontal="left" vertical="center" wrapText="1"/>
    </xf>
    <xf numFmtId="0" fontId="9" fillId="0" borderId="0" xfId="29" applyFont="1" applyFill="1" applyBorder="1" applyAlignment="1">
      <alignment horizontal="right" vertical="top" wrapText="1"/>
    </xf>
    <xf numFmtId="0" fontId="10" fillId="0" borderId="0" xfId="27" applyFont="1" applyFill="1" applyBorder="1" applyAlignment="1">
      <alignment vertical="top" wrapText="1"/>
    </xf>
    <xf numFmtId="3" fontId="8" fillId="0" borderId="0" xfId="27" applyNumberFormat="1" applyFont="1" applyFill="1" applyBorder="1" applyAlignment="1">
      <alignment horizontal="right" vertical="top" wrapText="1"/>
    </xf>
    <xf numFmtId="0" fontId="25" fillId="0" borderId="0" xfId="27" applyFont="1" applyFill="1" applyBorder="1" applyAlignment="1">
      <alignment horizontal="right" vertical="center" wrapText="1"/>
    </xf>
    <xf numFmtId="3" fontId="25" fillId="0" borderId="0" xfId="27" applyNumberFormat="1" applyFont="1" applyFill="1" applyBorder="1" applyAlignment="1">
      <alignment horizontal="right" vertical="center" wrapText="1"/>
    </xf>
    <xf numFmtId="0" fontId="9" fillId="0" borderId="0" xfId="27" applyFont="1" applyFill="1" applyBorder="1" applyAlignment="1">
      <alignment horizontal="left" vertical="top" wrapText="1" indent="2"/>
    </xf>
    <xf numFmtId="0" fontId="9" fillId="0" borderId="0" xfId="27" applyNumberFormat="1" applyFont="1" applyFill="1" applyBorder="1" applyAlignment="1">
      <alignment vertical="top" wrapText="1"/>
    </xf>
    <xf numFmtId="0" fontId="25" fillId="0" borderId="0" xfId="27" applyFont="1" applyBorder="1" applyAlignment="1">
      <alignment horizontal="right" vertical="center"/>
    </xf>
    <xf numFmtId="0" fontId="9" fillId="0" borderId="0" xfId="27" applyFont="1" applyFill="1" applyBorder="1" applyAlignment="1">
      <alignment horizontal="left" vertical="top" wrapText="1" indent="1"/>
    </xf>
    <xf numFmtId="0" fontId="9" fillId="0" borderId="0" xfId="27" applyFont="1" applyFill="1" applyBorder="1" applyAlignment="1">
      <alignment horizontal="left" vertical="top" wrapText="1" indent="3"/>
    </xf>
    <xf numFmtId="0" fontId="9" fillId="0" borderId="0" xfId="27" applyFont="1" applyFill="1" applyBorder="1" applyAlignment="1">
      <alignment horizontal="left" vertical="center" wrapText="1"/>
    </xf>
    <xf numFmtId="0" fontId="10" fillId="0" borderId="0" xfId="29" applyFont="1" applyFill="1" applyBorder="1" applyAlignment="1">
      <alignment vertical="top" wrapText="1"/>
    </xf>
    <xf numFmtId="0" fontId="10" fillId="0" borderId="0" xfId="27" applyFont="1" applyFill="1" applyBorder="1" applyAlignment="1">
      <alignment horizontal="left" vertical="center" wrapText="1"/>
    </xf>
    <xf numFmtId="0" fontId="9" fillId="0" borderId="0" xfId="30" applyFont="1" applyFill="1" applyAlignment="1">
      <alignment vertical="top" wrapText="1"/>
    </xf>
    <xf numFmtId="0" fontId="10" fillId="0" borderId="0" xfId="30" applyFont="1" applyFill="1" applyAlignment="1">
      <alignment vertical="top" wrapText="1"/>
    </xf>
    <xf numFmtId="0" fontId="8" fillId="0" borderId="0" xfId="27" applyFont="1" applyAlignment="1">
      <alignment vertical="center"/>
    </xf>
    <xf numFmtId="0" fontId="29" fillId="0" borderId="0" xfId="28" applyFont="1"/>
    <xf numFmtId="0" fontId="9" fillId="0" borderId="0" xfId="29" applyFont="1" applyFill="1" applyBorder="1" applyAlignment="1">
      <alignment vertical="top" wrapText="1"/>
    </xf>
    <xf numFmtId="0" fontId="29" fillId="0" borderId="0" xfId="28" applyFont="1" applyFill="1"/>
    <xf numFmtId="0" fontId="9" fillId="0" borderId="0" xfId="30" applyFont="1" applyBorder="1" applyAlignment="1">
      <alignment horizontal="left"/>
    </xf>
    <xf numFmtId="3" fontId="8" fillId="0" borderId="0" xfId="31" applyNumberFormat="1" applyFont="1" applyFill="1" applyBorder="1" applyAlignment="1">
      <alignment horizontal="right" vertical="top" wrapText="1"/>
    </xf>
    <xf numFmtId="0" fontId="23" fillId="0" borderId="0" xfId="30" applyFont="1" applyBorder="1" applyAlignment="1">
      <alignment horizontal="left"/>
    </xf>
    <xf numFmtId="0" fontId="9" fillId="0" borderId="0" xfId="30" applyFont="1" applyBorder="1" applyAlignment="1">
      <alignment horizontal="center"/>
    </xf>
    <xf numFmtId="0" fontId="10" fillId="0" borderId="0" xfId="30" applyFont="1" applyBorder="1" applyAlignment="1">
      <alignment horizontal="left"/>
    </xf>
    <xf numFmtId="0" fontId="9" fillId="0" borderId="0" xfId="30" applyFont="1" applyBorder="1"/>
    <xf numFmtId="0" fontId="8" fillId="0" borderId="0" xfId="30" applyFont="1" applyBorder="1" applyAlignment="1">
      <alignment vertical="center"/>
    </xf>
    <xf numFmtId="3" fontId="8" fillId="0" borderId="0" xfId="30" applyNumberFormat="1" applyFont="1" applyBorder="1" applyAlignment="1">
      <alignment vertical="center"/>
    </xf>
    <xf numFmtId="0" fontId="9" fillId="0" borderId="0" xfId="5" applyFont="1" applyBorder="1" applyAlignment="1">
      <alignment horizontal="center" vertical="center"/>
    </xf>
    <xf numFmtId="3" fontId="8" fillId="0" borderId="0" xfId="14" applyNumberFormat="1" applyFont="1" applyAlignment="1">
      <alignment vertical="center"/>
    </xf>
    <xf numFmtId="3" fontId="9" fillId="0" borderId="0" xfId="14" applyNumberFormat="1" applyFont="1" applyFill="1" applyAlignment="1">
      <alignment horizontal="center" vertical="center"/>
    </xf>
    <xf numFmtId="166" fontId="9" fillId="0" borderId="0" xfId="14" applyNumberFormat="1" applyFont="1" applyAlignment="1">
      <alignment vertical="center"/>
    </xf>
    <xf numFmtId="3" fontId="9" fillId="0" borderId="0" xfId="14" quotePrefix="1" applyNumberFormat="1" applyFont="1" applyFill="1" applyAlignment="1">
      <alignment horizontal="right" vertical="center"/>
    </xf>
    <xf numFmtId="166" fontId="8" fillId="0" borderId="0" xfId="38" applyNumberFormat="1" applyFont="1" applyAlignment="1">
      <alignment horizontal="right" vertical="center"/>
    </xf>
    <xf numFmtId="166" fontId="8" fillId="0" borderId="0" xfId="40" applyNumberFormat="1" applyFont="1" applyAlignment="1">
      <alignment horizontal="right" vertical="center"/>
    </xf>
    <xf numFmtId="0" fontId="8" fillId="0" borderId="0" xfId="5" applyFont="1" applyAlignment="1">
      <alignment horizontal="left" indent="2"/>
    </xf>
    <xf numFmtId="0" fontId="10" fillId="0" borderId="0" xfId="5" applyFont="1" applyAlignment="1">
      <alignment horizontal="left" vertical="center"/>
    </xf>
    <xf numFmtId="0" fontId="10" fillId="0" borderId="0" xfId="5" applyFont="1" applyAlignment="1">
      <alignment horizontal="left" indent="2"/>
    </xf>
    <xf numFmtId="0" fontId="10" fillId="0" borderId="0" xfId="5" applyFont="1" applyAlignment="1">
      <alignment horizontal="left"/>
    </xf>
    <xf numFmtId="166" fontId="9" fillId="0" borderId="0" xfId="14" applyNumberFormat="1" applyFont="1" applyFill="1" applyBorder="1" applyAlignment="1">
      <alignment vertical="center"/>
    </xf>
    <xf numFmtId="0" fontId="9" fillId="0" borderId="0" xfId="5" applyFont="1" applyAlignment="1">
      <alignment vertical="center" wrapText="1"/>
    </xf>
    <xf numFmtId="0" fontId="8" fillId="0" borderId="0" xfId="13" applyFont="1"/>
    <xf numFmtId="0" fontId="8" fillId="0" borderId="0" xfId="13" applyFont="1" applyAlignment="1"/>
    <xf numFmtId="0" fontId="8" fillId="0" borderId="0" xfId="13" applyFont="1" applyBorder="1"/>
    <xf numFmtId="0" fontId="9" fillId="0" borderId="0" xfId="13" applyFont="1" applyBorder="1" applyAlignment="1">
      <alignment horizontal="center"/>
    </xf>
    <xf numFmtId="0" fontId="10" fillId="0" borderId="0" xfId="13" applyFont="1" applyAlignment="1"/>
    <xf numFmtId="0" fontId="10" fillId="0" borderId="0" xfId="13" applyFont="1" applyBorder="1" applyAlignment="1"/>
    <xf numFmtId="0" fontId="26" fillId="0" borderId="0" xfId="13" applyFont="1" applyBorder="1" applyAlignment="1">
      <alignment horizontal="right" vertical="center"/>
    </xf>
    <xf numFmtId="0" fontId="26" fillId="0" borderId="0" xfId="13" applyFont="1" applyFill="1" applyBorder="1" applyAlignment="1">
      <alignment horizontal="center" vertical="center"/>
    </xf>
    <xf numFmtId="0" fontId="26" fillId="0" borderId="0" xfId="13" applyFont="1" applyBorder="1" applyAlignment="1">
      <alignment horizontal="center" vertical="center"/>
    </xf>
    <xf numFmtId="0" fontId="25" fillId="0" borderId="0" xfId="13" applyFont="1" applyAlignment="1">
      <alignment horizontal="right" shrinkToFit="1"/>
    </xf>
    <xf numFmtId="0" fontId="8" fillId="0" borderId="0" xfId="13" applyFont="1" applyAlignment="1">
      <alignment horizontal="left" vertical="center"/>
    </xf>
    <xf numFmtId="3" fontId="14" fillId="0" borderId="0" xfId="14" applyNumberFormat="1" applyFont="1" applyAlignment="1">
      <alignment vertical="center"/>
    </xf>
    <xf numFmtId="0" fontId="8" fillId="0" borderId="0" xfId="13" applyFont="1" applyAlignment="1">
      <alignment vertical="center"/>
    </xf>
    <xf numFmtId="3" fontId="25" fillId="0" borderId="0" xfId="14" applyNumberFormat="1" applyFont="1" applyAlignment="1">
      <alignment horizontal="center" vertical="center"/>
    </xf>
    <xf numFmtId="3" fontId="25" fillId="0" borderId="0" xfId="14" applyNumberFormat="1" applyFont="1" applyFill="1" applyAlignment="1">
      <alignment horizontal="center" vertical="center"/>
    </xf>
    <xf numFmtId="3" fontId="25" fillId="0" borderId="0" xfId="14" applyNumberFormat="1" applyFont="1" applyFill="1" applyAlignment="1">
      <alignment vertical="center"/>
    </xf>
    <xf numFmtId="0" fontId="9" fillId="0" borderId="0" xfId="13" applyFont="1" applyAlignment="1">
      <alignment horizontal="center" vertical="top"/>
    </xf>
    <xf numFmtId="0" fontId="10" fillId="0" borderId="0" xfId="13" applyFont="1" applyAlignment="1">
      <alignment horizontal="left" vertical="top" wrapText="1"/>
    </xf>
    <xf numFmtId="3" fontId="25" fillId="0" borderId="0" xfId="14" applyNumberFormat="1" applyFont="1" applyAlignment="1">
      <alignment vertical="center"/>
    </xf>
    <xf numFmtId="3" fontId="25" fillId="0" borderId="0" xfId="14" applyNumberFormat="1" applyFont="1" applyFill="1" applyAlignment="1">
      <alignment vertical="center" wrapText="1"/>
    </xf>
    <xf numFmtId="3" fontId="25" fillId="0" borderId="0" xfId="14" quotePrefix="1" applyNumberFormat="1" applyFont="1" applyAlignment="1">
      <alignment horizontal="center" vertical="center"/>
    </xf>
    <xf numFmtId="166" fontId="25" fillId="0" borderId="0" xfId="14" applyNumberFormat="1" applyFont="1" applyAlignment="1">
      <alignment horizontal="center" vertical="center"/>
    </xf>
    <xf numFmtId="166" fontId="25" fillId="0" borderId="0" xfId="14" applyNumberFormat="1" applyFont="1" applyFill="1" applyAlignment="1">
      <alignment horizontal="center" vertical="center"/>
    </xf>
    <xf numFmtId="166" fontId="25" fillId="0" borderId="0" xfId="14" applyNumberFormat="1" applyFont="1" applyFill="1" applyAlignment="1">
      <alignment vertical="center"/>
    </xf>
    <xf numFmtId="0" fontId="9" fillId="0" borderId="0" xfId="13" applyFont="1" applyAlignment="1">
      <alignment horizontal="center" vertical="center"/>
    </xf>
    <xf numFmtId="0" fontId="9" fillId="0" borderId="0" xfId="13" applyFont="1" applyAlignment="1">
      <alignment horizontal="left" vertical="center"/>
    </xf>
    <xf numFmtId="0" fontId="9" fillId="0" borderId="0" xfId="13" applyFont="1" applyAlignment="1">
      <alignment vertical="center"/>
    </xf>
    <xf numFmtId="166" fontId="25" fillId="0" borderId="0" xfId="14" applyNumberFormat="1" applyFont="1" applyFill="1" applyBorder="1" applyAlignment="1">
      <alignment horizontal="center" vertical="center"/>
    </xf>
    <xf numFmtId="166" fontId="25" fillId="0" borderId="0" xfId="14" applyNumberFormat="1" applyFont="1" applyFill="1" applyBorder="1" applyAlignment="1">
      <alignment vertical="center"/>
    </xf>
    <xf numFmtId="0" fontId="8" fillId="0" borderId="0" xfId="13" applyFont="1" applyAlignment="1">
      <alignment horizontal="left" indent="2"/>
    </xf>
    <xf numFmtId="0" fontId="10" fillId="0" borderId="0" xfId="13" applyFont="1" applyAlignment="1">
      <alignment horizontal="left" vertical="center"/>
    </xf>
    <xf numFmtId="3" fontId="25" fillId="0" borderId="0" xfId="14" applyNumberFormat="1" applyFont="1" applyAlignment="1">
      <alignment vertical="center" wrapText="1"/>
    </xf>
    <xf numFmtId="3" fontId="25" fillId="0" borderId="0" xfId="14" quotePrefix="1" applyNumberFormat="1" applyFont="1" applyFill="1" applyAlignment="1">
      <alignment vertical="center" wrapText="1"/>
    </xf>
    <xf numFmtId="3" fontId="25" fillId="0" borderId="0" xfId="14" applyNumberFormat="1" applyFont="1" applyAlignment="1">
      <alignment horizontal="center" vertical="center" wrapText="1"/>
    </xf>
    <xf numFmtId="3" fontId="25" fillId="0" borderId="0" xfId="14" applyNumberFormat="1" applyFont="1" applyFill="1" applyAlignment="1">
      <alignment horizontal="center" vertical="center" wrapText="1"/>
    </xf>
    <xf numFmtId="0" fontId="9" fillId="0" borderId="0" xfId="13" applyFont="1" applyAlignment="1">
      <alignment horizontal="left" vertical="center" indent="2"/>
    </xf>
    <xf numFmtId="0" fontId="10" fillId="0" borderId="0" xfId="13" applyFont="1" applyAlignment="1">
      <alignment horizontal="left" vertical="center" indent="2"/>
    </xf>
    <xf numFmtId="0" fontId="9" fillId="0" borderId="0" xfId="13" applyFont="1" applyAlignment="1">
      <alignment horizontal="left" indent="2"/>
    </xf>
    <xf numFmtId="0" fontId="10" fillId="0" borderId="0" xfId="13" applyFont="1" applyAlignment="1">
      <alignment horizontal="left" indent="2"/>
    </xf>
    <xf numFmtId="0" fontId="10" fillId="0" borderId="0" xfId="13" applyFont="1" applyAlignment="1">
      <alignment vertical="top"/>
    </xf>
    <xf numFmtId="0" fontId="9" fillId="0" borderId="0" xfId="13" applyFont="1" applyAlignment="1"/>
    <xf numFmtId="0" fontId="10" fillId="0" borderId="0" xfId="13" applyFont="1" applyAlignment="1">
      <alignment horizontal="left"/>
    </xf>
    <xf numFmtId="3" fontId="25" fillId="0" borderId="0" xfId="14" quotePrefix="1" applyNumberFormat="1" applyFont="1" applyFill="1" applyBorder="1" applyAlignment="1">
      <alignment horizontal="center" vertical="center"/>
    </xf>
    <xf numFmtId="0" fontId="9" fillId="0" borderId="0" xfId="13" applyFont="1" applyAlignment="1">
      <alignment vertical="center" wrapText="1"/>
    </xf>
    <xf numFmtId="3" fontId="9" fillId="0" borderId="0" xfId="14" quotePrefix="1" applyNumberFormat="1" applyFont="1" applyAlignment="1">
      <alignment horizontal="center" vertical="center"/>
    </xf>
    <xf numFmtId="3" fontId="9" fillId="0" borderId="0" xfId="14" quotePrefix="1" applyNumberFormat="1" applyFont="1" applyFill="1" applyBorder="1" applyAlignment="1">
      <alignment horizontal="center"/>
    </xf>
    <xf numFmtId="166" fontId="9" fillId="0" borderId="0" xfId="14" applyNumberFormat="1" applyFont="1" applyFill="1" applyBorder="1" applyAlignment="1">
      <alignment horizontal="center"/>
    </xf>
    <xf numFmtId="166" fontId="9" fillId="0" borderId="0" xfId="14" applyNumberFormat="1" applyFont="1" applyAlignment="1">
      <alignment horizontal="center"/>
    </xf>
    <xf numFmtId="166" fontId="9" fillId="0" borderId="0" xfId="14" applyNumberFormat="1" applyFont="1"/>
    <xf numFmtId="166" fontId="8" fillId="0" borderId="0" xfId="14" applyNumberFormat="1" applyFont="1" applyBorder="1" applyAlignment="1">
      <alignment horizontal="center"/>
    </xf>
    <xf numFmtId="166" fontId="8" fillId="0" borderId="0" xfId="14" applyNumberFormat="1" applyFont="1" applyBorder="1"/>
    <xf numFmtId="0" fontId="8" fillId="0" borderId="0" xfId="13" applyFont="1" applyBorder="1" applyAlignment="1">
      <alignment horizontal="center"/>
    </xf>
    <xf numFmtId="0" fontId="8" fillId="0" borderId="0" xfId="13" applyFont="1" applyAlignment="1">
      <alignment horizontal="center"/>
    </xf>
    <xf numFmtId="0" fontId="8" fillId="0" borderId="0" xfId="13" applyFont="1" applyAlignment="1">
      <alignment horizontal="center" vertical="center"/>
    </xf>
    <xf numFmtId="0" fontId="9" fillId="0" borderId="0" xfId="13" applyFont="1"/>
    <xf numFmtId="0" fontId="8" fillId="0" borderId="0" xfId="13" applyFont="1" applyAlignment="1">
      <alignment horizontal="right"/>
    </xf>
    <xf numFmtId="0" fontId="9" fillId="0" borderId="0" xfId="13" applyFont="1" applyBorder="1" applyAlignment="1">
      <alignment horizontal="center" vertical="center"/>
    </xf>
    <xf numFmtId="166" fontId="8" fillId="0" borderId="0" xfId="2" applyNumberFormat="1" applyFont="1" applyBorder="1"/>
    <xf numFmtId="166" fontId="0" fillId="0" borderId="0" xfId="0" applyNumberFormat="1" applyBorder="1"/>
    <xf numFmtId="0" fontId="9" fillId="0" borderId="0" xfId="13" applyFont="1" applyFill="1"/>
    <xf numFmtId="0" fontId="31" fillId="0" borderId="0" xfId="13" applyFont="1" applyFill="1"/>
    <xf numFmtId="0" fontId="31" fillId="0" borderId="0" xfId="13" applyFont="1" applyFill="1" applyBorder="1"/>
    <xf numFmtId="0" fontId="9" fillId="0" borderId="0" xfId="13" applyFont="1" applyFill="1" applyBorder="1"/>
    <xf numFmtId="0" fontId="10" fillId="0" borderId="0" xfId="13" applyFont="1" applyFill="1" applyBorder="1" applyAlignment="1">
      <alignment horizontal="left"/>
    </xf>
    <xf numFmtId="0" fontId="9" fillId="0" borderId="0" xfId="13" applyFont="1" applyFill="1" applyBorder="1" applyAlignment="1">
      <alignment horizontal="left"/>
    </xf>
    <xf numFmtId="3" fontId="9" fillId="0" borderId="0" xfId="13" applyNumberFormat="1" applyFont="1" applyFill="1" applyBorder="1" applyAlignment="1">
      <alignment horizontal="right" vertical="center"/>
    </xf>
    <xf numFmtId="166" fontId="8" fillId="0" borderId="0" xfId="1" applyNumberFormat="1" applyFont="1" applyFill="1" applyBorder="1" applyAlignment="1">
      <alignment vertical="center"/>
    </xf>
    <xf numFmtId="0" fontId="21" fillId="0" borderId="0" xfId="13" applyFont="1" applyFill="1" applyBorder="1"/>
    <xf numFmtId="0" fontId="8" fillId="0" borderId="0" xfId="13" applyFill="1" applyBorder="1"/>
    <xf numFmtId="0" fontId="8" fillId="0" borderId="0" xfId="13" applyFill="1"/>
    <xf numFmtId="0" fontId="10" fillId="0" borderId="0" xfId="13" applyFont="1" applyFill="1"/>
    <xf numFmtId="166" fontId="8" fillId="0" borderId="0" xfId="1" applyNumberFormat="1" applyFont="1" applyAlignment="1">
      <alignment vertical="top" wrapText="1"/>
    </xf>
    <xf numFmtId="0" fontId="8" fillId="0" borderId="0" xfId="0" applyFont="1" applyAlignment="1">
      <alignment wrapText="1"/>
    </xf>
    <xf numFmtId="0" fontId="63" fillId="0" borderId="0" xfId="0" applyFont="1" applyAlignment="1">
      <alignment horizontal="left"/>
    </xf>
    <xf numFmtId="0" fontId="8" fillId="0" borderId="0" xfId="0" applyFont="1" applyBorder="1" applyAlignment="1">
      <alignment horizontal="left" vertical="center"/>
    </xf>
    <xf numFmtId="0" fontId="9" fillId="0" borderId="0" xfId="13" applyFont="1" applyAlignment="1">
      <alignment horizontal="center" vertical="center"/>
    </xf>
    <xf numFmtId="0" fontId="10" fillId="0" borderId="0" xfId="2" applyFont="1" applyFill="1" applyBorder="1" applyAlignment="1">
      <alignment horizontal="left" vertical="center" indent="1"/>
    </xf>
    <xf numFmtId="0" fontId="20" fillId="0" borderId="0" xfId="2" applyFont="1" applyFill="1" applyBorder="1" applyAlignment="1">
      <alignment vertical="center"/>
    </xf>
    <xf numFmtId="0" fontId="8" fillId="0" borderId="0" xfId="0" applyFont="1" applyBorder="1" applyAlignment="1">
      <alignment horizontal="right" vertical="center" textRotation="180" wrapText="1"/>
    </xf>
    <xf numFmtId="0" fontId="10" fillId="0" borderId="0" xfId="0" applyFont="1" applyBorder="1" applyAlignment="1">
      <alignment horizontal="right" vertical="center"/>
    </xf>
    <xf numFmtId="0" fontId="8" fillId="0" borderId="0" xfId="0" applyFont="1" applyBorder="1" applyAlignment="1">
      <alignment horizontal="right" vertical="center" wrapText="1"/>
    </xf>
    <xf numFmtId="0" fontId="8" fillId="0" borderId="0" xfId="0" applyFont="1" applyAlignment="1">
      <alignment horizontal="right" vertical="center"/>
    </xf>
    <xf numFmtId="166" fontId="8" fillId="0" borderId="2" xfId="1" applyNumberFormat="1" applyFont="1" applyBorder="1" applyAlignment="1">
      <alignment horizontal="right" vertical="center"/>
    </xf>
    <xf numFmtId="0" fontId="9" fillId="0" borderId="0" xfId="0" applyFont="1" applyAlignment="1"/>
    <xf numFmtId="0" fontId="10" fillId="0" borderId="0" xfId="0" applyFont="1" applyAlignment="1"/>
    <xf numFmtId="0" fontId="8" fillId="0" borderId="0" xfId="5" applyFont="1" applyBorder="1" applyAlignment="1">
      <alignment wrapText="1"/>
    </xf>
    <xf numFmtId="0" fontId="13" fillId="0" borderId="0" xfId="0" applyFont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0" fontId="9" fillId="0" borderId="0" xfId="2" applyFont="1" applyFill="1" applyBorder="1" applyAlignment="1">
      <alignment horizontal="left" vertical="top" wrapText="1" indent="1"/>
    </xf>
    <xf numFmtId="0" fontId="0" fillId="0" borderId="0" xfId="0" applyBorder="1" applyAlignment="1">
      <alignment horizontal="left" indent="3"/>
    </xf>
    <xf numFmtId="3" fontId="8" fillId="0" borderId="0" xfId="4" applyNumberFormat="1" applyFont="1" applyFill="1" applyBorder="1" applyAlignment="1">
      <alignment horizontal="right" vertical="center" wrapText="1"/>
    </xf>
    <xf numFmtId="3" fontId="9" fillId="0" borderId="0" xfId="4" applyNumberFormat="1" applyFont="1" applyFill="1" applyBorder="1" applyAlignment="1">
      <alignment horizontal="right" vertical="center" wrapText="1"/>
    </xf>
    <xf numFmtId="3" fontId="8" fillId="0" borderId="0" xfId="1" applyNumberFormat="1" applyFont="1" applyFill="1" applyBorder="1" applyAlignment="1">
      <alignment horizontal="right" vertical="center" wrapText="1"/>
    </xf>
    <xf numFmtId="3" fontId="15" fillId="0" borderId="0" xfId="4" applyNumberFormat="1" applyFont="1" applyFill="1" applyBorder="1" applyAlignment="1">
      <alignment horizontal="right" vertical="center" wrapText="1"/>
    </xf>
    <xf numFmtId="3" fontId="15" fillId="0" borderId="0" xfId="1" applyNumberFormat="1" applyFont="1" applyFill="1" applyBorder="1" applyAlignment="1">
      <alignment horizontal="right" vertical="center" wrapText="1"/>
    </xf>
    <xf numFmtId="166" fontId="8" fillId="0" borderId="0" xfId="0" applyNumberFormat="1" applyFont="1" applyBorder="1" applyAlignment="1">
      <alignment horizontal="right" vertical="center"/>
    </xf>
    <xf numFmtId="0" fontId="8" fillId="0" borderId="0" xfId="0" quotePrefix="1" applyFont="1" applyFill="1" applyBorder="1" applyAlignment="1">
      <alignment horizontal="right" vertical="center"/>
    </xf>
    <xf numFmtId="3" fontId="8" fillId="0" borderId="0" xfId="1" applyNumberFormat="1" applyFont="1" applyBorder="1" applyAlignment="1">
      <alignment horizontal="right" vertical="center"/>
    </xf>
    <xf numFmtId="3" fontId="8" fillId="0" borderId="0" xfId="3" quotePrefix="1" applyNumberFormat="1" applyFont="1" applyFill="1" applyBorder="1" applyAlignment="1">
      <alignment horizontal="right" vertical="center" wrapText="1"/>
    </xf>
    <xf numFmtId="3" fontId="9" fillId="0" borderId="0" xfId="3" applyNumberFormat="1" applyFont="1" applyFill="1" applyBorder="1" applyAlignment="1">
      <alignment vertical="center" wrapText="1"/>
    </xf>
    <xf numFmtId="0" fontId="8" fillId="0" borderId="0" xfId="2" applyFont="1" applyBorder="1" applyAlignment="1">
      <alignment vertical="center"/>
    </xf>
    <xf numFmtId="0" fontId="9" fillId="0" borderId="0" xfId="2" applyFont="1" applyAlignment="1">
      <alignment vertical="top" wrapText="1"/>
    </xf>
    <xf numFmtId="0" fontId="10" fillId="0" borderId="0" xfId="2" applyFont="1" applyAlignment="1">
      <alignment horizontal="left" vertical="top" indent="1"/>
    </xf>
    <xf numFmtId="0" fontId="0" fillId="0" borderId="0" xfId="0" applyAlignment="1">
      <alignment horizontal="right" vertical="center"/>
    </xf>
    <xf numFmtId="0" fontId="31" fillId="0" borderId="0" xfId="13" applyFont="1" applyFill="1" applyAlignment="1">
      <alignment vertical="center"/>
    </xf>
    <xf numFmtId="0" fontId="9" fillId="0" borderId="0" xfId="13" applyFont="1" applyFill="1" applyBorder="1" applyAlignment="1">
      <alignment vertical="center"/>
    </xf>
    <xf numFmtId="0" fontId="9" fillId="0" borderId="0" xfId="13" applyFont="1" applyFill="1" applyBorder="1" applyAlignment="1">
      <alignment horizontal="left" vertical="center"/>
    </xf>
    <xf numFmtId="0" fontId="31" fillId="0" borderId="0" xfId="13" applyFont="1" applyFill="1" applyBorder="1" applyAlignment="1">
      <alignment vertical="center"/>
    </xf>
    <xf numFmtId="0" fontId="8" fillId="0" borderId="0" xfId="13" applyFont="1" applyBorder="1" applyAlignment="1">
      <alignment vertical="center"/>
    </xf>
    <xf numFmtId="166" fontId="0" fillId="0" borderId="0" xfId="0" applyNumberFormat="1" applyBorder="1" applyAlignment="1">
      <alignment vertical="center"/>
    </xf>
    <xf numFmtId="166" fontId="28" fillId="0" borderId="0" xfId="1" applyNumberFormat="1" applyFont="1" applyAlignment="1">
      <alignment horizontal="right" vertical="center"/>
    </xf>
    <xf numFmtId="0" fontId="9" fillId="0" borderId="0" xfId="0" applyFont="1" applyAlignment="1">
      <alignment horizontal="center"/>
    </xf>
    <xf numFmtId="0" fontId="9" fillId="0" borderId="0" xfId="8" applyFont="1" applyBorder="1" applyAlignment="1">
      <alignment horizontal="right"/>
    </xf>
    <xf numFmtId="0" fontId="9" fillId="0" borderId="0" xfId="13" applyFont="1" applyFill="1" applyAlignment="1">
      <alignment horizontal="left" vertical="top" wrapText="1"/>
    </xf>
    <xf numFmtId="0" fontId="9" fillId="0" borderId="0" xfId="12" applyFont="1" applyBorder="1" applyAlignment="1">
      <alignment horizontal="center" vertical="center" wrapText="1"/>
    </xf>
    <xf numFmtId="0" fontId="9" fillId="0" borderId="0" xfId="2" applyFont="1" applyBorder="1" applyAlignment="1">
      <alignment vertical="center" wrapText="1" shrinkToFit="1"/>
    </xf>
    <xf numFmtId="0" fontId="9" fillId="0" borderId="0" xfId="13" applyFont="1" applyFill="1" applyAlignment="1">
      <alignment horizontal="left" vertical="top"/>
    </xf>
    <xf numFmtId="166" fontId="25" fillId="0" borderId="0" xfId="14" applyNumberFormat="1" applyFont="1" applyFill="1" applyAlignment="1">
      <alignment horizontal="center" vertical="center"/>
    </xf>
    <xf numFmtId="0" fontId="8" fillId="0" borderId="0" xfId="2" applyFont="1" applyAlignment="1">
      <alignment vertical="center"/>
    </xf>
    <xf numFmtId="0" fontId="9" fillId="0" borderId="0" xfId="0" applyFont="1" applyBorder="1" applyAlignment="1">
      <alignment horizontal="center"/>
    </xf>
    <xf numFmtId="0" fontId="10" fillId="0" borderId="0" xfId="2" applyFont="1" applyFill="1" applyBorder="1" applyAlignment="1">
      <alignment horizontal="left" wrapText="1"/>
    </xf>
    <xf numFmtId="0" fontId="10" fillId="0" borderId="0" xfId="0" applyFont="1" applyFill="1" applyBorder="1" applyAlignment="1">
      <alignment horizontal="left"/>
    </xf>
    <xf numFmtId="0" fontId="9" fillId="0" borderId="0" xfId="0" applyFont="1" applyFill="1" applyBorder="1" applyAlignment="1">
      <alignment horizontal="left"/>
    </xf>
    <xf numFmtId="0" fontId="9" fillId="0" borderId="0" xfId="2" applyFont="1" applyFill="1" applyBorder="1" applyAlignment="1">
      <alignment horizontal="left"/>
    </xf>
    <xf numFmtId="166" fontId="9" fillId="0" borderId="0" xfId="11" applyNumberFormat="1" applyFont="1" applyFill="1" applyBorder="1" applyAlignment="1">
      <alignment horizontal="right" vertical="center"/>
    </xf>
    <xf numFmtId="166" fontId="9" fillId="0" borderId="0" xfId="11" applyNumberFormat="1" applyFont="1" applyFill="1" applyBorder="1" applyAlignment="1">
      <alignment horizontal="right" vertical="center" wrapText="1"/>
    </xf>
    <xf numFmtId="166" fontId="0" fillId="0" borderId="0" xfId="1" applyNumberFormat="1" applyFont="1" applyBorder="1" applyAlignment="1">
      <alignment horizontal="right" vertical="center"/>
    </xf>
    <xf numFmtId="3" fontId="8" fillId="0" borderId="0" xfId="2" applyNumberFormat="1" applyFont="1" applyAlignment="1">
      <alignment horizontal="right" vertical="center"/>
    </xf>
    <xf numFmtId="0" fontId="8" fillId="0" borderId="0" xfId="2" applyFont="1" applyAlignment="1">
      <alignment horizontal="right" vertical="center"/>
    </xf>
    <xf numFmtId="3" fontId="9" fillId="0" borderId="0" xfId="2" applyNumberFormat="1" applyFont="1" applyBorder="1" applyAlignment="1">
      <alignment horizontal="left" vertical="center"/>
    </xf>
    <xf numFmtId="3" fontId="9" fillId="0" borderId="0" xfId="2" applyNumberFormat="1" applyFont="1" applyAlignment="1">
      <alignment horizontal="left" vertical="center"/>
    </xf>
    <xf numFmtId="0" fontId="9" fillId="0" borderId="0" xfId="2" applyFont="1" applyAlignment="1">
      <alignment horizontal="left" vertical="center"/>
    </xf>
    <xf numFmtId="0" fontId="8" fillId="0" borderId="0" xfId="0" applyFont="1" applyAlignment="1">
      <alignment vertical="center" textRotation="180" wrapText="1"/>
    </xf>
    <xf numFmtId="0" fontId="9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 vertical="top" wrapText="1"/>
    </xf>
    <xf numFmtId="0" fontId="8" fillId="0" borderId="0" xfId="0" applyFont="1" applyAlignment="1"/>
    <xf numFmtId="0" fontId="9" fillId="0" borderId="0" xfId="0" applyFont="1" applyFill="1" applyBorder="1" applyAlignment="1">
      <alignment horizontal="right" vertical="center" wrapText="1"/>
    </xf>
    <xf numFmtId="0" fontId="9" fillId="0" borderId="0" xfId="0" applyFont="1" applyFill="1" applyBorder="1" applyAlignment="1">
      <alignment horizontal="right" vertical="center"/>
    </xf>
    <xf numFmtId="0" fontId="10" fillId="0" borderId="0" xfId="0" applyFont="1" applyBorder="1" applyAlignment="1"/>
    <xf numFmtId="0" fontId="10" fillId="0" borderId="0" xfId="0" applyFont="1" applyFill="1" applyBorder="1" applyAlignment="1">
      <alignment horizontal="right" vertical="center"/>
    </xf>
    <xf numFmtId="0" fontId="9" fillId="0" borderId="0" xfId="0" applyFont="1" applyBorder="1" applyAlignment="1">
      <alignment horizontal="right" vertical="center" shrinkToFit="1"/>
    </xf>
    <xf numFmtId="166" fontId="9" fillId="0" borderId="0" xfId="1" applyNumberFormat="1" applyFont="1" applyBorder="1" applyAlignment="1">
      <alignment horizontal="left" vertical="center"/>
    </xf>
    <xf numFmtId="166" fontId="14" fillId="0" borderId="0" xfId="1" applyNumberFormat="1" applyFont="1"/>
    <xf numFmtId="0" fontId="14" fillId="0" borderId="0" xfId="0" applyFont="1"/>
    <xf numFmtId="166" fontId="28" fillId="0" borderId="0" xfId="1" applyNumberFormat="1" applyFont="1" applyFill="1" applyAlignment="1">
      <alignment vertical="center"/>
    </xf>
    <xf numFmtId="166" fontId="28" fillId="0" borderId="0" xfId="1" applyNumberFormat="1" applyFont="1" applyAlignment="1">
      <alignment vertical="center"/>
    </xf>
    <xf numFmtId="3" fontId="8" fillId="0" borderId="0" xfId="14" applyNumberFormat="1" applyFont="1" applyAlignment="1">
      <alignment horizontal="right" vertical="center"/>
    </xf>
    <xf numFmtId="166" fontId="25" fillId="0" borderId="0" xfId="14" applyNumberFormat="1" applyFont="1" applyAlignment="1">
      <alignment vertical="center"/>
    </xf>
    <xf numFmtId="0" fontId="9" fillId="0" borderId="0" xfId="0" applyFont="1" applyAlignment="1">
      <alignment vertical="center" textRotation="180" wrapText="1"/>
    </xf>
    <xf numFmtId="0" fontId="9" fillId="0" borderId="0" xfId="0" applyFont="1" applyAlignment="1">
      <alignment vertical="center"/>
    </xf>
    <xf numFmtId="0" fontId="9" fillId="0" borderId="0" xfId="5" applyFont="1" applyFill="1" applyAlignment="1">
      <alignment horizontal="left" vertical="center" wrapText="1"/>
    </xf>
    <xf numFmtId="3" fontId="9" fillId="0" borderId="0" xfId="14" applyNumberFormat="1" applyFont="1" applyFill="1" applyAlignment="1">
      <alignment horizontal="right" vertical="center" wrapText="1"/>
    </xf>
    <xf numFmtId="0" fontId="9" fillId="0" borderId="0" xfId="5" applyFont="1" applyBorder="1" applyAlignment="1">
      <alignment horizontal="left" vertical="center" wrapText="1"/>
    </xf>
    <xf numFmtId="3" fontId="25" fillId="0" borderId="0" xfId="14" applyNumberFormat="1" applyFont="1" applyFill="1" applyAlignment="1">
      <alignment horizontal="right" vertical="center" wrapText="1"/>
    </xf>
    <xf numFmtId="3" fontId="9" fillId="0" borderId="0" xfId="1" quotePrefix="1" applyNumberFormat="1" applyFont="1" applyFill="1" applyBorder="1" applyAlignment="1">
      <alignment horizontal="right" vertical="center"/>
    </xf>
    <xf numFmtId="0" fontId="9" fillId="0" borderId="0" xfId="2" applyFont="1" applyAlignment="1">
      <alignment horizontal="left" wrapText="1" indent="2"/>
    </xf>
    <xf numFmtId="49" fontId="8" fillId="0" borderId="0" xfId="2" applyNumberFormat="1" applyFont="1" applyBorder="1" applyAlignment="1">
      <alignment horizontal="right" vertical="center"/>
    </xf>
    <xf numFmtId="0" fontId="9" fillId="0" borderId="0" xfId="2" applyFont="1" applyFill="1" applyBorder="1" applyAlignment="1">
      <alignment horizontal="left" vertical="center" wrapText="1" indent="2"/>
    </xf>
    <xf numFmtId="0" fontId="8" fillId="0" borderId="0" xfId="2" quotePrefix="1" applyFont="1" applyFill="1" applyBorder="1" applyAlignment="1">
      <alignment horizontal="right" vertical="center"/>
    </xf>
    <xf numFmtId="166" fontId="8" fillId="0" borderId="0" xfId="1" quotePrefix="1" applyNumberFormat="1" applyFont="1" applyAlignment="1">
      <alignment horizontal="right" vertical="center"/>
    </xf>
    <xf numFmtId="166" fontId="8" fillId="0" borderId="0" xfId="2" applyNumberFormat="1" applyFont="1" applyBorder="1" applyAlignment="1">
      <alignment horizontal="right" vertical="center"/>
    </xf>
    <xf numFmtId="0" fontId="9" fillId="0" borderId="0" xfId="2" applyFont="1" applyBorder="1" applyAlignment="1">
      <alignment horizontal="left" wrapText="1" indent="2"/>
    </xf>
    <xf numFmtId="0" fontId="8" fillId="0" borderId="0" xfId="12" applyFont="1" applyAlignment="1">
      <alignment vertical="center" wrapText="1"/>
    </xf>
    <xf numFmtId="0" fontId="9" fillId="0" borderId="0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horizontal="right" vertical="center" wrapText="1"/>
    </xf>
    <xf numFmtId="0" fontId="1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right" vertical="center"/>
    </xf>
    <xf numFmtId="0" fontId="10" fillId="0" borderId="0" xfId="0" applyFont="1" applyBorder="1" applyAlignment="1">
      <alignment vertical="center" wrapText="1"/>
    </xf>
    <xf numFmtId="166" fontId="8" fillId="0" borderId="0" xfId="14" applyNumberFormat="1" applyFont="1" applyFill="1" applyBorder="1" applyAlignment="1">
      <alignment horizontal="right" vertical="center" wrapText="1"/>
    </xf>
    <xf numFmtId="166" fontId="9" fillId="0" borderId="0" xfId="14" applyNumberFormat="1" applyFont="1" applyFill="1" applyBorder="1" applyAlignment="1">
      <alignment horizontal="right" vertical="center" wrapText="1"/>
    </xf>
    <xf numFmtId="166" fontId="9" fillId="0" borderId="0" xfId="14" applyNumberFormat="1" applyFont="1" applyFill="1" applyBorder="1" applyAlignment="1">
      <alignment vertical="center" wrapText="1"/>
    </xf>
    <xf numFmtId="0" fontId="9" fillId="0" borderId="0" xfId="0" applyFont="1" applyFill="1" applyBorder="1" applyAlignment="1">
      <alignment horizontal="center" vertical="center"/>
    </xf>
    <xf numFmtId="0" fontId="9" fillId="0" borderId="0" xfId="5" applyFont="1" applyBorder="1" applyAlignment="1">
      <alignment vertical="center" wrapText="1"/>
    </xf>
    <xf numFmtId="166" fontId="11" fillId="0" borderId="0" xfId="26" applyNumberFormat="1" applyFont="1" applyFill="1" applyBorder="1" applyAlignment="1">
      <alignment vertical="center"/>
    </xf>
    <xf numFmtId="0" fontId="9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right" vertical="center"/>
    </xf>
    <xf numFmtId="0" fontId="9" fillId="0" borderId="0" xfId="13" applyFont="1" applyFill="1" applyBorder="1" applyAlignment="1">
      <alignment vertical="top"/>
    </xf>
    <xf numFmtId="0" fontId="10" fillId="0" borderId="0" xfId="13" applyFont="1" applyFill="1" applyBorder="1" applyAlignment="1">
      <alignment horizontal="right" vertical="top"/>
    </xf>
    <xf numFmtId="0" fontId="9" fillId="0" borderId="0" xfId="13" applyFont="1" applyFill="1" applyBorder="1" applyAlignment="1">
      <alignment horizontal="left" wrapText="1"/>
    </xf>
    <xf numFmtId="0" fontId="10" fillId="0" borderId="0" xfId="0" applyFont="1" applyBorder="1" applyAlignment="1">
      <alignment horizontal="center"/>
    </xf>
    <xf numFmtId="0" fontId="14" fillId="0" borderId="0" xfId="0" applyFont="1" applyBorder="1"/>
    <xf numFmtId="0" fontId="9" fillId="0" borderId="0" xfId="5" applyFont="1" applyAlignment="1">
      <alignment vertical="top"/>
    </xf>
    <xf numFmtId="166" fontId="30" fillId="0" borderId="0" xfId="14" applyNumberFormat="1" applyFont="1" applyFill="1" applyBorder="1" applyAlignment="1">
      <alignment horizontal="center" vertical="center"/>
    </xf>
    <xf numFmtId="166" fontId="8" fillId="0" borderId="0" xfId="2" applyNumberFormat="1" applyFont="1" applyFill="1" applyBorder="1" applyAlignment="1">
      <alignment vertical="center"/>
    </xf>
    <xf numFmtId="166" fontId="0" fillId="0" borderId="0" xfId="0" applyNumberFormat="1" applyFill="1" applyBorder="1" applyAlignment="1">
      <alignment vertical="center"/>
    </xf>
    <xf numFmtId="166" fontId="0" fillId="0" borderId="0" xfId="0" applyNumberFormat="1" applyFill="1" applyBorder="1"/>
    <xf numFmtId="0" fontId="9" fillId="0" borderId="0" xfId="0" applyFont="1" applyBorder="1" applyAlignment="1">
      <alignment horizontal="left" vertical="top" wrapText="1" indent="1"/>
    </xf>
    <xf numFmtId="166" fontId="15" fillId="0" borderId="0" xfId="1" applyNumberFormat="1" applyFont="1" applyFill="1" applyBorder="1" applyAlignment="1">
      <alignment horizontal="center" vertical="center" wrapText="1"/>
    </xf>
    <xf numFmtId="0" fontId="65" fillId="0" borderId="0" xfId="0" applyFont="1" applyBorder="1" applyAlignment="1">
      <alignment horizontal="left" vertical="center"/>
    </xf>
    <xf numFmtId="0" fontId="9" fillId="0" borderId="0" xfId="2" applyFont="1" applyAlignment="1">
      <alignment horizontal="left" wrapText="1" indent="1"/>
    </xf>
    <xf numFmtId="0" fontId="9" fillId="0" borderId="0" xfId="2" applyFont="1" applyFill="1" applyBorder="1" applyAlignment="1">
      <alignment horizontal="left" vertical="center" wrapText="1" indent="1"/>
    </xf>
    <xf numFmtId="0" fontId="8" fillId="0" borderId="0" xfId="2" quotePrefix="1" applyFont="1" applyFill="1" applyBorder="1" applyAlignment="1">
      <alignment vertical="center"/>
    </xf>
    <xf numFmtId="166" fontId="15" fillId="0" borderId="0" xfId="1" applyNumberFormat="1" applyFont="1" applyFill="1" applyBorder="1" applyAlignment="1">
      <alignment vertical="center" wrapText="1"/>
    </xf>
    <xf numFmtId="0" fontId="15" fillId="0" borderId="0" xfId="2" quotePrefix="1" applyFont="1" applyFill="1" applyBorder="1" applyAlignment="1">
      <alignment horizontal="right" vertical="center"/>
    </xf>
    <xf numFmtId="49" fontId="8" fillId="0" borderId="0" xfId="2" applyNumberFormat="1" applyFont="1" applyAlignment="1">
      <alignment horizontal="right"/>
    </xf>
    <xf numFmtId="49" fontId="8" fillId="0" borderId="0" xfId="2" applyNumberFormat="1" applyFont="1" applyAlignment="1">
      <alignment vertical="center"/>
    </xf>
    <xf numFmtId="49" fontId="8" fillId="0" borderId="0" xfId="2" applyNumberFormat="1" applyFont="1" applyAlignment="1">
      <alignment horizontal="right" vertical="center"/>
    </xf>
    <xf numFmtId="0" fontId="10" fillId="0" borderId="0" xfId="2" applyFont="1" applyFill="1" applyAlignment="1">
      <alignment horizontal="left" vertical="top" indent="1"/>
    </xf>
    <xf numFmtId="166" fontId="8" fillId="0" borderId="0" xfId="1" quotePrefix="1" applyNumberFormat="1" applyFont="1" applyAlignment="1">
      <alignment vertical="center"/>
    </xf>
    <xf numFmtId="0" fontId="9" fillId="0" borderId="0" xfId="2" applyFont="1" applyFill="1" applyAlignment="1">
      <alignment horizontal="left" wrapText="1" indent="1"/>
    </xf>
    <xf numFmtId="0" fontId="9" fillId="0" borderId="0" xfId="2" applyFont="1" applyBorder="1" applyAlignment="1">
      <alignment horizontal="left" wrapText="1" indent="1"/>
    </xf>
    <xf numFmtId="0" fontId="8" fillId="44" borderId="0" xfId="0" applyFont="1" applyFill="1" applyBorder="1" applyAlignment="1">
      <alignment wrapText="1"/>
    </xf>
    <xf numFmtId="0" fontId="8" fillId="44" borderId="0" xfId="0" applyFont="1" applyFill="1" applyBorder="1" applyAlignment="1">
      <alignment horizontal="right"/>
    </xf>
    <xf numFmtId="0" fontId="9" fillId="44" borderId="0" xfId="0" applyFont="1" applyFill="1" applyBorder="1" applyAlignment="1">
      <alignment vertical="top" wrapText="1"/>
    </xf>
    <xf numFmtId="0" fontId="9" fillId="44" borderId="0" xfId="0" applyFont="1" applyFill="1" applyBorder="1" applyAlignment="1">
      <alignment horizontal="right" vertical="top" wrapText="1"/>
    </xf>
    <xf numFmtId="0" fontId="8" fillId="44" borderId="0" xfId="0" applyFont="1" applyFill="1" applyBorder="1" applyAlignment="1">
      <alignment horizontal="right" vertical="top"/>
    </xf>
    <xf numFmtId="0" fontId="9" fillId="44" borderId="0" xfId="12" applyFont="1" applyFill="1" applyBorder="1" applyAlignment="1">
      <alignment horizontal="right" vertical="top" wrapText="1"/>
    </xf>
    <xf numFmtId="0" fontId="8" fillId="44" borderId="0" xfId="12" applyFont="1" applyFill="1" applyBorder="1" applyAlignment="1">
      <alignment horizontal="right" vertical="top"/>
    </xf>
    <xf numFmtId="0" fontId="9" fillId="44" borderId="0" xfId="5" applyFont="1" applyFill="1" applyBorder="1" applyAlignment="1">
      <alignment horizontal="right" vertical="top" wrapText="1"/>
    </xf>
    <xf numFmtId="0" fontId="8" fillId="44" borderId="0" xfId="0" applyFont="1" applyFill="1" applyBorder="1" applyAlignment="1">
      <alignment vertical="top" wrapText="1"/>
    </xf>
    <xf numFmtId="0" fontId="8" fillId="44" borderId="2" xfId="0" applyFont="1" applyFill="1" applyBorder="1" applyAlignment="1">
      <alignment vertical="top" wrapText="1"/>
    </xf>
    <xf numFmtId="0" fontId="8" fillId="44" borderId="2" xfId="0" applyFont="1" applyFill="1" applyBorder="1" applyAlignment="1">
      <alignment horizontal="right" vertical="top"/>
    </xf>
    <xf numFmtId="0" fontId="9" fillId="44" borderId="2" xfId="0" applyFont="1" applyFill="1" applyBorder="1" applyAlignment="1">
      <alignment horizontal="right" vertical="top"/>
    </xf>
    <xf numFmtId="0" fontId="9" fillId="44" borderId="0" xfId="0" applyFont="1" applyFill="1" applyBorder="1" applyAlignment="1">
      <alignment horizontal="right"/>
    </xf>
    <xf numFmtId="0" fontId="8" fillId="44" borderId="0" xfId="0" applyFont="1" applyFill="1" applyAlignment="1">
      <alignment horizontal="right"/>
    </xf>
    <xf numFmtId="0" fontId="8" fillId="0" borderId="0" xfId="13" applyFont="1" applyBorder="1" applyAlignment="1">
      <alignment horizontal="right"/>
    </xf>
    <xf numFmtId="0" fontId="10" fillId="0" borderId="0" xfId="13" applyFont="1" applyBorder="1" applyAlignment="1">
      <alignment horizontal="center"/>
    </xf>
    <xf numFmtId="0" fontId="9" fillId="0" borderId="0" xfId="13" applyFont="1" applyFill="1" applyBorder="1" applyAlignment="1">
      <alignment horizontal="center"/>
    </xf>
    <xf numFmtId="0" fontId="8" fillId="0" borderId="0" xfId="13" applyFont="1" applyFill="1" applyAlignment="1">
      <alignment horizontal="right"/>
    </xf>
    <xf numFmtId="0" fontId="9" fillId="0" borderId="0" xfId="13" applyFont="1" applyFill="1" applyBorder="1" applyAlignment="1">
      <alignment vertical="center" wrapText="1"/>
    </xf>
    <xf numFmtId="3" fontId="9" fillId="0" borderId="0" xfId="1" applyNumberFormat="1" applyFont="1" applyFill="1" applyBorder="1" applyAlignment="1">
      <alignment vertical="center"/>
    </xf>
    <xf numFmtId="166" fontId="8" fillId="0" borderId="0" xfId="13" applyNumberFormat="1" applyFont="1"/>
    <xf numFmtId="166" fontId="9" fillId="0" borderId="0" xfId="1" applyNumberFormat="1" applyFont="1" applyFill="1" applyBorder="1" applyAlignment="1">
      <alignment horizontal="left" vertical="center" wrapText="1"/>
    </xf>
    <xf numFmtId="0" fontId="10" fillId="0" borderId="0" xfId="2" applyFont="1" applyBorder="1" applyAlignment="1">
      <alignment vertical="center"/>
    </xf>
    <xf numFmtId="166" fontId="8" fillId="0" borderId="0" xfId="2" applyNumberFormat="1" applyFont="1"/>
    <xf numFmtId="166" fontId="8" fillId="0" borderId="0" xfId="13" applyNumberFormat="1" applyFont="1" applyFill="1"/>
    <xf numFmtId="166" fontId="25" fillId="0" borderId="0" xfId="1" applyNumberFormat="1" applyFont="1" applyAlignment="1">
      <alignment vertical="center" wrapText="1"/>
    </xf>
    <xf numFmtId="166" fontId="14" fillId="0" borderId="0" xfId="1" applyNumberFormat="1" applyFont="1" applyAlignment="1"/>
    <xf numFmtId="166" fontId="26" fillId="0" borderId="0" xfId="1" applyNumberFormat="1" applyFont="1" applyAlignment="1"/>
    <xf numFmtId="166" fontId="14" fillId="0" borderId="0" xfId="1" applyNumberFormat="1" applyFont="1" applyAlignment="1">
      <alignment horizontal="left" vertical="center"/>
    </xf>
    <xf numFmtId="166" fontId="14" fillId="0" borderId="0" xfId="1" applyNumberFormat="1" applyFont="1" applyAlignment="1">
      <alignment vertical="center"/>
    </xf>
    <xf numFmtId="166" fontId="25" fillId="0" borderId="0" xfId="1" applyNumberFormat="1" applyFont="1" applyAlignment="1">
      <alignment vertical="center"/>
    </xf>
    <xf numFmtId="166" fontId="14" fillId="0" borderId="0" xfId="1" applyNumberFormat="1" applyFont="1" applyBorder="1"/>
    <xf numFmtId="0" fontId="9" fillId="0" borderId="0" xfId="0" applyFont="1" applyAlignment="1">
      <alignment horizontal="center"/>
    </xf>
    <xf numFmtId="0" fontId="0" fillId="0" borderId="0" xfId="0" applyFont="1" applyBorder="1" applyAlignment="1">
      <alignment horizontal="right" vertical="center"/>
    </xf>
    <xf numFmtId="0" fontId="0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2" xfId="0" applyFont="1" applyBorder="1" applyAlignment="1">
      <alignment horizontal="left" vertical="top"/>
    </xf>
    <xf numFmtId="0" fontId="0" fillId="0" borderId="0" xfId="0" applyFont="1" applyBorder="1" applyAlignment="1">
      <alignment horizontal="left" vertical="top"/>
    </xf>
    <xf numFmtId="166" fontId="64" fillId="0" borderId="0" xfId="6058" applyNumberFormat="1" applyFont="1" applyAlignment="1">
      <alignment vertical="center"/>
    </xf>
    <xf numFmtId="0" fontId="9" fillId="0" borderId="2" xfId="0" applyFont="1" applyBorder="1" applyAlignment="1">
      <alignment horizontal="left" vertical="top" wrapText="1"/>
    </xf>
    <xf numFmtId="0" fontId="8" fillId="0" borderId="0" xfId="0" applyFont="1"/>
    <xf numFmtId="0" fontId="8" fillId="0" borderId="0" xfId="0" applyFont="1" applyAlignment="1">
      <alignment horizontal="right" vertical="top"/>
    </xf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0" fontId="8" fillId="0" borderId="0" xfId="0" applyFont="1" applyAlignment="1">
      <alignment horizontal="left" vertical="center"/>
    </xf>
    <xf numFmtId="0" fontId="9" fillId="0" borderId="0" xfId="5" applyFont="1" applyAlignment="1">
      <alignment horizontal="center" vertical="center"/>
    </xf>
    <xf numFmtId="0" fontId="9" fillId="0" borderId="0" xfId="5" applyFont="1" applyAlignment="1">
      <alignment horizontal="left" vertical="center" wrapText="1"/>
    </xf>
    <xf numFmtId="0" fontId="9" fillId="0" borderId="0" xfId="5" applyFont="1" applyAlignment="1">
      <alignment horizontal="center" vertical="top"/>
    </xf>
    <xf numFmtId="0" fontId="8" fillId="0" borderId="0" xfId="0" applyFont="1" applyAlignment="1">
      <alignment vertical="center" textRotation="180" wrapText="1"/>
    </xf>
    <xf numFmtId="0" fontId="9" fillId="0" borderId="0" xfId="0" applyFont="1" applyAlignment="1">
      <alignment vertical="center" textRotation="180" wrapText="1"/>
    </xf>
    <xf numFmtId="0" fontId="9" fillId="0" borderId="0" xfId="0" applyFont="1" applyAlignment="1">
      <alignment vertical="center"/>
    </xf>
    <xf numFmtId="0" fontId="8" fillId="0" borderId="2" xfId="0" applyFont="1" applyBorder="1" applyAlignment="1">
      <alignment vertical="center"/>
    </xf>
    <xf numFmtId="0" fontId="9" fillId="0" borderId="0" xfId="0" applyFont="1" applyAlignment="1">
      <alignment vertical="top"/>
    </xf>
    <xf numFmtId="169" fontId="69" fillId="0" borderId="0" xfId="0" applyNumberFormat="1" applyFont="1" applyFill="1" applyAlignment="1"/>
    <xf numFmtId="169" fontId="68" fillId="0" borderId="0" xfId="0" applyNumberFormat="1" applyFont="1" applyAlignment="1">
      <alignment vertical="top"/>
    </xf>
    <xf numFmtId="169" fontId="66" fillId="0" borderId="0" xfId="0" applyNumberFormat="1" applyFont="1" applyFill="1" applyAlignment="1"/>
    <xf numFmtId="0" fontId="9" fillId="0" borderId="0" xfId="0" applyFont="1" applyBorder="1" applyAlignment="1">
      <alignment horizontal="left" vertical="top" wrapText="1"/>
    </xf>
    <xf numFmtId="0" fontId="9" fillId="0" borderId="0" xfId="0" applyFont="1" applyBorder="1" applyAlignment="1">
      <alignment horizontal="right" vertical="center" wrapText="1"/>
    </xf>
    <xf numFmtId="0" fontId="8" fillId="0" borderId="0" xfId="0" applyFont="1" applyFill="1" applyBorder="1" applyAlignment="1">
      <alignment vertical="top"/>
    </xf>
    <xf numFmtId="0" fontId="8" fillId="0" borderId="0" xfId="0" applyFont="1" applyFill="1" applyBorder="1" applyAlignment="1">
      <alignment horizontal="right" vertical="top"/>
    </xf>
    <xf numFmtId="0" fontId="9" fillId="0" borderId="0" xfId="0" applyFont="1" applyFill="1" applyBorder="1" applyAlignment="1">
      <alignment horizontal="right" vertical="top"/>
    </xf>
    <xf numFmtId="166" fontId="8" fillId="0" borderId="0" xfId="1" applyNumberFormat="1" applyFont="1" applyFill="1" applyAlignment="1">
      <alignment horizontal="right" vertical="top"/>
    </xf>
    <xf numFmtId="166" fontId="8" fillId="0" borderId="0" xfId="1" applyNumberFormat="1" applyFont="1" applyFill="1" applyAlignment="1">
      <alignment vertical="top"/>
    </xf>
    <xf numFmtId="0" fontId="8" fillId="0" borderId="0" xfId="0" applyFont="1" applyFill="1" applyAlignment="1">
      <alignment vertical="top"/>
    </xf>
    <xf numFmtId="166" fontId="9" fillId="0" borderId="0" xfId="14" applyNumberFormat="1" applyFont="1" applyBorder="1" applyAlignment="1">
      <alignment horizontal="right" vertical="center"/>
    </xf>
    <xf numFmtId="166" fontId="8" fillId="0" borderId="0" xfId="1" applyNumberFormat="1" applyFont="1" applyBorder="1" applyAlignment="1">
      <alignment horizontal="right" vertical="top"/>
    </xf>
    <xf numFmtId="0" fontId="71" fillId="0" borderId="0" xfId="0" quotePrefix="1" applyFont="1" applyAlignment="1">
      <alignment horizontal="left" vertical="center"/>
    </xf>
    <xf numFmtId="0" fontId="71" fillId="0" borderId="0" xfId="0" applyFont="1" applyAlignment="1">
      <alignment horizontal="left" vertical="center"/>
    </xf>
    <xf numFmtId="0" fontId="71" fillId="0" borderId="0" xfId="0" quotePrefix="1" applyFont="1" applyBorder="1" applyAlignment="1">
      <alignment horizontal="left" vertical="center"/>
    </xf>
    <xf numFmtId="0" fontId="71" fillId="0" borderId="0" xfId="0" applyFont="1" applyBorder="1" applyAlignment="1">
      <alignment horizontal="left" vertical="center"/>
    </xf>
    <xf numFmtId="166" fontId="0" fillId="0" borderId="0" xfId="1" applyNumberFormat="1" applyFont="1" applyFill="1" applyBorder="1" applyAlignment="1">
      <alignment horizontal="right" vertical="center" wrapText="1"/>
    </xf>
    <xf numFmtId="166" fontId="14" fillId="0" borderId="0" xfId="1" applyNumberFormat="1" applyFont="1" applyBorder="1" applyAlignment="1">
      <alignment horizontal="center" vertical="center"/>
    </xf>
    <xf numFmtId="166" fontId="8" fillId="0" borderId="0" xfId="1" applyNumberFormat="1" applyFont="1" applyFill="1" applyBorder="1" applyAlignment="1">
      <alignment horizontal="center" vertical="center" wrapText="1"/>
    </xf>
    <xf numFmtId="166" fontId="25" fillId="0" borderId="0" xfId="1" applyNumberFormat="1" applyFont="1" applyFill="1" applyBorder="1" applyAlignment="1">
      <alignment horizontal="center" vertical="center" wrapText="1"/>
    </xf>
    <xf numFmtId="166" fontId="0" fillId="0" borderId="0" xfId="1" applyNumberFormat="1" applyFont="1" applyFill="1" applyBorder="1" applyAlignment="1">
      <alignment horizontal="center" vertical="center" wrapText="1"/>
    </xf>
    <xf numFmtId="0" fontId="70" fillId="0" borderId="0" xfId="2" quotePrefix="1" applyFont="1" applyFill="1" applyBorder="1" applyAlignment="1">
      <alignment horizontal="center" vertical="center"/>
    </xf>
    <xf numFmtId="0" fontId="70" fillId="0" borderId="0" xfId="2" applyFont="1" applyFill="1" applyBorder="1" applyAlignment="1">
      <alignment horizontal="center" vertical="center"/>
    </xf>
    <xf numFmtId="0" fontId="70" fillId="0" borderId="0" xfId="0" applyFont="1" applyBorder="1" applyAlignment="1">
      <alignment horizontal="center" vertical="center"/>
    </xf>
    <xf numFmtId="0" fontId="70" fillId="0" borderId="0" xfId="0" quotePrefix="1" applyFont="1" applyFill="1" applyBorder="1" applyAlignment="1">
      <alignment horizontal="center" vertical="center"/>
    </xf>
    <xf numFmtId="0" fontId="70" fillId="0" borderId="0" xfId="0" applyFont="1" applyFill="1" applyBorder="1" applyAlignment="1">
      <alignment horizontal="center" vertical="center"/>
    </xf>
    <xf numFmtId="0" fontId="70" fillId="0" borderId="0" xfId="2" quotePrefix="1" applyFont="1"/>
    <xf numFmtId="0" fontId="70" fillId="0" borderId="0" xfId="2" applyFont="1"/>
    <xf numFmtId="0" fontId="70" fillId="0" borderId="0" xfId="0" applyFont="1"/>
    <xf numFmtId="0" fontId="70" fillId="0" borderId="0" xfId="2" applyFont="1" applyFill="1" applyBorder="1" applyAlignment="1">
      <alignment horizontal="center" vertical="center" wrapText="1"/>
    </xf>
    <xf numFmtId="0" fontId="70" fillId="0" borderId="0" xfId="0" applyFont="1" applyBorder="1" applyAlignment="1">
      <alignment horizontal="left" wrapText="1"/>
    </xf>
    <xf numFmtId="0" fontId="72" fillId="0" borderId="0" xfId="0" applyFont="1" applyFill="1" applyBorder="1" applyAlignment="1">
      <alignment horizontal="left"/>
    </xf>
    <xf numFmtId="0" fontId="71" fillId="0" borderId="0" xfId="0" applyFont="1" applyFill="1" applyBorder="1" applyAlignment="1">
      <alignment horizontal="left"/>
    </xf>
    <xf numFmtId="0" fontId="70" fillId="0" borderId="0" xfId="0" applyFont="1" applyBorder="1" applyAlignment="1">
      <alignment horizontal="left"/>
    </xf>
    <xf numFmtId="0" fontId="71" fillId="0" borderId="0" xfId="0" applyFont="1" applyBorder="1" applyAlignment="1">
      <alignment horizontal="left"/>
    </xf>
    <xf numFmtId="0" fontId="70" fillId="0" borderId="0" xfId="0" applyFont="1" applyBorder="1"/>
    <xf numFmtId="0" fontId="72" fillId="0" borderId="0" xfId="0" applyFont="1" applyBorder="1" applyAlignment="1">
      <alignment horizontal="left" vertical="center"/>
    </xf>
    <xf numFmtId="0" fontId="72" fillId="0" borderId="0" xfId="0" applyFont="1" applyBorder="1"/>
    <xf numFmtId="0" fontId="71" fillId="0" borderId="0" xfId="0" applyFont="1" applyBorder="1"/>
    <xf numFmtId="0" fontId="71" fillId="0" borderId="0" xfId="2" applyFont="1" applyFill="1" applyBorder="1" applyAlignment="1">
      <alignment horizontal="left"/>
    </xf>
    <xf numFmtId="0" fontId="71" fillId="0" borderId="0" xfId="2" applyFont="1" applyBorder="1" applyAlignment="1">
      <alignment horizontal="left"/>
    </xf>
    <xf numFmtId="166" fontId="8" fillId="0" borderId="0" xfId="1" applyNumberFormat="1" applyFont="1" applyFill="1" applyBorder="1" applyAlignment="1">
      <alignment horizontal="right" vertical="center" wrapText="1"/>
    </xf>
    <xf numFmtId="166" fontId="70" fillId="0" borderId="0" xfId="1" applyNumberFormat="1" applyFont="1" applyFill="1" applyBorder="1" applyAlignment="1">
      <alignment horizontal="right" vertical="center" wrapText="1"/>
    </xf>
    <xf numFmtId="171" fontId="8" fillId="0" borderId="0" xfId="1" applyNumberFormat="1" applyFont="1" applyFill="1" applyBorder="1" applyAlignment="1">
      <alignment horizontal="right" vertical="center" wrapText="1"/>
    </xf>
    <xf numFmtId="166" fontId="70" fillId="0" borderId="0" xfId="1" applyNumberFormat="1" applyFont="1" applyBorder="1" applyAlignment="1">
      <alignment horizontal="right" vertical="center" wrapText="1"/>
    </xf>
    <xf numFmtId="166" fontId="71" fillId="0" borderId="0" xfId="14" applyNumberFormat="1" applyFont="1" applyBorder="1" applyAlignment="1">
      <alignment vertical="center" wrapText="1"/>
    </xf>
    <xf numFmtId="166" fontId="71" fillId="0" borderId="0" xfId="1" applyNumberFormat="1" applyFont="1" applyFill="1" applyBorder="1" applyAlignment="1">
      <alignment horizontal="left" vertical="center" wrapText="1"/>
    </xf>
    <xf numFmtId="166" fontId="70" fillId="0" borderId="0" xfId="14" applyNumberFormat="1" applyFont="1" applyBorder="1" applyAlignment="1">
      <alignment vertical="center" wrapText="1"/>
    </xf>
    <xf numFmtId="166" fontId="71" fillId="0" borderId="0" xfId="1" applyNumberFormat="1" applyFont="1" applyFill="1" applyBorder="1" applyAlignment="1">
      <alignment horizontal="right" vertical="center" wrapText="1"/>
    </xf>
    <xf numFmtId="166" fontId="71" fillId="0" borderId="0" xfId="14" applyNumberFormat="1" applyFont="1" applyFill="1" applyBorder="1" applyAlignment="1">
      <alignment vertical="center" wrapText="1"/>
    </xf>
    <xf numFmtId="166" fontId="0" fillId="0" borderId="0" xfId="1" applyNumberFormat="1" applyFont="1" applyBorder="1" applyAlignment="1">
      <alignment vertical="center"/>
    </xf>
    <xf numFmtId="166" fontId="8" fillId="0" borderId="0" xfId="1" applyNumberFormat="1" applyFont="1" applyFill="1" applyBorder="1" applyAlignment="1">
      <alignment vertical="center" wrapText="1"/>
    </xf>
    <xf numFmtId="166" fontId="0" fillId="0" borderId="0" xfId="2" applyNumberFormat="1" applyFont="1" applyFill="1" applyBorder="1" applyAlignment="1">
      <alignment vertical="center"/>
    </xf>
    <xf numFmtId="166" fontId="0" fillId="0" borderId="0" xfId="2" applyNumberFormat="1" applyFont="1" applyFill="1" applyBorder="1" applyAlignment="1">
      <alignment vertical="center" wrapText="1"/>
    </xf>
    <xf numFmtId="166" fontId="8" fillId="0" borderId="0" xfId="2" applyNumberFormat="1" applyFont="1" applyFill="1" applyBorder="1" applyAlignment="1">
      <alignment vertical="center" wrapText="1"/>
    </xf>
    <xf numFmtId="0" fontId="72" fillId="0" borderId="0" xfId="0" applyFont="1" applyBorder="1" applyAlignment="1">
      <alignment horizontal="right" vertical="center"/>
    </xf>
    <xf numFmtId="166" fontId="8" fillId="0" borderId="0" xfId="1" applyNumberFormat="1" applyFont="1" applyBorder="1" applyAlignment="1">
      <alignment horizontal="left" vertical="center"/>
    </xf>
    <xf numFmtId="166" fontId="25" fillId="0" borderId="0" xfId="1" quotePrefix="1" applyNumberFormat="1" applyFont="1" applyFill="1" applyBorder="1" applyAlignment="1">
      <alignment horizontal="right" vertical="center" wrapText="1"/>
    </xf>
    <xf numFmtId="166" fontId="8" fillId="0" borderId="0" xfId="1" applyNumberFormat="1" applyFont="1" applyFill="1" applyBorder="1" applyAlignment="1">
      <alignment horizontal="right" vertical="top" wrapText="1"/>
    </xf>
    <xf numFmtId="166" fontId="14" fillId="0" borderId="0" xfId="1" applyNumberFormat="1" applyFont="1" applyFill="1" applyBorder="1" applyAlignment="1">
      <alignment horizontal="right" vertical="top" wrapText="1"/>
    </xf>
    <xf numFmtId="166" fontId="0" fillId="0" borderId="0" xfId="1" applyNumberFormat="1" applyFont="1" applyFill="1" applyBorder="1" applyAlignment="1">
      <alignment horizontal="right" vertical="top" wrapText="1"/>
    </xf>
    <xf numFmtId="166" fontId="9" fillId="0" borderId="0" xfId="0" applyNumberFormat="1" applyFont="1" applyAlignment="1">
      <alignment vertical="center"/>
    </xf>
    <xf numFmtId="0" fontId="14" fillId="0" borderId="0" xfId="12" applyFont="1" applyBorder="1" applyAlignment="1">
      <alignment horizontal="right" vertical="center" wrapText="1"/>
    </xf>
    <xf numFmtId="0" fontId="14" fillId="0" borderId="0" xfId="12" applyFont="1" applyBorder="1" applyAlignment="1">
      <alignment horizontal="center"/>
    </xf>
    <xf numFmtId="0" fontId="70" fillId="0" borderId="0" xfId="12" applyFont="1" applyBorder="1" applyAlignment="1">
      <alignment horizontal="right" vertical="center" wrapText="1"/>
    </xf>
    <xf numFmtId="0" fontId="70" fillId="0" borderId="0" xfId="12" applyFont="1" applyBorder="1" applyAlignment="1">
      <alignment horizontal="center"/>
    </xf>
    <xf numFmtId="0" fontId="14" fillId="0" borderId="0" xfId="12" applyFont="1" applyAlignment="1">
      <alignment horizontal="right" vertical="center" wrapText="1"/>
    </xf>
    <xf numFmtId="0" fontId="14" fillId="0" borderId="0" xfId="12" applyFont="1" applyAlignment="1">
      <alignment horizontal="center"/>
    </xf>
    <xf numFmtId="0" fontId="14" fillId="0" borderId="0" xfId="12" applyFont="1" applyBorder="1" applyAlignment="1">
      <alignment horizontal="center" vertical="center" wrapText="1"/>
    </xf>
    <xf numFmtId="0" fontId="26" fillId="0" borderId="0" xfId="12" applyFont="1" applyBorder="1" applyAlignment="1">
      <alignment horizontal="center" vertical="center" wrapText="1"/>
    </xf>
    <xf numFmtId="0" fontId="8" fillId="0" borderId="0" xfId="12" applyFont="1" applyBorder="1" applyAlignment="1">
      <alignment horizontal="right" vertical="center" wrapText="1"/>
    </xf>
    <xf numFmtId="171" fontId="0" fillId="0" borderId="0" xfId="1" applyNumberFormat="1" applyFont="1" applyAlignment="1">
      <alignment horizontal="right" vertical="center"/>
    </xf>
    <xf numFmtId="0" fontId="8" fillId="0" borderId="0" xfId="12" applyFont="1" applyBorder="1" applyAlignment="1">
      <alignment wrapText="1"/>
    </xf>
    <xf numFmtId="0" fontId="8" fillId="0" borderId="0" xfId="12" applyFont="1" applyBorder="1" applyAlignment="1"/>
    <xf numFmtId="0" fontId="8" fillId="0" borderId="0" xfId="12" applyFont="1" applyBorder="1" applyAlignment="1">
      <alignment horizontal="right" vertical="center"/>
    </xf>
    <xf numFmtId="0" fontId="9" fillId="0" borderId="0" xfId="12" applyFont="1" applyBorder="1" applyAlignment="1">
      <alignment vertical="top" wrapText="1"/>
    </xf>
    <xf numFmtId="0" fontId="14" fillId="0" borderId="0" xfId="12" applyFont="1" applyBorder="1" applyAlignment="1">
      <alignment horizontal="center" vertical="top" wrapText="1"/>
    </xf>
    <xf numFmtId="0" fontId="9" fillId="0" borderId="0" xfId="12" applyFont="1" applyBorder="1" applyAlignment="1">
      <alignment horizontal="right" vertical="center"/>
    </xf>
    <xf numFmtId="0" fontId="8" fillId="0" borderId="0" xfId="12" applyFont="1" applyFill="1" applyAlignment="1">
      <alignment wrapText="1"/>
    </xf>
    <xf numFmtId="0" fontId="14" fillId="0" borderId="0" xfId="12" applyFont="1" applyFill="1" applyBorder="1" applyAlignment="1">
      <alignment horizontal="center" vertical="center" wrapText="1"/>
    </xf>
    <xf numFmtId="166" fontId="9" fillId="0" borderId="0" xfId="1" applyNumberFormat="1" applyFont="1" applyFill="1" applyBorder="1" applyAlignment="1">
      <alignment horizontal="center" vertical="center" wrapText="1"/>
    </xf>
    <xf numFmtId="166" fontId="25" fillId="0" borderId="0" xfId="1" applyNumberFormat="1" applyFont="1" applyFill="1" applyBorder="1" applyAlignment="1">
      <alignment horizontal="left" vertical="center" wrapText="1"/>
    </xf>
    <xf numFmtId="0" fontId="9" fillId="0" borderId="0" xfId="12" applyFont="1" applyFill="1" applyAlignment="1">
      <alignment vertical="center"/>
    </xf>
    <xf numFmtId="3" fontId="9" fillId="0" borderId="0" xfId="12" applyNumberFormat="1" applyFont="1" applyBorder="1" applyAlignment="1">
      <alignment horizontal="right" vertical="center"/>
    </xf>
    <xf numFmtId="0" fontId="8" fillId="0" borderId="0" xfId="12" applyFont="1" applyAlignment="1">
      <alignment horizontal="right" vertical="center" wrapText="1"/>
    </xf>
    <xf numFmtId="0" fontId="9" fillId="0" borderId="0" xfId="12" applyFont="1" applyBorder="1" applyAlignment="1">
      <alignment horizontal="right" vertical="center" wrapText="1"/>
    </xf>
    <xf numFmtId="0" fontId="14" fillId="0" borderId="0" xfId="12" applyFont="1" applyBorder="1" applyAlignment="1">
      <alignment horizontal="center" wrapText="1"/>
    </xf>
    <xf numFmtId="3" fontId="9" fillId="0" borderId="0" xfId="1" applyNumberFormat="1" applyFont="1" applyFill="1" applyBorder="1" applyAlignment="1">
      <alignment horizontal="right" vertical="center" wrapText="1"/>
    </xf>
    <xf numFmtId="166" fontId="9" fillId="0" borderId="0" xfId="1" applyNumberFormat="1" applyFont="1" applyFill="1" applyBorder="1" applyAlignment="1">
      <alignment horizontal="right" vertical="center" wrapText="1"/>
    </xf>
    <xf numFmtId="0" fontId="9" fillId="0" borderId="0" xfId="12" applyFont="1" applyBorder="1" applyAlignment="1">
      <alignment vertical="center" wrapText="1"/>
    </xf>
    <xf numFmtId="0" fontId="8" fillId="0" borderId="2" xfId="12" applyFont="1" applyBorder="1" applyAlignment="1"/>
    <xf numFmtId="0" fontId="14" fillId="0" borderId="2" xfId="12" applyFont="1" applyBorder="1" applyAlignment="1">
      <alignment horizontal="center"/>
    </xf>
    <xf numFmtId="166" fontId="8" fillId="0" borderId="0" xfId="6107" applyNumberFormat="1" applyFont="1" applyFill="1" applyBorder="1" applyAlignment="1">
      <alignment horizontal="right" vertical="center" wrapText="1"/>
    </xf>
    <xf numFmtId="166" fontId="8" fillId="0" borderId="0" xfId="6112" applyNumberFormat="1" applyFont="1" applyBorder="1" applyAlignment="1">
      <alignment horizontal="right" vertical="center" wrapText="1"/>
    </xf>
    <xf numFmtId="166" fontId="8" fillId="0" borderId="0" xfId="6113" applyNumberFormat="1" applyFont="1" applyBorder="1" applyAlignment="1">
      <alignment horizontal="right" vertical="center" wrapText="1"/>
    </xf>
    <xf numFmtId="0" fontId="9" fillId="0" borderId="0" xfId="12" applyFont="1" applyAlignment="1">
      <alignment horizontal="right" vertical="center" wrapText="1"/>
    </xf>
    <xf numFmtId="0" fontId="9" fillId="0" borderId="0" xfId="12" applyFont="1" applyAlignment="1">
      <alignment vertical="center" wrapText="1"/>
    </xf>
    <xf numFmtId="166" fontId="8" fillId="0" borderId="0" xfId="6114" applyNumberFormat="1" applyFont="1" applyFill="1" applyBorder="1" applyAlignment="1">
      <alignment horizontal="right" vertical="center" wrapText="1"/>
    </xf>
    <xf numFmtId="166" fontId="8" fillId="0" borderId="0" xfId="6112" applyNumberFormat="1" applyFont="1" applyFill="1" applyBorder="1" applyAlignment="1">
      <alignment horizontal="right" vertical="center" wrapText="1"/>
    </xf>
    <xf numFmtId="166" fontId="8" fillId="0" borderId="0" xfId="6113" applyNumberFormat="1" applyFont="1" applyFill="1" applyBorder="1" applyAlignment="1">
      <alignment horizontal="right" vertical="center" wrapText="1"/>
    </xf>
    <xf numFmtId="166" fontId="9" fillId="0" borderId="0" xfId="6114" applyNumberFormat="1" applyFont="1" applyFill="1" applyBorder="1" applyAlignment="1">
      <alignment horizontal="right" vertical="center" wrapText="1"/>
    </xf>
    <xf numFmtId="166" fontId="8" fillId="0" borderId="0" xfId="6115" applyNumberFormat="1" applyFont="1" applyFill="1" applyBorder="1" applyAlignment="1">
      <alignment horizontal="right" vertical="center" wrapText="1"/>
    </xf>
    <xf numFmtId="166" fontId="8" fillId="0" borderId="0" xfId="6116" applyNumberFormat="1" applyFont="1" applyFill="1" applyBorder="1" applyAlignment="1">
      <alignment horizontal="right" vertical="center" wrapText="1"/>
    </xf>
    <xf numFmtId="0" fontId="8" fillId="0" borderId="0" xfId="6116" applyFont="1" applyFill="1" applyBorder="1" applyAlignment="1">
      <alignment horizontal="right" vertical="center" wrapText="1"/>
    </xf>
    <xf numFmtId="166" fontId="8" fillId="0" borderId="0" xfId="6114" applyNumberFormat="1" applyFont="1" applyBorder="1" applyAlignment="1">
      <alignment horizontal="right" vertical="center" wrapText="1"/>
    </xf>
    <xf numFmtId="166" fontId="8" fillId="0" borderId="0" xfId="6115" applyNumberFormat="1" applyFont="1" applyBorder="1" applyAlignment="1">
      <alignment horizontal="right" vertical="center" wrapText="1"/>
    </xf>
    <xf numFmtId="166" fontId="8" fillId="0" borderId="0" xfId="6116" applyNumberFormat="1" applyFont="1" applyBorder="1" applyAlignment="1">
      <alignment horizontal="right" vertical="center" wrapText="1"/>
    </xf>
    <xf numFmtId="3" fontId="9" fillId="0" borderId="0" xfId="1" applyNumberFormat="1" applyFont="1" applyBorder="1" applyAlignment="1">
      <alignment horizontal="right" vertical="center" wrapText="1"/>
    </xf>
    <xf numFmtId="37" fontId="9" fillId="0" borderId="0" xfId="1" applyNumberFormat="1" applyFont="1" applyBorder="1" applyAlignment="1">
      <alignment horizontal="right" vertical="center" wrapText="1"/>
    </xf>
    <xf numFmtId="166" fontId="0" fillId="0" borderId="0" xfId="6114" applyNumberFormat="1" applyFont="1" applyFill="1" applyBorder="1" applyAlignment="1">
      <alignment horizontal="right" vertical="center" wrapText="1"/>
    </xf>
    <xf numFmtId="166" fontId="9" fillId="0" borderId="0" xfId="6117" applyNumberFormat="1" applyFont="1" applyFill="1" applyBorder="1" applyAlignment="1">
      <alignment horizontal="right" vertical="center" wrapText="1"/>
    </xf>
    <xf numFmtId="0" fontId="9" fillId="0" borderId="0" xfId="0" applyFont="1" applyBorder="1" applyAlignment="1">
      <alignment horizontal="left" vertical="top" wrapText="1"/>
    </xf>
    <xf numFmtId="0" fontId="15" fillId="0" borderId="0" xfId="0" quotePrefix="1" applyFont="1" applyFill="1" applyBorder="1" applyAlignment="1">
      <alignment horizontal="right" vertical="center"/>
    </xf>
    <xf numFmtId="0" fontId="16" fillId="0" borderId="0" xfId="0" applyFont="1" applyBorder="1" applyAlignment="1">
      <alignment wrapText="1"/>
    </xf>
    <xf numFmtId="0" fontId="16" fillId="0" borderId="0" xfId="0" applyFont="1" applyBorder="1" applyAlignment="1"/>
    <xf numFmtId="0" fontId="67" fillId="0" borderId="0" xfId="0" applyFont="1" applyBorder="1" applyAlignment="1">
      <alignment horizontal="left" vertical="top"/>
    </xf>
    <xf numFmtId="0" fontId="67" fillId="0" borderId="0" xfId="2" applyFont="1" applyFill="1" applyBorder="1" applyAlignment="1">
      <alignment vertical="top"/>
    </xf>
    <xf numFmtId="0" fontId="18" fillId="0" borderId="0" xfId="0" applyFont="1" applyBorder="1" applyAlignment="1">
      <alignment vertical="top"/>
    </xf>
    <xf numFmtId="0" fontId="10" fillId="0" borderId="0" xfId="2" applyFont="1" applyBorder="1" applyAlignment="1">
      <alignment vertical="top"/>
    </xf>
    <xf numFmtId="0" fontId="8" fillId="0" borderId="0" xfId="2" applyFont="1" applyBorder="1" applyAlignment="1">
      <alignment vertical="top"/>
    </xf>
    <xf numFmtId="3" fontId="9" fillId="0" borderId="0" xfId="1" applyNumberFormat="1" applyFont="1" applyBorder="1" applyAlignment="1">
      <alignment horizontal="right" vertical="top"/>
    </xf>
    <xf numFmtId="0" fontId="10" fillId="0" borderId="0" xfId="2" applyFont="1" applyFill="1" applyBorder="1" applyAlignment="1">
      <alignment vertical="top"/>
    </xf>
    <xf numFmtId="169" fontId="73" fillId="0" borderId="0" xfId="0" applyNumberFormat="1" applyFont="1" applyFill="1" applyAlignment="1"/>
    <xf numFmtId="169" fontId="16" fillId="0" borderId="0" xfId="0" applyNumberFormat="1" applyFont="1" applyFill="1" applyAlignment="1"/>
    <xf numFmtId="0" fontId="18" fillId="0" borderId="0" xfId="2" applyFont="1" applyFill="1" applyBorder="1" applyAlignment="1">
      <alignment vertical="top"/>
    </xf>
    <xf numFmtId="0" fontId="16" fillId="0" borderId="0" xfId="0" applyFont="1" applyAlignment="1">
      <alignment vertical="top"/>
    </xf>
    <xf numFmtId="0" fontId="18" fillId="0" borderId="0" xfId="0" applyFont="1" applyBorder="1" applyAlignment="1">
      <alignment horizontal="left" vertical="top"/>
    </xf>
    <xf numFmtId="169" fontId="21" fillId="0" borderId="0" xfId="0" applyNumberFormat="1" applyFont="1" applyAlignment="1">
      <alignment vertical="top"/>
    </xf>
    <xf numFmtId="0" fontId="15" fillId="0" borderId="0" xfId="2" quotePrefix="1" applyFont="1" applyFill="1" applyBorder="1" applyAlignment="1">
      <alignment horizontal="center" vertical="center"/>
    </xf>
    <xf numFmtId="166" fontId="15" fillId="0" borderId="0" xfId="1" applyNumberFormat="1" applyFont="1" applyFill="1" applyBorder="1" applyAlignment="1">
      <alignment horizontal="right"/>
    </xf>
    <xf numFmtId="0" fontId="70" fillId="0" borderId="0" xfId="12" applyFont="1" applyBorder="1" applyAlignment="1">
      <alignment horizontal="center" vertical="center" wrapText="1"/>
    </xf>
    <xf numFmtId="0" fontId="72" fillId="0" borderId="0" xfId="12" applyFont="1" applyBorder="1" applyAlignment="1">
      <alignment horizontal="center" vertical="center" wrapText="1"/>
    </xf>
    <xf numFmtId="0" fontId="16" fillId="0" borderId="0" xfId="0" applyFont="1" applyBorder="1" applyAlignment="1">
      <alignment vertical="top" wrapText="1"/>
    </xf>
    <xf numFmtId="0" fontId="16" fillId="0" borderId="0" xfId="0" applyFont="1" applyBorder="1" applyAlignment="1">
      <alignment vertical="top"/>
    </xf>
    <xf numFmtId="0" fontId="18" fillId="0" borderId="0" xfId="5" applyFont="1" applyBorder="1" applyAlignment="1">
      <alignment vertical="top" wrapText="1"/>
    </xf>
    <xf numFmtId="0" fontId="18" fillId="0" borderId="0" xfId="5" applyFont="1" applyBorder="1" applyAlignment="1">
      <alignment vertical="top"/>
    </xf>
    <xf numFmtId="166" fontId="8" fillId="0" borderId="0" xfId="0" applyNumberFormat="1" applyFont="1" applyFill="1" applyAlignment="1">
      <alignment vertical="center"/>
    </xf>
    <xf numFmtId="43" fontId="8" fillId="0" borderId="0" xfId="0" applyNumberFormat="1" applyFont="1" applyFill="1" applyAlignment="1">
      <alignment vertical="center"/>
    </xf>
    <xf numFmtId="165" fontId="8" fillId="0" borderId="0" xfId="1" applyNumberFormat="1" applyFont="1" applyAlignment="1">
      <alignment vertical="center"/>
    </xf>
    <xf numFmtId="166" fontId="9" fillId="45" borderId="0" xfId="1" applyNumberFormat="1" applyFont="1" applyFill="1" applyAlignment="1">
      <alignment horizontal="right" vertical="top" wrapText="1"/>
    </xf>
    <xf numFmtId="166" fontId="11" fillId="45" borderId="0" xfId="1" applyNumberFormat="1" applyFont="1" applyFill="1" applyAlignment="1">
      <alignment horizontal="right" vertical="top" wrapText="1"/>
    </xf>
    <xf numFmtId="171" fontId="8" fillId="0" borderId="0" xfId="0" applyNumberFormat="1" applyFont="1" applyFill="1" applyAlignment="1">
      <alignment vertical="center"/>
    </xf>
    <xf numFmtId="171" fontId="8" fillId="0" borderId="0" xfId="0" applyNumberFormat="1" applyFont="1" applyAlignment="1">
      <alignment vertical="center"/>
    </xf>
    <xf numFmtId="166" fontId="8" fillId="0" borderId="0" xfId="0" applyNumberFormat="1" applyFont="1" applyAlignment="1">
      <alignment vertical="center"/>
    </xf>
    <xf numFmtId="43" fontId="8" fillId="0" borderId="0" xfId="0" applyNumberFormat="1" applyFont="1" applyAlignment="1">
      <alignment vertical="center"/>
    </xf>
    <xf numFmtId="0" fontId="9" fillId="0" borderId="0" xfId="0" applyFont="1" applyBorder="1" applyAlignment="1">
      <alignment horizontal="left" vertical="top" wrapText="1"/>
    </xf>
    <xf numFmtId="0" fontId="9" fillId="0" borderId="0" xfId="0" applyFont="1" applyFill="1" applyBorder="1" applyAlignment="1">
      <alignment horizontal="left" vertical="top" wrapText="1"/>
    </xf>
    <xf numFmtId="0" fontId="9" fillId="0" borderId="0" xfId="0" applyFont="1" applyBorder="1" applyAlignment="1">
      <alignment horizontal="left" vertical="center" wrapText="1"/>
    </xf>
    <xf numFmtId="0" fontId="8" fillId="0" borderId="0" xfId="0" applyFont="1" applyFill="1" applyBorder="1" applyAlignment="1">
      <alignment horizontal="right"/>
    </xf>
    <xf numFmtId="0" fontId="9" fillId="0" borderId="0" xfId="0" applyFont="1" applyFill="1" applyBorder="1" applyAlignment="1">
      <alignment vertical="top" wrapText="1"/>
    </xf>
    <xf numFmtId="0" fontId="9" fillId="0" borderId="0" xfId="0" applyFont="1" applyFill="1" applyBorder="1" applyAlignment="1">
      <alignment horizontal="right" vertical="top" wrapText="1"/>
    </xf>
    <xf numFmtId="0" fontId="9" fillId="0" borderId="0" xfId="12" applyFont="1" applyFill="1" applyBorder="1" applyAlignment="1">
      <alignment horizontal="right" vertical="top" wrapText="1"/>
    </xf>
    <xf numFmtId="0" fontId="8" fillId="0" borderId="0" xfId="12" applyFont="1" applyFill="1" applyBorder="1" applyAlignment="1">
      <alignment horizontal="right" vertical="top"/>
    </xf>
    <xf numFmtId="0" fontId="9" fillId="0" borderId="0" xfId="5" applyFont="1" applyFill="1" applyBorder="1" applyAlignment="1">
      <alignment horizontal="right" vertical="top" wrapText="1"/>
    </xf>
    <xf numFmtId="0" fontId="8" fillId="0" borderId="0" xfId="0" applyFont="1" applyFill="1" applyBorder="1" applyAlignment="1">
      <alignment vertical="top" wrapText="1"/>
    </xf>
    <xf numFmtId="0" fontId="9" fillId="0" borderId="0" xfId="0" applyFont="1" applyFill="1" applyBorder="1" applyAlignment="1">
      <alignment horizontal="right"/>
    </xf>
    <xf numFmtId="0" fontId="8" fillId="0" borderId="0" xfId="0" applyFont="1" applyBorder="1" applyAlignment="1">
      <alignment wrapText="1"/>
    </xf>
    <xf numFmtId="0" fontId="8" fillId="0" borderId="17" xfId="0" applyFont="1" applyFill="1" applyBorder="1" applyAlignment="1">
      <alignment wrapText="1"/>
    </xf>
    <xf numFmtId="0" fontId="8" fillId="0" borderId="17" xfId="0" applyFont="1" applyFill="1" applyBorder="1" applyAlignment="1">
      <alignment horizontal="right"/>
    </xf>
    <xf numFmtId="0" fontId="8" fillId="0" borderId="18" xfId="0" applyFont="1" applyFill="1" applyBorder="1" applyAlignment="1">
      <alignment vertical="top" wrapText="1"/>
    </xf>
    <xf numFmtId="0" fontId="8" fillId="0" borderId="18" xfId="0" applyFont="1" applyFill="1" applyBorder="1" applyAlignment="1">
      <alignment horizontal="right" vertical="top"/>
    </xf>
    <xf numFmtId="0" fontId="9" fillId="0" borderId="18" xfId="0" applyFont="1" applyFill="1" applyBorder="1" applyAlignment="1">
      <alignment horizontal="right" vertical="top"/>
    </xf>
    <xf numFmtId="0" fontId="8" fillId="0" borderId="17" xfId="0" applyFont="1" applyBorder="1" applyAlignment="1">
      <alignment vertical="top" wrapText="1"/>
    </xf>
    <xf numFmtId="0" fontId="8" fillId="0" borderId="17" xfId="0" applyFont="1" applyBorder="1" applyAlignment="1">
      <alignment vertical="top"/>
    </xf>
    <xf numFmtId="0" fontId="0" fillId="0" borderId="17" xfId="0" applyFont="1" applyBorder="1" applyAlignment="1">
      <alignment horizontal="left" vertical="top"/>
    </xf>
    <xf numFmtId="166" fontId="9" fillId="0" borderId="17" xfId="1" applyNumberFormat="1" applyFont="1" applyBorder="1" applyAlignment="1">
      <alignment horizontal="right" vertical="top"/>
    </xf>
    <xf numFmtId="0" fontId="9" fillId="0" borderId="18" xfId="0" applyFont="1" applyBorder="1" applyAlignment="1">
      <alignment horizontal="left" vertical="top" wrapText="1"/>
    </xf>
    <xf numFmtId="0" fontId="8" fillId="0" borderId="18" xfId="0" applyFont="1" applyBorder="1" applyAlignment="1">
      <alignment vertical="center"/>
    </xf>
    <xf numFmtId="166" fontId="8" fillId="0" borderId="18" xfId="1" applyNumberFormat="1" applyFont="1" applyBorder="1" applyAlignment="1">
      <alignment horizontal="right" vertical="center"/>
    </xf>
    <xf numFmtId="0" fontId="9" fillId="0" borderId="0" xfId="13" applyFont="1" applyBorder="1" applyAlignment="1">
      <alignment horizontal="left" vertical="center" wrapText="1"/>
    </xf>
    <xf numFmtId="0" fontId="8" fillId="0" borderId="17" xfId="0" applyFont="1" applyFill="1" applyBorder="1" applyAlignment="1">
      <alignment vertical="top"/>
    </xf>
    <xf numFmtId="0" fontId="8" fillId="0" borderId="17" xfId="0" applyFont="1" applyFill="1" applyBorder="1" applyAlignment="1">
      <alignment horizontal="right" vertical="top"/>
    </xf>
    <xf numFmtId="0" fontId="0" fillId="0" borderId="0" xfId="0" applyFill="1" applyBorder="1" applyAlignment="1">
      <alignment vertical="top" wrapText="1"/>
    </xf>
    <xf numFmtId="0" fontId="8" fillId="0" borderId="0" xfId="12" applyFont="1" applyFill="1" applyBorder="1" applyAlignment="1">
      <alignment horizontal="left" vertical="top"/>
    </xf>
    <xf numFmtId="3" fontId="9" fillId="0" borderId="0" xfId="0" applyNumberFormat="1" applyFont="1" applyFill="1" applyBorder="1" applyAlignment="1">
      <alignment horizontal="right" vertical="center"/>
    </xf>
    <xf numFmtId="3" fontId="8" fillId="0" borderId="0" xfId="0" applyNumberFormat="1" applyFont="1" applyFill="1" applyBorder="1" applyAlignment="1">
      <alignment horizontal="right" vertical="top"/>
    </xf>
    <xf numFmtId="0" fontId="9" fillId="0" borderId="0" xfId="0" applyFont="1" applyFill="1" applyBorder="1" applyAlignment="1">
      <alignment horizontal="left" vertical="top" wrapText="1" indent="1"/>
    </xf>
    <xf numFmtId="49" fontId="8" fillId="0" borderId="0" xfId="0" quotePrefix="1" applyNumberFormat="1" applyFont="1" applyFill="1" applyBorder="1" applyAlignment="1">
      <alignment horizontal="right" vertical="center"/>
    </xf>
    <xf numFmtId="0" fontId="14" fillId="0" borderId="0" xfId="0" applyFont="1" applyFill="1" applyBorder="1" applyAlignment="1">
      <alignment horizontal="right" vertical="center"/>
    </xf>
    <xf numFmtId="49" fontId="8" fillId="0" borderId="0" xfId="0" applyNumberFormat="1" applyFont="1" applyFill="1" applyBorder="1" applyAlignment="1">
      <alignment horizontal="right" vertical="center"/>
    </xf>
    <xf numFmtId="3" fontId="8" fillId="0" borderId="0" xfId="1" applyNumberFormat="1" applyFont="1" applyFill="1" applyBorder="1" applyAlignment="1">
      <alignment horizontal="right" vertical="center"/>
    </xf>
    <xf numFmtId="3" fontId="8" fillId="0" borderId="0" xfId="1" quotePrefix="1" applyNumberFormat="1" applyFont="1" applyFill="1" applyBorder="1" applyAlignment="1">
      <alignment horizontal="right" vertical="center"/>
    </xf>
    <xf numFmtId="0" fontId="9" fillId="0" borderId="0" xfId="0" applyFont="1" applyFill="1" applyBorder="1" applyAlignment="1">
      <alignment horizontal="left" vertical="top" indent="1"/>
    </xf>
    <xf numFmtId="0" fontId="9" fillId="0" borderId="0" xfId="0" applyFont="1" applyFill="1" applyBorder="1" applyAlignment="1">
      <alignment vertical="top"/>
    </xf>
    <xf numFmtId="0" fontId="8" fillId="0" borderId="0" xfId="0" applyFont="1" applyFill="1" applyBorder="1" applyAlignment="1">
      <alignment horizontal="right" vertical="center"/>
    </xf>
    <xf numFmtId="0" fontId="70" fillId="0" borderId="0" xfId="0" quotePrefix="1" applyFont="1" applyFill="1" applyBorder="1" applyAlignment="1">
      <alignment vertical="center"/>
    </xf>
    <xf numFmtId="0" fontId="9" fillId="0" borderId="18" xfId="2" applyFont="1" applyFill="1" applyBorder="1" applyAlignment="1">
      <alignment horizontal="left" vertical="top" wrapText="1" indent="1"/>
    </xf>
    <xf numFmtId="0" fontId="15" fillId="0" borderId="18" xfId="0" quotePrefix="1" applyFont="1" applyFill="1" applyBorder="1" applyAlignment="1">
      <alignment horizontal="right" vertical="center"/>
    </xf>
    <xf numFmtId="0" fontId="8" fillId="0" borderId="18" xfId="0" applyFont="1" applyFill="1" applyBorder="1" applyAlignment="1">
      <alignment horizontal="right" vertical="center"/>
    </xf>
    <xf numFmtId="3" fontId="8" fillId="0" borderId="18" xfId="1" applyNumberFormat="1" applyFont="1" applyFill="1" applyBorder="1" applyAlignment="1">
      <alignment horizontal="right" vertical="center" wrapText="1"/>
    </xf>
    <xf numFmtId="166" fontId="9" fillId="0" borderId="17" xfId="1" applyNumberFormat="1" applyFont="1" applyFill="1" applyBorder="1" applyAlignment="1">
      <alignment horizontal="right" vertical="center" wrapText="1"/>
    </xf>
    <xf numFmtId="166" fontId="8" fillId="0" borderId="17" xfId="1" applyNumberFormat="1" applyFont="1" applyFill="1" applyBorder="1" applyAlignment="1">
      <alignment horizontal="right" vertical="center" wrapText="1"/>
    </xf>
    <xf numFmtId="0" fontId="8" fillId="0" borderId="18" xfId="0" applyFont="1" applyFill="1" applyBorder="1" applyAlignment="1">
      <alignment vertical="top"/>
    </xf>
    <xf numFmtId="166" fontId="9" fillId="0" borderId="18" xfId="1" applyNumberFormat="1" applyFont="1" applyFill="1" applyBorder="1" applyAlignment="1">
      <alignment horizontal="right" vertical="center" wrapText="1"/>
    </xf>
    <xf numFmtId="166" fontId="8" fillId="0" borderId="18" xfId="1" applyNumberFormat="1" applyFont="1" applyFill="1" applyBorder="1" applyAlignment="1">
      <alignment horizontal="right" vertical="center" wrapText="1"/>
    </xf>
    <xf numFmtId="0" fontId="9" fillId="0" borderId="18" xfId="0" applyFont="1" applyFill="1" applyBorder="1" applyAlignment="1">
      <alignment horizontal="right"/>
    </xf>
    <xf numFmtId="0" fontId="9" fillId="0" borderId="17" xfId="0" applyFont="1" applyFill="1" applyBorder="1" applyAlignment="1">
      <alignment horizontal="right" vertical="top"/>
    </xf>
    <xf numFmtId="49" fontId="9" fillId="0" borderId="0" xfId="0" applyNumberFormat="1" applyFont="1" applyBorder="1" applyAlignment="1">
      <alignment horizontal="right" vertical="top"/>
    </xf>
    <xf numFmtId="49" fontId="8" fillId="0" borderId="0" xfId="0" applyNumberFormat="1" applyFont="1" applyBorder="1" applyAlignment="1">
      <alignment horizontal="right" vertical="top"/>
    </xf>
    <xf numFmtId="49" fontId="8" fillId="0" borderId="0" xfId="0" applyNumberFormat="1" applyFont="1" applyBorder="1" applyAlignment="1">
      <alignment horizontal="right" vertical="center"/>
    </xf>
    <xf numFmtId="0" fontId="10" fillId="0" borderId="0" xfId="0" applyFont="1" applyBorder="1" applyAlignment="1">
      <alignment horizontal="left" vertical="top" indent="1"/>
    </xf>
    <xf numFmtId="0" fontId="9" fillId="0" borderId="0" xfId="0" applyFont="1" applyBorder="1" applyAlignment="1">
      <alignment horizontal="left" vertical="top" indent="1"/>
    </xf>
    <xf numFmtId="0" fontId="9" fillId="0" borderId="0" xfId="5" applyFont="1" applyFill="1" applyBorder="1" applyAlignment="1">
      <alignment horizontal="left" vertical="top" wrapText="1" indent="1"/>
    </xf>
    <xf numFmtId="49" fontId="8" fillId="0" borderId="0" xfId="0" quotePrefix="1" applyNumberFormat="1" applyFont="1" applyBorder="1" applyAlignment="1">
      <alignment horizontal="right" vertical="center"/>
    </xf>
    <xf numFmtId="0" fontId="11" fillId="0" borderId="0" xfId="0" applyFont="1" applyBorder="1" applyAlignment="1">
      <alignment vertical="top" wrapText="1"/>
    </xf>
    <xf numFmtId="49" fontId="9" fillId="0" borderId="0" xfId="0" applyNumberFormat="1" applyFont="1" applyBorder="1" applyAlignment="1">
      <alignment horizontal="right" vertical="center"/>
    </xf>
    <xf numFmtId="0" fontId="11" fillId="0" borderId="0" xfId="0" applyFont="1" applyBorder="1" applyAlignment="1">
      <alignment horizontal="left" vertical="top" wrapText="1" indent="1"/>
    </xf>
    <xf numFmtId="0" fontId="18" fillId="0" borderId="18" xfId="0" applyFont="1" applyBorder="1" applyAlignment="1">
      <alignment horizontal="left" vertical="top" indent="3"/>
    </xf>
    <xf numFmtId="0" fontId="8" fillId="0" borderId="18" xfId="0" applyFont="1" applyBorder="1"/>
    <xf numFmtId="3" fontId="9" fillId="0" borderId="0" xfId="0" applyNumberFormat="1" applyFont="1" applyBorder="1" applyAlignment="1">
      <alignment horizontal="right"/>
    </xf>
    <xf numFmtId="0" fontId="8" fillId="0" borderId="17" xfId="0" applyFont="1" applyFill="1" applyBorder="1"/>
    <xf numFmtId="0" fontId="8" fillId="0" borderId="18" xfId="0" applyFont="1" applyFill="1" applyBorder="1"/>
    <xf numFmtId="0" fontId="8" fillId="0" borderId="18" xfId="0" applyFont="1" applyFill="1" applyBorder="1" applyAlignment="1">
      <alignment horizontal="right"/>
    </xf>
    <xf numFmtId="0" fontId="8" fillId="0" borderId="17" xfId="0" applyFont="1" applyBorder="1"/>
    <xf numFmtId="3" fontId="8" fillId="0" borderId="17" xfId="0" applyNumberFormat="1" applyFont="1" applyFill="1" applyBorder="1" applyAlignment="1">
      <alignment horizontal="right"/>
    </xf>
    <xf numFmtId="0" fontId="9" fillId="0" borderId="18" xfId="0" applyFont="1" applyBorder="1" applyAlignment="1">
      <alignment horizontal="left" vertical="center"/>
    </xf>
    <xf numFmtId="166" fontId="8" fillId="0" borderId="18" xfId="1" applyNumberFormat="1" applyFont="1" applyFill="1" applyBorder="1" applyAlignment="1">
      <alignment horizontal="left" vertical="center" wrapText="1"/>
    </xf>
    <xf numFmtId="0" fontId="8" fillId="0" borderId="17" xfId="2" applyFont="1" applyFill="1" applyBorder="1"/>
    <xf numFmtId="0" fontId="8" fillId="0" borderId="17" xfId="2" applyFont="1" applyFill="1" applyBorder="1" applyAlignment="1">
      <alignment horizontal="left"/>
    </xf>
    <xf numFmtId="0" fontId="0" fillId="0" borderId="0" xfId="2" applyFont="1" applyFill="1" applyBorder="1" applyAlignment="1">
      <alignment vertical="top" wrapText="1"/>
    </xf>
    <xf numFmtId="0" fontId="8" fillId="0" borderId="0" xfId="2" applyFont="1" applyFill="1" applyBorder="1"/>
    <xf numFmtId="0" fontId="8" fillId="0" borderId="0" xfId="2" applyFont="1" applyFill="1" applyBorder="1" applyAlignment="1">
      <alignment horizontal="right"/>
    </xf>
    <xf numFmtId="0" fontId="9" fillId="0" borderId="0" xfId="2" applyFont="1" applyFill="1" applyBorder="1" applyAlignment="1">
      <alignment horizontal="right"/>
    </xf>
    <xf numFmtId="0" fontId="8" fillId="0" borderId="18" xfId="2" applyFont="1" applyFill="1" applyBorder="1"/>
    <xf numFmtId="0" fontId="8" fillId="0" borderId="18" xfId="2" applyFont="1" applyFill="1" applyBorder="1" applyAlignment="1">
      <alignment horizontal="right"/>
    </xf>
    <xf numFmtId="0" fontId="9" fillId="0" borderId="18" xfId="2" applyFont="1" applyFill="1" applyBorder="1" applyAlignment="1">
      <alignment horizontal="right"/>
    </xf>
    <xf numFmtId="0" fontId="8" fillId="0" borderId="17" xfId="2" applyFont="1" applyBorder="1"/>
    <xf numFmtId="166" fontId="9" fillId="0" borderId="17" xfId="1" applyNumberFormat="1" applyFont="1" applyBorder="1" applyAlignment="1">
      <alignment horizontal="right" vertical="center" wrapText="1"/>
    </xf>
    <xf numFmtId="166" fontId="8" fillId="0" borderId="17" xfId="1" applyNumberFormat="1" applyFont="1" applyBorder="1" applyAlignment="1">
      <alignment horizontal="right" vertical="center" wrapText="1"/>
    </xf>
    <xf numFmtId="0" fontId="10" fillId="0" borderId="18" xfId="2" applyFont="1" applyBorder="1"/>
    <xf numFmtId="0" fontId="8" fillId="0" borderId="18" xfId="2" applyFont="1" applyBorder="1" applyAlignment="1">
      <alignment horizontal="right"/>
    </xf>
    <xf numFmtId="0" fontId="8" fillId="0" borderId="17" xfId="0" applyFont="1" applyFill="1" applyBorder="1" applyAlignment="1">
      <alignment horizontal="left"/>
    </xf>
    <xf numFmtId="3" fontId="9" fillId="0" borderId="17" xfId="3" applyNumberFormat="1" applyFont="1" applyFill="1" applyBorder="1" applyAlignment="1">
      <alignment horizontal="right" vertical="center" wrapText="1"/>
    </xf>
    <xf numFmtId="3" fontId="8" fillId="0" borderId="17" xfId="3" applyNumberFormat="1" applyFont="1" applyFill="1" applyBorder="1" applyAlignment="1">
      <alignment horizontal="right" vertical="center" wrapText="1"/>
    </xf>
    <xf numFmtId="3" fontId="8" fillId="0" borderId="0" xfId="1" applyNumberFormat="1" applyFont="1" applyFill="1" applyBorder="1"/>
    <xf numFmtId="166" fontId="14" fillId="0" borderId="0" xfId="1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wrapText="1"/>
    </xf>
    <xf numFmtId="0" fontId="8" fillId="0" borderId="0" xfId="0" applyFont="1" applyFill="1" applyBorder="1" applyAlignment="1">
      <alignment horizontal="left"/>
    </xf>
    <xf numFmtId="0" fontId="10" fillId="0" borderId="0" xfId="0" applyFont="1" applyFill="1" applyBorder="1" applyAlignment="1">
      <alignment horizontal="left" vertical="center"/>
    </xf>
    <xf numFmtId="0" fontId="10" fillId="0" borderId="18" xfId="0" applyFont="1" applyFill="1" applyBorder="1"/>
    <xf numFmtId="0" fontId="8" fillId="0" borderId="17" xfId="8" applyFont="1" applyFill="1" applyBorder="1" applyAlignment="1">
      <alignment horizontal="center"/>
    </xf>
    <xf numFmtId="0" fontId="8" fillId="0" borderId="17" xfId="8" applyFont="1" applyFill="1" applyBorder="1"/>
    <xf numFmtId="0" fontId="8" fillId="0" borderId="17" xfId="8" applyFont="1" applyFill="1" applyBorder="1" applyAlignment="1">
      <alignment horizontal="right"/>
    </xf>
    <xf numFmtId="0" fontId="8" fillId="0" borderId="0" xfId="8" applyFont="1" applyFill="1" applyBorder="1" applyAlignment="1">
      <alignment horizontal="right"/>
    </xf>
    <xf numFmtId="0" fontId="9" fillId="0" borderId="0" xfId="8" applyFont="1" applyFill="1" applyBorder="1" applyAlignment="1">
      <alignment horizontal="right"/>
    </xf>
    <xf numFmtId="0" fontId="8" fillId="0" borderId="18" xfId="8" applyFont="1" applyFill="1" applyBorder="1" applyAlignment="1">
      <alignment horizontal="center"/>
    </xf>
    <xf numFmtId="0" fontId="8" fillId="0" borderId="18" xfId="8" applyFont="1" applyFill="1" applyBorder="1"/>
    <xf numFmtId="166" fontId="8" fillId="0" borderId="18" xfId="11" applyNumberFormat="1" applyFont="1" applyFill="1" applyBorder="1" applyAlignment="1">
      <alignment horizontal="center" vertical="center" wrapText="1"/>
    </xf>
    <xf numFmtId="166" fontId="9" fillId="0" borderId="18" xfId="11" applyNumberFormat="1" applyFont="1" applyFill="1" applyBorder="1" applyAlignment="1">
      <alignment horizontal="right" vertical="center" wrapText="1"/>
    </xf>
    <xf numFmtId="166" fontId="8" fillId="0" borderId="18" xfId="11" applyNumberFormat="1" applyFont="1" applyFill="1" applyBorder="1" applyAlignment="1">
      <alignment horizontal="right" vertical="center" wrapText="1"/>
    </xf>
    <xf numFmtId="166" fontId="8" fillId="0" borderId="17" xfId="11" applyNumberFormat="1" applyFont="1" applyFill="1" applyBorder="1" applyAlignment="1">
      <alignment horizontal="center" vertical="center" wrapText="1"/>
    </xf>
    <xf numFmtId="166" fontId="9" fillId="0" borderId="17" xfId="11" applyNumberFormat="1" applyFont="1" applyFill="1" applyBorder="1" applyAlignment="1">
      <alignment horizontal="right" vertical="center" wrapText="1"/>
    </xf>
    <xf numFmtId="166" fontId="8" fillId="0" borderId="17" xfId="11" applyNumberFormat="1" applyFont="1" applyFill="1" applyBorder="1" applyAlignment="1">
      <alignment horizontal="right" vertical="center" wrapText="1"/>
    </xf>
    <xf numFmtId="0" fontId="8" fillId="0" borderId="0" xfId="8" applyFont="1" applyFill="1" applyBorder="1" applyAlignment="1">
      <alignment horizontal="center"/>
    </xf>
    <xf numFmtId="0" fontId="8" fillId="0" borderId="0" xfId="8" applyFont="1" applyFill="1" applyBorder="1"/>
    <xf numFmtId="166" fontId="8" fillId="0" borderId="0" xfId="11" applyNumberFormat="1" applyFont="1" applyFill="1" applyBorder="1" applyAlignment="1">
      <alignment horizontal="center" vertical="center" wrapText="1"/>
    </xf>
    <xf numFmtId="166" fontId="8" fillId="0" borderId="0" xfId="11" applyNumberFormat="1" applyFont="1" applyFill="1" applyBorder="1" applyAlignment="1">
      <alignment horizontal="right"/>
    </xf>
    <xf numFmtId="0" fontId="9" fillId="0" borderId="0" xfId="8" applyFont="1" applyFill="1" applyBorder="1" applyAlignment="1">
      <alignment horizontal="center" vertical="center"/>
    </xf>
    <xf numFmtId="0" fontId="9" fillId="0" borderId="0" xfId="8" applyFont="1" applyFill="1" applyBorder="1" applyAlignment="1">
      <alignment horizontal="left" vertical="center" wrapText="1"/>
    </xf>
    <xf numFmtId="0" fontId="9" fillId="0" borderId="0" xfId="8" applyFont="1" applyFill="1" applyBorder="1" applyAlignment="1">
      <alignment horizontal="right" vertical="center"/>
    </xf>
    <xf numFmtId="0" fontId="9" fillId="0" borderId="0" xfId="8" quotePrefix="1" applyFont="1" applyFill="1" applyBorder="1" applyAlignment="1">
      <alignment horizontal="center" vertical="center"/>
    </xf>
    <xf numFmtId="0" fontId="9" fillId="0" borderId="0" xfId="8" applyFont="1" applyFill="1" applyBorder="1" applyAlignment="1">
      <alignment horizontal="center"/>
    </xf>
    <xf numFmtId="166" fontId="9" fillId="0" borderId="0" xfId="11" applyNumberFormat="1" applyFont="1" applyFill="1" applyBorder="1" applyAlignment="1">
      <alignment horizontal="right"/>
    </xf>
    <xf numFmtId="0" fontId="10" fillId="0" borderId="0" xfId="8" applyFont="1" applyFill="1" applyBorder="1" applyAlignment="1">
      <alignment horizontal="right"/>
    </xf>
    <xf numFmtId="0" fontId="9" fillId="0" borderId="18" xfId="8" applyFont="1" applyFill="1" applyBorder="1" applyAlignment="1">
      <alignment horizontal="center"/>
    </xf>
    <xf numFmtId="0" fontId="10" fillId="0" borderId="18" xfId="8" applyFont="1" applyFill="1" applyBorder="1" applyAlignment="1">
      <alignment horizontal="right"/>
    </xf>
    <xf numFmtId="166" fontId="9" fillId="0" borderId="18" xfId="11" applyNumberFormat="1" applyFont="1" applyFill="1" applyBorder="1" applyAlignment="1">
      <alignment horizontal="right"/>
    </xf>
    <xf numFmtId="166" fontId="8" fillId="0" borderId="18" xfId="11" applyNumberFormat="1" applyFont="1" applyFill="1" applyBorder="1" applyAlignment="1">
      <alignment horizontal="right" wrapText="1"/>
    </xf>
    <xf numFmtId="0" fontId="8" fillId="0" borderId="17" xfId="8" applyFont="1" applyFill="1" applyBorder="1" applyAlignment="1">
      <alignment horizontal="left"/>
    </xf>
    <xf numFmtId="0" fontId="8" fillId="0" borderId="0" xfId="8" applyFont="1" applyFill="1" applyBorder="1" applyAlignment="1">
      <alignment horizontal="center" vertical="top"/>
    </xf>
    <xf numFmtId="0" fontId="8" fillId="0" borderId="0" xfId="8" applyFont="1" applyFill="1" applyBorder="1" applyAlignment="1">
      <alignment horizontal="right" vertical="top"/>
    </xf>
    <xf numFmtId="166" fontId="9" fillId="0" borderId="18" xfId="11" applyNumberFormat="1" applyFont="1" applyFill="1" applyBorder="1" applyAlignment="1">
      <alignment vertical="center" wrapText="1"/>
    </xf>
    <xf numFmtId="166" fontId="9" fillId="0" borderId="17" xfId="11" applyNumberFormat="1" applyFont="1" applyFill="1" applyBorder="1" applyAlignment="1">
      <alignment vertical="center" wrapText="1"/>
    </xf>
    <xf numFmtId="166" fontId="9" fillId="0" borderId="0" xfId="11" applyNumberFormat="1" applyFont="1" applyFill="1" applyBorder="1" applyAlignment="1">
      <alignment vertical="center" wrapText="1"/>
    </xf>
    <xf numFmtId="0" fontId="10" fillId="0" borderId="0" xfId="8" applyFont="1" applyFill="1" applyBorder="1" applyAlignment="1">
      <alignment vertical="center" wrapText="1"/>
    </xf>
    <xf numFmtId="0" fontId="9" fillId="0" borderId="0" xfId="8" applyFont="1" applyFill="1" applyBorder="1" applyAlignment="1">
      <alignment horizontal="left" vertical="center"/>
    </xf>
    <xf numFmtId="3" fontId="9" fillId="0" borderId="0" xfId="8" applyNumberFormat="1" applyFont="1" applyFill="1" applyBorder="1" applyAlignment="1">
      <alignment horizontal="left" vertical="center"/>
    </xf>
    <xf numFmtId="3" fontId="9" fillId="0" borderId="0" xfId="8" applyNumberFormat="1" applyFont="1" applyFill="1" applyBorder="1" applyAlignment="1">
      <alignment horizontal="left"/>
    </xf>
    <xf numFmtId="3" fontId="9" fillId="0" borderId="0" xfId="8" applyNumberFormat="1" applyFont="1" applyFill="1" applyBorder="1" applyAlignment="1">
      <alignment horizontal="center"/>
    </xf>
    <xf numFmtId="0" fontId="9" fillId="0" borderId="0" xfId="8" applyFont="1" applyFill="1" applyBorder="1" applyAlignment="1">
      <alignment horizontal="left"/>
    </xf>
    <xf numFmtId="3" fontId="9" fillId="0" borderId="18" xfId="8" applyNumberFormat="1" applyFont="1" applyFill="1" applyBorder="1" applyAlignment="1">
      <alignment horizontal="left"/>
    </xf>
    <xf numFmtId="3" fontId="9" fillId="0" borderId="18" xfId="8" applyNumberFormat="1" applyFont="1" applyFill="1" applyBorder="1" applyAlignment="1">
      <alignment horizontal="center"/>
    </xf>
    <xf numFmtId="166" fontId="8" fillId="0" borderId="18" xfId="7" applyNumberFormat="1" applyFont="1" applyFill="1" applyBorder="1" applyAlignment="1">
      <alignment horizontal="right" wrapText="1"/>
    </xf>
    <xf numFmtId="0" fontId="8" fillId="0" borderId="18" xfId="7" applyFont="1" applyFill="1" applyBorder="1" applyAlignment="1">
      <alignment horizontal="right" wrapText="1"/>
    </xf>
    <xf numFmtId="0" fontId="9" fillId="0" borderId="0" xfId="2" applyFont="1" applyFill="1" applyBorder="1" applyAlignment="1">
      <alignment horizontal="center"/>
    </xf>
    <xf numFmtId="0" fontId="9" fillId="0" borderId="18" xfId="2" applyFont="1" applyFill="1" applyBorder="1" applyAlignment="1">
      <alignment horizontal="left"/>
    </xf>
    <xf numFmtId="0" fontId="9" fillId="0" borderId="18" xfId="2" applyFont="1" applyFill="1" applyBorder="1" applyAlignment="1">
      <alignment horizontal="center"/>
    </xf>
    <xf numFmtId="3" fontId="8" fillId="0" borderId="17" xfId="2" applyNumberFormat="1" applyFont="1" applyFill="1" applyBorder="1" applyAlignment="1">
      <alignment horizontal="right"/>
    </xf>
    <xf numFmtId="3" fontId="0" fillId="0" borderId="17" xfId="1" applyNumberFormat="1" applyFont="1" applyFill="1" applyBorder="1" applyAlignment="1">
      <alignment horizontal="right"/>
    </xf>
    <xf numFmtId="0" fontId="9" fillId="0" borderId="0" xfId="2" applyFont="1" applyFill="1" applyBorder="1" applyAlignment="1">
      <alignment horizontal="right" vertical="center"/>
    </xf>
    <xf numFmtId="166" fontId="0" fillId="0" borderId="0" xfId="1" applyNumberFormat="1" applyFont="1" applyFill="1" applyBorder="1" applyAlignment="1">
      <alignment horizontal="right" vertical="center"/>
    </xf>
    <xf numFmtId="0" fontId="9" fillId="0" borderId="0" xfId="2" applyFont="1" applyFill="1" applyBorder="1" applyAlignment="1">
      <alignment horizontal="left" vertical="center"/>
    </xf>
    <xf numFmtId="0" fontId="9" fillId="0" borderId="0" xfId="2" applyFont="1" applyFill="1" applyBorder="1" applyAlignment="1">
      <alignment horizontal="center" vertical="center"/>
    </xf>
    <xf numFmtId="3" fontId="9" fillId="0" borderId="0" xfId="2" applyNumberFormat="1" applyFont="1" applyFill="1" applyBorder="1" applyAlignment="1">
      <alignment vertical="center"/>
    </xf>
    <xf numFmtId="3" fontId="9" fillId="0" borderId="0" xfId="2" applyNumberFormat="1" applyFont="1" applyFill="1" applyBorder="1" applyAlignment="1">
      <alignment horizontal="left" vertical="center"/>
    </xf>
    <xf numFmtId="0" fontId="8" fillId="0" borderId="0" xfId="2" applyFont="1" applyFill="1" applyBorder="1" applyAlignment="1">
      <alignment vertical="center"/>
    </xf>
    <xf numFmtId="0" fontId="10" fillId="0" borderId="0" xfId="2" applyFont="1" applyFill="1" applyBorder="1" applyAlignment="1">
      <alignment horizontal="center" vertical="center"/>
    </xf>
    <xf numFmtId="3" fontId="9" fillId="0" borderId="18" xfId="2" applyNumberFormat="1" applyFont="1" applyFill="1" applyBorder="1" applyAlignment="1">
      <alignment horizontal="left" vertical="center"/>
    </xf>
    <xf numFmtId="0" fontId="9" fillId="0" borderId="18" xfId="12" applyFont="1" applyFill="1" applyBorder="1" applyAlignment="1">
      <alignment horizontal="center" vertical="center"/>
    </xf>
    <xf numFmtId="0" fontId="9" fillId="0" borderId="18" xfId="2" applyFont="1" applyFill="1" applyBorder="1" applyAlignment="1">
      <alignment horizontal="right" vertical="center"/>
    </xf>
    <xf numFmtId="0" fontId="9" fillId="0" borderId="18" xfId="2" applyFont="1" applyFill="1" applyBorder="1" applyAlignment="1">
      <alignment horizontal="left" vertical="center"/>
    </xf>
    <xf numFmtId="166" fontId="0" fillId="0" borderId="18" xfId="1" applyNumberFormat="1" applyFont="1" applyFill="1" applyBorder="1" applyAlignment="1">
      <alignment horizontal="right" vertical="center"/>
    </xf>
    <xf numFmtId="0" fontId="10" fillId="0" borderId="0" xfId="0" applyFont="1" applyBorder="1" applyAlignment="1">
      <alignment horizontal="center" vertical="center"/>
    </xf>
    <xf numFmtId="166" fontId="14" fillId="0" borderId="0" xfId="1" applyNumberFormat="1" applyFont="1" applyBorder="1" applyAlignment="1">
      <alignment horizontal="right" vertical="center"/>
    </xf>
    <xf numFmtId="0" fontId="14" fillId="0" borderId="0" xfId="0" applyFont="1" applyBorder="1" applyAlignment="1">
      <alignment horizontal="right" vertical="center"/>
    </xf>
    <xf numFmtId="0" fontId="14" fillId="0" borderId="0" xfId="0" applyFont="1" applyBorder="1" applyAlignment="1">
      <alignment vertical="center"/>
    </xf>
    <xf numFmtId="0" fontId="10" fillId="0" borderId="17" xfId="0" applyFont="1" applyFill="1" applyBorder="1" applyAlignment="1">
      <alignment horizontal="center"/>
    </xf>
    <xf numFmtId="0" fontId="9" fillId="0" borderId="17" xfId="0" applyFont="1" applyFill="1" applyBorder="1" applyAlignment="1">
      <alignment horizontal="center"/>
    </xf>
    <xf numFmtId="0" fontId="9" fillId="0" borderId="17" xfId="0" applyFont="1" applyFill="1" applyBorder="1" applyAlignment="1">
      <alignment horizontal="right" vertical="center"/>
    </xf>
    <xf numFmtId="0" fontId="8" fillId="0" borderId="17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center" vertical="top" wrapText="1"/>
    </xf>
    <xf numFmtId="0" fontId="10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8" fillId="0" borderId="0" xfId="0" applyFont="1" applyFill="1" applyBorder="1" applyAlignment="1"/>
    <xf numFmtId="0" fontId="9" fillId="0" borderId="0" xfId="0" applyFont="1" applyFill="1" applyBorder="1" applyAlignment="1">
      <alignment horizontal="right" vertical="center" shrinkToFit="1"/>
    </xf>
    <xf numFmtId="0" fontId="10" fillId="0" borderId="18" xfId="0" applyFont="1" applyFill="1" applyBorder="1" applyAlignment="1"/>
    <xf numFmtId="0" fontId="10" fillId="0" borderId="18" xfId="0" applyFont="1" applyFill="1" applyBorder="1" applyAlignment="1">
      <alignment horizontal="right" vertical="center"/>
    </xf>
    <xf numFmtId="0" fontId="9" fillId="0" borderId="18" xfId="0" applyFont="1" applyFill="1" applyBorder="1" applyAlignment="1">
      <alignment horizontal="right" vertical="center" shrinkToFit="1"/>
    </xf>
    <xf numFmtId="166" fontId="14" fillId="0" borderId="17" xfId="1" applyNumberFormat="1" applyFont="1" applyFill="1" applyBorder="1"/>
    <xf numFmtId="166" fontId="14" fillId="0" borderId="17" xfId="1" applyNumberFormat="1" applyFont="1" applyFill="1" applyBorder="1" applyAlignment="1">
      <alignment horizontal="right" vertical="center"/>
    </xf>
    <xf numFmtId="0" fontId="14" fillId="0" borderId="17" xfId="0" applyFont="1" applyFill="1" applyBorder="1" applyAlignment="1">
      <alignment horizontal="right" vertical="center"/>
    </xf>
    <xf numFmtId="0" fontId="14" fillId="0" borderId="17" xfId="0" applyFont="1" applyFill="1" applyBorder="1"/>
    <xf numFmtId="0" fontId="14" fillId="0" borderId="17" xfId="0" applyFont="1" applyFill="1" applyBorder="1" applyAlignment="1">
      <alignment vertical="center"/>
    </xf>
    <xf numFmtId="166" fontId="9" fillId="0" borderId="0" xfId="1" applyNumberFormat="1" applyFont="1" applyFill="1" applyBorder="1" applyAlignment="1">
      <alignment horizontal="left" vertical="center"/>
    </xf>
    <xf numFmtId="3" fontId="25" fillId="0" borderId="0" xfId="14" applyNumberFormat="1" applyFont="1" applyFill="1" applyBorder="1" applyAlignment="1">
      <alignment vertical="center"/>
    </xf>
    <xf numFmtId="3" fontId="9" fillId="0" borderId="0" xfId="14" applyNumberFormat="1" applyFont="1" applyFill="1" applyBorder="1" applyAlignment="1">
      <alignment horizontal="right" vertical="center"/>
    </xf>
    <xf numFmtId="0" fontId="8" fillId="0" borderId="0" xfId="5" applyFont="1" applyFill="1" applyBorder="1"/>
    <xf numFmtId="3" fontId="14" fillId="0" borderId="0" xfId="14" applyNumberFormat="1" applyFont="1" applyFill="1" applyBorder="1" applyAlignment="1">
      <alignment vertical="center"/>
    </xf>
    <xf numFmtId="3" fontId="14" fillId="0" borderId="0" xfId="14" applyNumberFormat="1" applyFont="1" applyFill="1" applyBorder="1" applyAlignment="1">
      <alignment horizontal="right" vertical="center"/>
    </xf>
    <xf numFmtId="0" fontId="8" fillId="0" borderId="0" xfId="5" applyFont="1" applyFill="1" applyBorder="1" applyAlignment="1">
      <alignment vertical="center"/>
    </xf>
    <xf numFmtId="0" fontId="9" fillId="0" borderId="0" xfId="5" applyFont="1" applyFill="1" applyBorder="1" applyAlignment="1">
      <alignment horizontal="left" vertical="center" wrapText="1"/>
    </xf>
    <xf numFmtId="166" fontId="8" fillId="0" borderId="0" xfId="1" applyNumberFormat="1" applyFont="1" applyFill="1" applyBorder="1" applyAlignment="1">
      <alignment horizontal="left" vertical="center"/>
    </xf>
    <xf numFmtId="0" fontId="9" fillId="0" borderId="0" xfId="5" applyFont="1" applyFill="1" applyBorder="1" applyAlignment="1">
      <alignment horizontal="center" vertical="top" wrapText="1"/>
    </xf>
    <xf numFmtId="0" fontId="8" fillId="0" borderId="0" xfId="5" applyFont="1" applyFill="1" applyBorder="1" applyAlignment="1">
      <alignment horizontal="left"/>
    </xf>
    <xf numFmtId="3" fontId="9" fillId="0" borderId="0" xfId="5" applyNumberFormat="1" applyFont="1" applyFill="1" applyBorder="1" applyAlignment="1">
      <alignment horizontal="right" vertical="center"/>
    </xf>
    <xf numFmtId="0" fontId="9" fillId="0" borderId="0" xfId="5" applyFont="1" applyFill="1" applyBorder="1" applyAlignment="1">
      <alignment horizontal="center" vertical="center"/>
    </xf>
    <xf numFmtId="3" fontId="9" fillId="0" borderId="0" xfId="5" quotePrefix="1" applyNumberFormat="1" applyFont="1" applyFill="1" applyBorder="1" applyAlignment="1">
      <alignment horizontal="right" vertical="center"/>
    </xf>
    <xf numFmtId="0" fontId="9" fillId="0" borderId="0" xfId="5" applyFont="1" applyFill="1" applyBorder="1" applyAlignment="1">
      <alignment horizontal="center" vertical="top"/>
    </xf>
    <xf numFmtId="3" fontId="8" fillId="0" borderId="0" xfId="14" quotePrefix="1" applyNumberFormat="1" applyFont="1" applyFill="1" applyBorder="1" applyAlignment="1">
      <alignment vertical="center"/>
    </xf>
    <xf numFmtId="166" fontId="25" fillId="0" borderId="0" xfId="1" applyNumberFormat="1" applyFont="1" applyFill="1" applyBorder="1" applyAlignment="1">
      <alignment horizontal="right" vertical="center"/>
    </xf>
    <xf numFmtId="166" fontId="25" fillId="0" borderId="0" xfId="14" applyNumberFormat="1" applyFont="1" applyFill="1" applyBorder="1" applyAlignment="1">
      <alignment horizontal="right" vertical="center"/>
    </xf>
    <xf numFmtId="3" fontId="8" fillId="0" borderId="0" xfId="14" applyNumberFormat="1" applyFont="1" applyFill="1" applyBorder="1" applyAlignment="1">
      <alignment vertical="center"/>
    </xf>
    <xf numFmtId="166" fontId="25" fillId="0" borderId="0" xfId="1" applyNumberFormat="1" applyFont="1" applyFill="1" applyBorder="1" applyAlignment="1">
      <alignment horizontal="right" vertical="center" wrapText="1"/>
    </xf>
    <xf numFmtId="0" fontId="8" fillId="0" borderId="0" xfId="5" applyFont="1" applyFill="1" applyBorder="1" applyAlignment="1">
      <alignment horizontal="left" indent="1"/>
    </xf>
    <xf numFmtId="3" fontId="8" fillId="0" borderId="0" xfId="14" applyNumberFormat="1" applyFont="1" applyFill="1" applyBorder="1" applyAlignment="1">
      <alignment horizontal="right" vertical="center"/>
    </xf>
    <xf numFmtId="0" fontId="10" fillId="0" borderId="0" xfId="5" applyFont="1" applyFill="1" applyBorder="1" applyAlignment="1">
      <alignment horizontal="left" indent="1"/>
    </xf>
    <xf numFmtId="0" fontId="9" fillId="0" borderId="18" xfId="5" applyFont="1" applyFill="1" applyBorder="1" applyAlignment="1">
      <alignment horizontal="center" vertical="center"/>
    </xf>
    <xf numFmtId="0" fontId="9" fillId="0" borderId="18" xfId="5" applyFont="1" applyFill="1" applyBorder="1" applyAlignment="1">
      <alignment horizontal="left" vertical="center" wrapText="1"/>
    </xf>
    <xf numFmtId="3" fontId="8" fillId="0" borderId="18" xfId="14" applyNumberFormat="1" applyFont="1" applyFill="1" applyBorder="1" applyAlignment="1">
      <alignment horizontal="right" vertical="center"/>
    </xf>
    <xf numFmtId="166" fontId="25" fillId="0" borderId="18" xfId="14" applyNumberFormat="1" applyFont="1" applyFill="1" applyBorder="1" applyAlignment="1">
      <alignment vertical="center"/>
    </xf>
    <xf numFmtId="166" fontId="28" fillId="0" borderId="18" xfId="1" applyNumberFormat="1" applyFont="1" applyFill="1" applyBorder="1" applyAlignment="1">
      <alignment vertical="center"/>
    </xf>
    <xf numFmtId="166" fontId="64" fillId="0" borderId="18" xfId="6059" applyNumberFormat="1" applyFont="1" applyFill="1" applyBorder="1" applyAlignment="1">
      <alignment vertical="center"/>
    </xf>
    <xf numFmtId="0" fontId="8" fillId="0" borderId="17" xfId="0" applyFont="1" applyFill="1" applyBorder="1" applyAlignment="1">
      <alignment horizontal="right" vertical="center"/>
    </xf>
    <xf numFmtId="0" fontId="9" fillId="0" borderId="0" xfId="0" applyFont="1" applyFill="1" applyBorder="1" applyAlignment="1">
      <alignment horizontal="right" wrapText="1"/>
    </xf>
    <xf numFmtId="0" fontId="9" fillId="0" borderId="0" xfId="5" applyFont="1" applyBorder="1" applyAlignment="1">
      <alignment horizontal="center" vertical="top"/>
    </xf>
    <xf numFmtId="0" fontId="10" fillId="0" borderId="0" xfId="5" applyFont="1" applyBorder="1" applyAlignment="1">
      <alignment horizontal="left"/>
    </xf>
    <xf numFmtId="3" fontId="8" fillId="0" borderId="0" xfId="14" applyNumberFormat="1" applyFont="1" applyBorder="1" applyAlignment="1">
      <alignment vertical="center"/>
    </xf>
    <xf numFmtId="166" fontId="8" fillId="0" borderId="0" xfId="6057" applyNumberFormat="1" applyFont="1" applyBorder="1" applyAlignment="1">
      <alignment vertical="center"/>
    </xf>
    <xf numFmtId="0" fontId="9" fillId="0" borderId="0" xfId="0" applyFont="1" applyBorder="1" applyAlignment="1">
      <alignment horizontal="center" vertical="top"/>
    </xf>
    <xf numFmtId="3" fontId="9" fillId="0" borderId="0" xfId="1" quotePrefix="1" applyNumberFormat="1" applyFont="1" applyBorder="1" applyAlignment="1">
      <alignment vertical="center"/>
    </xf>
    <xf numFmtId="166" fontId="9" fillId="0" borderId="0" xfId="1" applyNumberFormat="1" applyFont="1" applyBorder="1" applyAlignment="1">
      <alignment vertical="center"/>
    </xf>
    <xf numFmtId="0" fontId="8" fillId="0" borderId="18" xfId="0" applyFont="1" applyBorder="1" applyAlignment="1">
      <alignment horizontal="right" vertical="center"/>
    </xf>
    <xf numFmtId="0" fontId="10" fillId="0" borderId="0" xfId="2" applyFont="1" applyBorder="1"/>
    <xf numFmtId="0" fontId="9" fillId="0" borderId="0" xfId="12" applyFont="1" applyFill="1" applyBorder="1" applyAlignment="1">
      <alignment horizontal="left" vertical="top" wrapText="1"/>
    </xf>
    <xf numFmtId="0" fontId="8" fillId="0" borderId="0" xfId="12" applyFont="1" applyFill="1" applyBorder="1" applyAlignment="1">
      <alignment wrapText="1"/>
    </xf>
    <xf numFmtId="0" fontId="10" fillId="0" borderId="0" xfId="2" applyFont="1" applyFill="1" applyBorder="1" applyAlignment="1">
      <alignment horizontal="right"/>
    </xf>
    <xf numFmtId="0" fontId="9" fillId="0" borderId="0" xfId="2" applyFont="1" applyFill="1" applyBorder="1" applyAlignment="1">
      <alignment horizontal="right" vertical="top" wrapText="1"/>
    </xf>
    <xf numFmtId="0" fontId="9" fillId="0" borderId="0" xfId="2" applyFont="1" applyFill="1" applyBorder="1" applyAlignment="1">
      <alignment horizontal="right" vertical="top"/>
    </xf>
    <xf numFmtId="0" fontId="8" fillId="0" borderId="0" xfId="2" applyFont="1" applyFill="1" applyBorder="1" applyAlignment="1">
      <alignment horizontal="right" vertical="top"/>
    </xf>
    <xf numFmtId="49" fontId="8" fillId="0" borderId="17" xfId="2" applyNumberFormat="1" applyFont="1" applyFill="1" applyBorder="1" applyAlignment="1">
      <alignment horizontal="right"/>
    </xf>
    <xf numFmtId="3" fontId="8" fillId="0" borderId="17" xfId="1" applyNumberFormat="1" applyFont="1" applyFill="1" applyBorder="1" applyAlignment="1">
      <alignment horizontal="right"/>
    </xf>
    <xf numFmtId="0" fontId="8" fillId="0" borderId="0" xfId="2" applyFont="1" applyFill="1" applyBorder="1" applyAlignment="1">
      <alignment wrapText="1"/>
    </xf>
    <xf numFmtId="49" fontId="9" fillId="0" borderId="0" xfId="2" applyNumberFormat="1" applyFont="1" applyFill="1" applyBorder="1" applyAlignment="1">
      <alignment horizontal="right" vertical="center"/>
    </xf>
    <xf numFmtId="49" fontId="8" fillId="0" borderId="0" xfId="2" applyNumberFormat="1" applyFont="1" applyFill="1" applyBorder="1" applyAlignment="1">
      <alignment horizontal="right"/>
    </xf>
    <xf numFmtId="3" fontId="8" fillId="0" borderId="0" xfId="1" applyNumberFormat="1" applyFont="1" applyFill="1" applyBorder="1" applyAlignment="1">
      <alignment horizontal="right"/>
    </xf>
    <xf numFmtId="0" fontId="9" fillId="0" borderId="0" xfId="2" applyFont="1" applyFill="1" applyBorder="1" applyAlignment="1">
      <alignment horizontal="left" wrapText="1" indent="2"/>
    </xf>
    <xf numFmtId="166" fontId="0" fillId="0" borderId="0" xfId="1" quotePrefix="1" applyNumberFormat="1" applyFont="1" applyFill="1" applyBorder="1" applyAlignment="1">
      <alignment horizontal="right" vertical="center"/>
    </xf>
    <xf numFmtId="49" fontId="8" fillId="0" borderId="0" xfId="2" applyNumberFormat="1" applyFont="1" applyFill="1" applyBorder="1" applyAlignment="1">
      <alignment horizontal="right" vertical="center"/>
    </xf>
    <xf numFmtId="166" fontId="0" fillId="0" borderId="0" xfId="1" applyNumberFormat="1" applyFont="1" applyFill="1" applyBorder="1" applyAlignment="1">
      <alignment vertical="center"/>
    </xf>
    <xf numFmtId="0" fontId="10" fillId="0" borderId="0" xfId="2" applyFont="1" applyFill="1" applyBorder="1" applyAlignment="1">
      <alignment horizontal="left" indent="2"/>
    </xf>
    <xf numFmtId="49" fontId="8" fillId="0" borderId="0" xfId="2" applyNumberFormat="1" applyFont="1" applyFill="1" applyBorder="1" applyAlignment="1">
      <alignment horizontal="right" vertical="top"/>
    </xf>
    <xf numFmtId="49" fontId="8" fillId="0" borderId="0" xfId="2" quotePrefix="1" applyNumberFormat="1" applyFont="1" applyFill="1" applyBorder="1" applyAlignment="1">
      <alignment horizontal="right" vertical="center"/>
    </xf>
    <xf numFmtId="0" fontId="9" fillId="0" borderId="0" xfId="2" applyFont="1" applyFill="1" applyBorder="1" applyAlignment="1">
      <alignment horizontal="left" indent="2"/>
    </xf>
    <xf numFmtId="49" fontId="0" fillId="0" borderId="0" xfId="2" quotePrefix="1" applyNumberFormat="1" applyFont="1" applyFill="1" applyBorder="1" applyAlignment="1">
      <alignment horizontal="right" vertical="center"/>
    </xf>
    <xf numFmtId="0" fontId="9" fillId="0" borderId="0" xfId="2" applyFont="1" applyFill="1" applyBorder="1" applyAlignment="1">
      <alignment wrapText="1"/>
    </xf>
    <xf numFmtId="49" fontId="9" fillId="0" borderId="0" xfId="2" applyNumberFormat="1" applyFont="1" applyFill="1" applyBorder="1" applyAlignment="1">
      <alignment horizontal="right" vertical="top"/>
    </xf>
    <xf numFmtId="0" fontId="9" fillId="0" borderId="0" xfId="2" applyFont="1" applyFill="1" applyBorder="1"/>
    <xf numFmtId="49" fontId="8" fillId="0" borderId="0" xfId="2" quotePrefix="1" applyNumberFormat="1" applyFont="1" applyFill="1" applyBorder="1" applyAlignment="1">
      <alignment horizontal="right" vertical="top"/>
    </xf>
    <xf numFmtId="49" fontId="70" fillId="0" borderId="0" xfId="2" quotePrefix="1" applyNumberFormat="1" applyFont="1" applyFill="1" applyBorder="1" applyAlignment="1">
      <alignment horizontal="right"/>
    </xf>
    <xf numFmtId="0" fontId="10" fillId="0" borderId="18" xfId="12" applyFont="1" applyFill="1" applyBorder="1" applyAlignment="1">
      <alignment horizontal="left" vertical="center" indent="1"/>
    </xf>
    <xf numFmtId="0" fontId="10" fillId="0" borderId="18" xfId="2" applyFont="1" applyFill="1" applyBorder="1" applyAlignment="1">
      <alignment vertical="top"/>
    </xf>
    <xf numFmtId="49" fontId="8" fillId="0" borderId="18" xfId="2" applyNumberFormat="1" applyFont="1" applyFill="1" applyBorder="1" applyAlignment="1">
      <alignment horizontal="right" vertical="top"/>
    </xf>
    <xf numFmtId="3" fontId="8" fillId="0" borderId="18" xfId="1" applyNumberFormat="1" applyFont="1" applyFill="1" applyBorder="1" applyAlignment="1">
      <alignment horizontal="right" vertical="top" wrapText="1"/>
    </xf>
    <xf numFmtId="0" fontId="9" fillId="0" borderId="0" xfId="2" applyFont="1" applyFill="1" applyBorder="1" applyAlignment="1">
      <alignment horizontal="center" vertical="top" wrapText="1"/>
    </xf>
    <xf numFmtId="0" fontId="9" fillId="0" borderId="0" xfId="2" applyFont="1" applyFill="1" applyBorder="1" applyAlignment="1">
      <alignment horizontal="center" vertical="top"/>
    </xf>
    <xf numFmtId="49" fontId="8" fillId="0" borderId="0" xfId="2" quotePrefix="1" applyNumberFormat="1" applyFont="1" applyBorder="1" applyAlignment="1">
      <alignment horizontal="right" vertical="center"/>
    </xf>
    <xf numFmtId="0" fontId="9" fillId="0" borderId="0" xfId="2" applyFont="1" applyBorder="1" applyAlignment="1">
      <alignment wrapText="1"/>
    </xf>
    <xf numFmtId="166" fontId="8" fillId="0" borderId="0" xfId="2" quotePrefix="1" applyNumberFormat="1" applyFont="1" applyBorder="1" applyAlignment="1">
      <alignment horizontal="right" vertical="center"/>
    </xf>
    <xf numFmtId="0" fontId="10" fillId="0" borderId="0" xfId="2" applyFont="1" applyBorder="1" applyAlignment="1">
      <alignment horizontal="left" indent="2"/>
    </xf>
    <xf numFmtId="0" fontId="8" fillId="0" borderId="18" xfId="12" applyFont="1" applyBorder="1" applyAlignment="1">
      <alignment vertical="top"/>
    </xf>
    <xf numFmtId="0" fontId="8" fillId="0" borderId="18" xfId="2" applyFont="1" applyBorder="1"/>
    <xf numFmtId="0" fontId="8" fillId="0" borderId="17" xfId="2" applyFont="1" applyFill="1" applyBorder="1" applyAlignment="1">
      <alignment horizontal="center"/>
    </xf>
    <xf numFmtId="0" fontId="9" fillId="0" borderId="0" xfId="2" applyFont="1" applyFill="1" applyBorder="1" applyAlignment="1">
      <alignment vertical="top" wrapText="1"/>
    </xf>
    <xf numFmtId="0" fontId="8" fillId="0" borderId="0" xfId="2" applyFont="1" applyFill="1" applyBorder="1" applyAlignment="1">
      <alignment horizontal="center"/>
    </xf>
    <xf numFmtId="0" fontId="9" fillId="0" borderId="0" xfId="2" applyFont="1" applyFill="1" applyBorder="1" applyAlignment="1">
      <alignment vertical="top"/>
    </xf>
    <xf numFmtId="0" fontId="8" fillId="0" borderId="18" xfId="2" applyFont="1" applyFill="1" applyBorder="1" applyAlignment="1">
      <alignment horizontal="center"/>
    </xf>
    <xf numFmtId="3" fontId="8" fillId="0" borderId="17" xfId="1" applyNumberFormat="1" applyFont="1" applyFill="1" applyBorder="1" applyAlignment="1">
      <alignment horizontal="center"/>
    </xf>
    <xf numFmtId="3" fontId="8" fillId="0" borderId="17" xfId="2" applyNumberFormat="1" applyFont="1" applyFill="1" applyBorder="1" applyAlignment="1">
      <alignment horizontal="center"/>
    </xf>
    <xf numFmtId="0" fontId="14" fillId="0" borderId="0" xfId="2" applyFont="1" applyFill="1" applyBorder="1"/>
    <xf numFmtId="0" fontId="14" fillId="0" borderId="0" xfId="2" applyFont="1" applyFill="1" applyBorder="1" applyAlignment="1">
      <alignment horizontal="center"/>
    </xf>
    <xf numFmtId="166" fontId="8" fillId="0" borderId="0" xfId="12" applyNumberFormat="1" applyFont="1" applyFill="1" applyBorder="1" applyAlignment="1">
      <alignment horizontal="right" vertical="center"/>
    </xf>
    <xf numFmtId="171" fontId="0" fillId="0" borderId="0" xfId="1" applyNumberFormat="1" applyFont="1" applyFill="1" applyBorder="1" applyAlignment="1">
      <alignment horizontal="right" vertical="center"/>
    </xf>
    <xf numFmtId="0" fontId="9" fillId="0" borderId="0" xfId="2" applyFont="1" applyFill="1" applyBorder="1" applyAlignment="1">
      <alignment horizontal="left" wrapText="1" indent="1"/>
    </xf>
    <xf numFmtId="0" fontId="10" fillId="0" borderId="0" xfId="2" applyFont="1" applyFill="1" applyBorder="1" applyAlignment="1">
      <alignment horizontal="left" indent="1"/>
    </xf>
    <xf numFmtId="0" fontId="9" fillId="0" borderId="0" xfId="2" applyFont="1" applyFill="1" applyBorder="1" applyAlignment="1">
      <alignment vertical="center" wrapText="1"/>
    </xf>
    <xf numFmtId="49" fontId="14" fillId="0" borderId="0" xfId="2" quotePrefix="1" applyNumberFormat="1" applyFont="1" applyFill="1" applyBorder="1" applyAlignment="1">
      <alignment horizontal="center"/>
    </xf>
    <xf numFmtId="49" fontId="70" fillId="0" borderId="0" xfId="2" quotePrefix="1" applyNumberFormat="1" applyFont="1" applyFill="1" applyBorder="1" applyAlignment="1">
      <alignment horizontal="right" vertical="center"/>
    </xf>
    <xf numFmtId="0" fontId="9" fillId="0" borderId="18" xfId="2" applyFont="1" applyFill="1" applyBorder="1" applyAlignment="1">
      <alignment horizontal="left" vertical="center" wrapText="1" indent="1"/>
    </xf>
    <xf numFmtId="0" fontId="15" fillId="0" borderId="18" xfId="2" quotePrefix="1" applyFont="1" applyFill="1" applyBorder="1" applyAlignment="1">
      <alignment horizontal="center" vertical="center"/>
    </xf>
    <xf numFmtId="166" fontId="15" fillId="0" borderId="18" xfId="1" applyNumberFormat="1" applyFont="1" applyFill="1" applyBorder="1" applyAlignment="1">
      <alignment horizontal="center" vertical="center" wrapText="1"/>
    </xf>
    <xf numFmtId="166" fontId="15" fillId="0" borderId="18" xfId="1" applyNumberFormat="1" applyFont="1" applyFill="1" applyBorder="1" applyAlignment="1">
      <alignment horizontal="right" wrapText="1"/>
    </xf>
    <xf numFmtId="166" fontId="15" fillId="0" borderId="18" xfId="1" applyNumberFormat="1" applyFont="1" applyFill="1" applyBorder="1" applyAlignment="1">
      <alignment horizontal="right"/>
    </xf>
    <xf numFmtId="0" fontId="9" fillId="0" borderId="17" xfId="2" applyFont="1" applyFill="1" applyBorder="1" applyAlignment="1">
      <alignment horizontal="right"/>
    </xf>
    <xf numFmtId="0" fontId="10" fillId="0" borderId="0" xfId="2" applyFont="1" applyFill="1" applyBorder="1" applyAlignment="1">
      <alignment horizontal="center"/>
    </xf>
    <xf numFmtId="0" fontId="8" fillId="0" borderId="0" xfId="2" quotePrefix="1" applyFont="1" applyBorder="1" applyAlignment="1">
      <alignment horizontal="right" vertical="center"/>
    </xf>
    <xf numFmtId="166" fontId="8" fillId="0" borderId="0" xfId="2" applyNumberFormat="1" applyFont="1" applyBorder="1" applyAlignment="1">
      <alignment horizontal="center"/>
    </xf>
    <xf numFmtId="171" fontId="0" fillId="0" borderId="0" xfId="1" applyNumberFormat="1" applyFont="1" applyBorder="1" applyAlignment="1">
      <alignment horizontal="right" vertical="center"/>
    </xf>
    <xf numFmtId="0" fontId="10" fillId="0" borderId="0" xfId="2" applyFont="1" applyBorder="1" applyAlignment="1">
      <alignment horizontal="left" vertical="top" indent="1"/>
    </xf>
    <xf numFmtId="0" fontId="8" fillId="0" borderId="0" xfId="2" quotePrefix="1" applyFont="1" applyBorder="1" applyAlignment="1">
      <alignment vertical="center"/>
    </xf>
    <xf numFmtId="166" fontId="8" fillId="0" borderId="0" xfId="1" applyNumberFormat="1" applyFont="1" applyBorder="1" applyAlignment="1">
      <alignment horizontal="right"/>
    </xf>
    <xf numFmtId="0" fontId="8" fillId="0" borderId="18" xfId="2" applyFont="1" applyBorder="1" applyAlignment="1">
      <alignment horizontal="center"/>
    </xf>
    <xf numFmtId="0" fontId="8" fillId="0" borderId="17" xfId="12" applyFont="1" applyFill="1" applyBorder="1" applyAlignment="1">
      <alignment wrapText="1"/>
    </xf>
    <xf numFmtId="0" fontId="8" fillId="0" borderId="17" xfId="12" applyFont="1" applyFill="1" applyBorder="1" applyAlignment="1"/>
    <xf numFmtId="0" fontId="14" fillId="0" borderId="17" xfId="12" applyFont="1" applyFill="1" applyBorder="1" applyAlignment="1">
      <alignment horizontal="center"/>
    </xf>
    <xf numFmtId="0" fontId="8" fillId="0" borderId="17" xfId="12" applyFont="1" applyFill="1" applyBorder="1" applyAlignment="1">
      <alignment horizontal="right" vertical="center"/>
    </xf>
    <xf numFmtId="0" fontId="9" fillId="0" borderId="0" xfId="12" applyFont="1" applyFill="1" applyBorder="1" applyAlignment="1">
      <alignment vertical="top" wrapText="1"/>
    </xf>
    <xf numFmtId="0" fontId="14" fillId="0" borderId="0" xfId="12" applyFont="1" applyFill="1" applyBorder="1" applyAlignment="1">
      <alignment horizontal="center" vertical="top" wrapText="1"/>
    </xf>
    <xf numFmtId="0" fontId="9" fillId="0" borderId="0" xfId="12" applyFont="1" applyFill="1" applyBorder="1" applyAlignment="1">
      <alignment horizontal="right" vertical="top"/>
    </xf>
    <xf numFmtId="0" fontId="9" fillId="0" borderId="0" xfId="12" applyFont="1" applyFill="1" applyBorder="1" applyAlignment="1">
      <alignment horizontal="right" vertical="center"/>
    </xf>
    <xf numFmtId="0" fontId="8" fillId="0" borderId="18" xfId="12" applyFont="1" applyFill="1" applyBorder="1" applyAlignment="1">
      <alignment wrapText="1"/>
    </xf>
    <xf numFmtId="0" fontId="9" fillId="0" borderId="18" xfId="12" applyFont="1" applyFill="1" applyBorder="1" applyAlignment="1">
      <alignment vertical="top" wrapText="1"/>
    </xf>
    <xf numFmtId="0" fontId="14" fillId="0" borderId="18" xfId="12" applyFont="1" applyFill="1" applyBorder="1" applyAlignment="1">
      <alignment horizontal="center" vertical="top" wrapText="1"/>
    </xf>
    <xf numFmtId="0" fontId="9" fillId="0" borderId="18" xfId="12" applyFont="1" applyFill="1" applyBorder="1" applyAlignment="1">
      <alignment horizontal="right" vertical="center"/>
    </xf>
    <xf numFmtId="0" fontId="8" fillId="0" borderId="17" xfId="12" applyFont="1" applyBorder="1" applyAlignment="1">
      <alignment wrapText="1"/>
    </xf>
    <xf numFmtId="0" fontId="8" fillId="0" borderId="17" xfId="12" applyFont="1" applyBorder="1" applyAlignment="1"/>
    <xf numFmtId="0" fontId="14" fillId="0" borderId="17" xfId="12" applyFont="1" applyBorder="1" applyAlignment="1">
      <alignment horizontal="center"/>
    </xf>
    <xf numFmtId="3" fontId="9" fillId="0" borderId="17" xfId="1" applyNumberFormat="1" applyFont="1" applyBorder="1" applyAlignment="1">
      <alignment horizontal="right" vertical="center"/>
    </xf>
    <xf numFmtId="166" fontId="9" fillId="0" borderId="0" xfId="15" applyNumberFormat="1" applyFont="1" applyFill="1" applyBorder="1" applyAlignment="1">
      <alignment horizontal="right" vertical="center"/>
    </xf>
    <xf numFmtId="3" fontId="9" fillId="0" borderId="0" xfId="1" applyNumberFormat="1" applyFont="1" applyFill="1" applyBorder="1" applyAlignment="1">
      <alignment horizontal="right" vertical="center"/>
    </xf>
    <xf numFmtId="166" fontId="8" fillId="0" borderId="0" xfId="16" applyNumberFormat="1" applyFont="1" applyFill="1" applyBorder="1" applyAlignment="1">
      <alignment horizontal="right" vertical="center"/>
    </xf>
    <xf numFmtId="166" fontId="8" fillId="0" borderId="0" xfId="17" applyNumberFormat="1" applyFont="1" applyFill="1" applyBorder="1" applyAlignment="1">
      <alignment horizontal="right" vertical="center"/>
    </xf>
    <xf numFmtId="0" fontId="8" fillId="0" borderId="0" xfId="12" applyFont="1" applyFill="1" applyBorder="1" applyAlignment="1">
      <alignment horizontal="right" vertical="center"/>
    </xf>
    <xf numFmtId="166" fontId="8" fillId="0" borderId="0" xfId="18" applyNumberFormat="1" applyFont="1" applyFill="1" applyBorder="1" applyAlignment="1">
      <alignment horizontal="right" vertical="center"/>
    </xf>
    <xf numFmtId="166" fontId="8" fillId="0" borderId="0" xfId="19" applyNumberFormat="1" applyFont="1" applyFill="1" applyBorder="1" applyAlignment="1">
      <alignment horizontal="right" vertical="center"/>
    </xf>
    <xf numFmtId="0" fontId="8" fillId="0" borderId="18" xfId="12" applyFont="1" applyBorder="1" applyAlignment="1">
      <alignment horizontal="right" vertical="center" wrapText="1"/>
    </xf>
    <xf numFmtId="0" fontId="9" fillId="0" borderId="18" xfId="12" applyFont="1" applyBorder="1" applyAlignment="1">
      <alignment vertical="center" wrapText="1"/>
    </xf>
    <xf numFmtId="0" fontId="14" fillId="0" borderId="18" xfId="12" applyFont="1" applyBorder="1" applyAlignment="1">
      <alignment horizontal="right" vertical="center" wrapText="1"/>
    </xf>
    <xf numFmtId="0" fontId="10" fillId="0" borderId="0" xfId="12" applyFont="1" applyBorder="1" applyAlignment="1">
      <alignment vertical="center" wrapText="1"/>
    </xf>
    <xf numFmtId="0" fontId="8" fillId="0" borderId="18" xfId="12" applyFont="1" applyBorder="1"/>
    <xf numFmtId="0" fontId="8" fillId="0" borderId="18" xfId="12" applyFont="1" applyBorder="1" applyAlignment="1"/>
    <xf numFmtId="0" fontId="14" fillId="0" borderId="18" xfId="12" applyFont="1" applyBorder="1" applyAlignment="1">
      <alignment horizontal="center"/>
    </xf>
    <xf numFmtId="0" fontId="8" fillId="0" borderId="18" xfId="12" applyFont="1" applyBorder="1" applyAlignment="1">
      <alignment horizontal="right" vertical="center"/>
    </xf>
    <xf numFmtId="0" fontId="8" fillId="0" borderId="0" xfId="0" applyFont="1" applyBorder="1" applyAlignment="1">
      <alignment horizontal="right" wrapText="1"/>
    </xf>
    <xf numFmtId="0" fontId="9" fillId="0" borderId="0" xfId="0" applyFont="1" applyBorder="1" applyAlignment="1">
      <alignment horizontal="right"/>
    </xf>
    <xf numFmtId="0" fontId="8" fillId="0" borderId="17" xfId="0" applyFont="1" applyFill="1" applyBorder="1" applyAlignment="1">
      <alignment horizontal="right" wrapText="1"/>
    </xf>
    <xf numFmtId="0" fontId="0" fillId="0" borderId="0" xfId="0" applyFill="1" applyBorder="1" applyAlignment="1">
      <alignment horizontal="right" vertical="top" wrapText="1"/>
    </xf>
    <xf numFmtId="0" fontId="8" fillId="0" borderId="0" xfId="0" applyFont="1" applyFill="1" applyBorder="1" applyAlignment="1">
      <alignment wrapText="1"/>
    </xf>
    <xf numFmtId="0" fontId="8" fillId="0" borderId="0" xfId="0" applyFont="1" applyFill="1" applyBorder="1" applyAlignment="1">
      <alignment horizontal="right" wrapText="1"/>
    </xf>
    <xf numFmtId="0" fontId="8" fillId="0" borderId="18" xfId="0" applyFont="1" applyFill="1" applyBorder="1" applyAlignment="1">
      <alignment wrapText="1"/>
    </xf>
    <xf numFmtId="0" fontId="8" fillId="0" borderId="18" xfId="0" applyFont="1" applyFill="1" applyBorder="1" applyAlignment="1">
      <alignment horizontal="right" wrapText="1"/>
    </xf>
    <xf numFmtId="0" fontId="8" fillId="0" borderId="17" xfId="0" applyFont="1" applyFill="1" applyBorder="1" applyAlignment="1">
      <alignment vertical="center" wrapText="1"/>
    </xf>
    <xf numFmtId="0" fontId="8" fillId="0" borderId="17" xfId="0" applyFont="1" applyFill="1" applyBorder="1" applyAlignment="1">
      <alignment horizontal="right" vertical="center" wrapText="1"/>
    </xf>
    <xf numFmtId="166" fontId="9" fillId="0" borderId="17" xfId="1" applyNumberFormat="1" applyFont="1" applyFill="1" applyBorder="1" applyAlignment="1">
      <alignment horizontal="right" vertical="center"/>
    </xf>
    <xf numFmtId="0" fontId="8" fillId="0" borderId="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horizontal="right" vertical="center" wrapText="1"/>
    </xf>
    <xf numFmtId="0" fontId="0" fillId="0" borderId="0" xfId="0" applyFont="1" applyFill="1" applyBorder="1" applyAlignment="1">
      <alignment horizontal="right" vertical="top"/>
    </xf>
    <xf numFmtId="0" fontId="10" fillId="0" borderId="0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vertical="top"/>
    </xf>
    <xf numFmtId="0" fontId="10" fillId="0" borderId="0" xfId="0" applyFont="1" applyFill="1" applyBorder="1" applyAlignment="1">
      <alignment horizontal="right" vertical="top"/>
    </xf>
    <xf numFmtId="0" fontId="8" fillId="0" borderId="17" xfId="5" applyFont="1" applyFill="1" applyBorder="1"/>
    <xf numFmtId="0" fontId="8" fillId="0" borderId="17" xfId="5" applyFont="1" applyFill="1" applyBorder="1" applyAlignment="1">
      <alignment horizontal="right"/>
    </xf>
    <xf numFmtId="0" fontId="0" fillId="0" borderId="0" xfId="5" applyFont="1" applyFill="1" applyBorder="1" applyAlignment="1">
      <alignment horizontal="left" vertical="top" wrapText="1"/>
    </xf>
    <xf numFmtId="0" fontId="8" fillId="0" borderId="0" xfId="5" applyFont="1" applyFill="1" applyBorder="1" applyAlignment="1">
      <alignment horizontal="right"/>
    </xf>
    <xf numFmtId="0" fontId="9" fillId="0" borderId="0" xfId="5" applyFont="1" applyFill="1" applyBorder="1" applyAlignment="1">
      <alignment horizontal="right"/>
    </xf>
    <xf numFmtId="0" fontId="8" fillId="0" borderId="18" xfId="5" applyFont="1" applyFill="1" applyBorder="1"/>
    <xf numFmtId="0" fontId="8" fillId="0" borderId="18" xfId="5" applyFont="1" applyFill="1" applyBorder="1" applyAlignment="1">
      <alignment horizontal="right"/>
    </xf>
    <xf numFmtId="0" fontId="9" fillId="0" borderId="18" xfId="5" applyFont="1" applyFill="1" applyBorder="1" applyAlignment="1">
      <alignment horizontal="right"/>
    </xf>
    <xf numFmtId="166" fontId="9" fillId="0" borderId="17" xfId="14" applyNumberFormat="1" applyFont="1" applyFill="1" applyBorder="1" applyAlignment="1">
      <alignment vertical="center" wrapText="1"/>
    </xf>
    <xf numFmtId="166" fontId="8" fillId="0" borderId="17" xfId="14" applyNumberFormat="1" applyFont="1" applyFill="1" applyBorder="1" applyAlignment="1">
      <alignment horizontal="right" vertical="center" wrapText="1"/>
    </xf>
    <xf numFmtId="166" fontId="9" fillId="0" borderId="17" xfId="14" applyNumberFormat="1" applyFont="1" applyFill="1" applyBorder="1" applyAlignment="1">
      <alignment horizontal="right" vertical="center" wrapText="1"/>
    </xf>
    <xf numFmtId="166" fontId="28" fillId="0" borderId="0" xfId="1" applyNumberFormat="1" applyFont="1" applyFill="1" applyBorder="1"/>
    <xf numFmtId="0" fontId="9" fillId="0" borderId="0" xfId="0" applyFont="1" applyFill="1" applyBorder="1" applyAlignment="1">
      <alignment horizontal="left" vertical="center" wrapText="1"/>
    </xf>
    <xf numFmtId="166" fontId="8" fillId="0" borderId="0" xfId="1" applyNumberFormat="1" applyFont="1" applyFill="1" applyBorder="1" applyAlignment="1"/>
    <xf numFmtId="0" fontId="10" fillId="0" borderId="0" xfId="13" applyFont="1" applyFill="1" applyBorder="1" applyAlignment="1">
      <alignment horizontal="center"/>
    </xf>
    <xf numFmtId="3" fontId="9" fillId="0" borderId="0" xfId="13" applyNumberFormat="1" applyFont="1" applyFill="1" applyBorder="1" applyAlignment="1">
      <alignment vertical="center"/>
    </xf>
    <xf numFmtId="0" fontId="31" fillId="0" borderId="17" xfId="13" applyFont="1" applyFill="1" applyBorder="1"/>
    <xf numFmtId="0" fontId="10" fillId="0" borderId="17" xfId="13" applyFont="1" applyFill="1" applyBorder="1" applyAlignment="1">
      <alignment horizontal="center"/>
    </xf>
    <xf numFmtId="0" fontId="9" fillId="0" borderId="0" xfId="50" applyFont="1" applyFill="1" applyBorder="1" applyAlignment="1">
      <alignment horizontal="left" vertical="top" wrapText="1"/>
    </xf>
    <xf numFmtId="0" fontId="8" fillId="0" borderId="0" xfId="13" applyFont="1" applyFill="1" applyBorder="1" applyAlignment="1">
      <alignment vertical="top"/>
    </xf>
    <xf numFmtId="0" fontId="9" fillId="0" borderId="0" xfId="13" applyFont="1" applyFill="1" applyBorder="1" applyAlignment="1">
      <alignment horizontal="right" vertical="top" wrapText="1"/>
    </xf>
    <xf numFmtId="0" fontId="9" fillId="0" borderId="0" xfId="13" applyFont="1" applyFill="1" applyBorder="1" applyAlignment="1">
      <alignment horizontal="right" vertical="top"/>
    </xf>
    <xf numFmtId="0" fontId="8" fillId="0" borderId="18" xfId="13" applyFont="1" applyFill="1" applyBorder="1"/>
    <xf numFmtId="0" fontId="9" fillId="0" borderId="18" xfId="13" applyFont="1" applyFill="1" applyBorder="1"/>
    <xf numFmtId="0" fontId="10" fillId="0" borderId="18" xfId="13" applyFont="1" applyFill="1" applyBorder="1" applyAlignment="1">
      <alignment horizontal="right" vertical="top"/>
    </xf>
    <xf numFmtId="0" fontId="9" fillId="0" borderId="18" xfId="13" applyFont="1" applyFill="1" applyBorder="1" applyAlignment="1">
      <alignment vertical="top"/>
    </xf>
    <xf numFmtId="0" fontId="10" fillId="0" borderId="17" xfId="13" applyFont="1" applyFill="1" applyBorder="1" applyAlignment="1">
      <alignment horizontal="left"/>
    </xf>
    <xf numFmtId="3" fontId="9" fillId="0" borderId="17" xfId="13" applyNumberFormat="1" applyFont="1" applyFill="1" applyBorder="1" applyAlignment="1">
      <alignment horizontal="right" vertical="center"/>
    </xf>
    <xf numFmtId="0" fontId="9" fillId="0" borderId="17" xfId="13" applyFont="1" applyFill="1" applyBorder="1" applyAlignment="1">
      <alignment horizontal="right"/>
    </xf>
    <xf numFmtId="0" fontId="9" fillId="0" borderId="18" xfId="0" applyFont="1" applyFill="1" applyBorder="1" applyAlignment="1">
      <alignment horizontal="left" vertical="center" wrapText="1"/>
    </xf>
    <xf numFmtId="0" fontId="9" fillId="0" borderId="18" xfId="0" applyFont="1" applyFill="1" applyBorder="1" applyAlignment="1">
      <alignment horizontal="left" vertical="center"/>
    </xf>
    <xf numFmtId="166" fontId="25" fillId="0" borderId="18" xfId="1" quotePrefix="1" applyNumberFormat="1" applyFont="1" applyFill="1" applyBorder="1" applyAlignment="1">
      <alignment horizontal="right" vertical="center" wrapText="1"/>
    </xf>
    <xf numFmtId="166" fontId="0" fillId="0" borderId="18" xfId="1" applyNumberFormat="1" applyFont="1" applyFill="1" applyBorder="1" applyAlignment="1">
      <alignment horizontal="right" vertical="center" wrapText="1"/>
    </xf>
    <xf numFmtId="0" fontId="9" fillId="0" borderId="0" xfId="13" applyFont="1" applyFill="1" applyBorder="1" applyAlignment="1">
      <alignment horizontal="center" vertical="top" wrapText="1"/>
    </xf>
    <xf numFmtId="0" fontId="9" fillId="0" borderId="0" xfId="5" applyFont="1" applyFill="1" applyBorder="1" applyAlignment="1">
      <alignment horizontal="right" vertical="center" wrapText="1"/>
    </xf>
    <xf numFmtId="166" fontId="8" fillId="0" borderId="0" xfId="34" applyNumberFormat="1" applyFont="1" applyFill="1" applyBorder="1" applyAlignment="1">
      <alignment vertical="center"/>
    </xf>
    <xf numFmtId="166" fontId="28" fillId="0" borderId="0" xfId="1" applyNumberFormat="1" applyFont="1" applyFill="1" applyBorder="1" applyAlignment="1">
      <alignment vertical="center"/>
    </xf>
    <xf numFmtId="0" fontId="9" fillId="0" borderId="18" xfId="0" applyFont="1" applyFill="1" applyBorder="1" applyAlignment="1">
      <alignment horizontal="right" vertical="center"/>
    </xf>
    <xf numFmtId="0" fontId="9" fillId="0" borderId="0" xfId="27" applyFont="1" applyFill="1" applyBorder="1" applyAlignment="1">
      <alignment vertical="center" wrapText="1"/>
    </xf>
    <xf numFmtId="0" fontId="9" fillId="0" borderId="0" xfId="27" applyFont="1" applyFill="1" applyBorder="1" applyAlignment="1">
      <alignment horizontal="right" vertical="center" wrapText="1"/>
    </xf>
    <xf numFmtId="0" fontId="8" fillId="0" borderId="17" xfId="27" applyFont="1" applyFill="1" applyBorder="1" applyAlignment="1">
      <alignment vertical="center" wrapText="1"/>
    </xf>
    <xf numFmtId="0" fontId="8" fillId="0" borderId="17" xfId="27" applyFont="1" applyFill="1" applyBorder="1" applyAlignment="1">
      <alignment vertical="center"/>
    </xf>
    <xf numFmtId="0" fontId="8" fillId="0" borderId="0" xfId="28" applyFont="1" applyFill="1" applyBorder="1" applyAlignment="1">
      <alignment horizontal="right" vertical="top" wrapText="1"/>
    </xf>
    <xf numFmtId="0" fontId="9" fillId="0" borderId="0" xfId="29" applyFont="1" applyFill="1" applyBorder="1" applyAlignment="1">
      <alignment horizontal="right" vertical="center" wrapText="1"/>
    </xf>
    <xf numFmtId="0" fontId="9" fillId="0" borderId="18" xfId="27" applyFont="1" applyFill="1" applyBorder="1" applyAlignment="1">
      <alignment vertical="top" wrapText="1"/>
    </xf>
    <xf numFmtId="0" fontId="8" fillId="0" borderId="18" xfId="27" applyFont="1" applyFill="1" applyBorder="1" applyAlignment="1">
      <alignment horizontal="left" vertical="center" wrapText="1"/>
    </xf>
    <xf numFmtId="0" fontId="9" fillId="0" borderId="18" xfId="29" applyFont="1" applyFill="1" applyBorder="1" applyAlignment="1">
      <alignment horizontal="right" vertical="top" wrapText="1"/>
    </xf>
    <xf numFmtId="0" fontId="10" fillId="0" borderId="17" xfId="27" applyFont="1" applyFill="1" applyBorder="1" applyAlignment="1">
      <alignment vertical="top" wrapText="1"/>
    </xf>
    <xf numFmtId="0" fontId="8" fillId="0" borderId="17" xfId="27" applyFont="1" applyFill="1" applyBorder="1" applyAlignment="1">
      <alignment horizontal="left" vertical="center" wrapText="1"/>
    </xf>
    <xf numFmtId="3" fontId="8" fillId="0" borderId="17" xfId="27" applyNumberFormat="1" applyFont="1" applyFill="1" applyBorder="1" applyAlignment="1">
      <alignment horizontal="center" vertical="center" wrapText="1"/>
    </xf>
    <xf numFmtId="3" fontId="9" fillId="0" borderId="0" xfId="27" applyNumberFormat="1" applyFont="1" applyFill="1" applyBorder="1" applyAlignment="1">
      <alignment horizontal="right" vertical="center" wrapText="1"/>
    </xf>
    <xf numFmtId="0" fontId="9" fillId="0" borderId="18" xfId="27" applyFont="1" applyFill="1" applyBorder="1" applyAlignment="1">
      <alignment horizontal="left" vertical="top" wrapText="1" indent="3"/>
    </xf>
    <xf numFmtId="3" fontId="8" fillId="0" borderId="18" xfId="27" applyNumberFormat="1" applyFont="1" applyFill="1" applyBorder="1" applyAlignment="1">
      <alignment horizontal="right" vertical="center" wrapText="1"/>
    </xf>
    <xf numFmtId="0" fontId="8" fillId="0" borderId="18" xfId="27" applyFont="1" applyFill="1" applyBorder="1" applyAlignment="1">
      <alignment horizontal="right" vertical="center" wrapText="1"/>
    </xf>
    <xf numFmtId="0" fontId="0" fillId="0" borderId="0" xfId="27" applyFont="1" applyFill="1" applyBorder="1" applyAlignment="1">
      <alignment horizontal="center" vertical="top" wrapText="1"/>
    </xf>
    <xf numFmtId="0" fontId="8" fillId="0" borderId="0" xfId="27" applyFont="1" applyFill="1" applyBorder="1" applyAlignment="1">
      <alignment horizontal="center" vertical="top" wrapText="1"/>
    </xf>
    <xf numFmtId="0" fontId="8" fillId="0" borderId="0" xfId="27" applyFont="1" applyFill="1" applyBorder="1" applyAlignment="1">
      <alignment horizontal="center" vertical="top"/>
    </xf>
    <xf numFmtId="0" fontId="9" fillId="0" borderId="17" xfId="13" applyFont="1" applyFill="1" applyBorder="1" applyAlignment="1">
      <alignment horizontal="center"/>
    </xf>
    <xf numFmtId="0" fontId="8" fillId="0" borderId="17" xfId="13" applyFont="1" applyFill="1" applyBorder="1"/>
    <xf numFmtId="0" fontId="9" fillId="0" borderId="0" xfId="13" applyFont="1" applyFill="1" applyBorder="1" applyAlignment="1">
      <alignment vertical="top" wrapText="1"/>
    </xf>
    <xf numFmtId="0" fontId="8" fillId="0" borderId="0" xfId="13" applyFont="1" applyFill="1" applyBorder="1" applyAlignment="1">
      <alignment horizontal="center" vertical="top" wrapText="1"/>
    </xf>
    <xf numFmtId="0" fontId="8" fillId="0" borderId="0" xfId="13" applyFont="1" applyFill="1" applyBorder="1" applyAlignment="1">
      <alignment horizontal="left" vertical="top"/>
    </xf>
    <xf numFmtId="0" fontId="8" fillId="0" borderId="0" xfId="13" applyFont="1" applyFill="1" applyBorder="1" applyAlignment="1"/>
    <xf numFmtId="0" fontId="9" fillId="0" borderId="0" xfId="13" applyFont="1" applyFill="1" applyBorder="1" applyAlignment="1">
      <alignment horizontal="right" vertical="center" wrapText="1"/>
    </xf>
    <xf numFmtId="0" fontId="9" fillId="0" borderId="0" xfId="13" applyFont="1" applyFill="1" applyBorder="1" applyAlignment="1">
      <alignment horizontal="right" vertical="center"/>
    </xf>
    <xf numFmtId="0" fontId="9" fillId="0" borderId="0" xfId="13" applyFont="1" applyFill="1" applyBorder="1" applyAlignment="1">
      <alignment horizontal="center" vertical="center"/>
    </xf>
    <xf numFmtId="0" fontId="9" fillId="0" borderId="0" xfId="13" applyFont="1" applyFill="1" applyBorder="1" applyAlignment="1">
      <alignment horizontal="right" shrinkToFit="1"/>
    </xf>
    <xf numFmtId="0" fontId="10" fillId="0" borderId="18" xfId="13" applyFont="1" applyFill="1" applyBorder="1" applyAlignment="1"/>
    <xf numFmtId="0" fontId="26" fillId="0" borderId="18" xfId="13" applyFont="1" applyFill="1" applyBorder="1" applyAlignment="1">
      <alignment horizontal="right" vertical="center"/>
    </xf>
    <xf numFmtId="0" fontId="26" fillId="0" borderId="18" xfId="13" applyFont="1" applyFill="1" applyBorder="1" applyAlignment="1">
      <alignment horizontal="center" vertical="center"/>
    </xf>
    <xf numFmtId="0" fontId="25" fillId="0" borderId="18" xfId="13" applyFont="1" applyFill="1" applyBorder="1" applyAlignment="1">
      <alignment horizontal="right" shrinkToFit="1"/>
    </xf>
    <xf numFmtId="0" fontId="9" fillId="0" borderId="17" xfId="13" applyFont="1" applyFill="1" applyBorder="1" applyAlignment="1">
      <alignment horizontal="left" vertical="center" wrapText="1"/>
    </xf>
    <xf numFmtId="166" fontId="9" fillId="0" borderId="17" xfId="14" applyNumberFormat="1" applyFont="1" applyFill="1" applyBorder="1" applyAlignment="1">
      <alignment horizontal="right" vertical="center"/>
    </xf>
    <xf numFmtId="0" fontId="9" fillId="0" borderId="0" xfId="13" applyFont="1" applyFill="1" applyBorder="1" applyAlignment="1">
      <alignment horizontal="left" vertical="center" wrapText="1"/>
    </xf>
    <xf numFmtId="166" fontId="9" fillId="0" borderId="0" xfId="14" applyNumberFormat="1" applyFont="1" applyFill="1" applyBorder="1" applyAlignment="1">
      <alignment horizontal="right" vertical="center"/>
    </xf>
    <xf numFmtId="166" fontId="14" fillId="0" borderId="0" xfId="14" applyNumberFormat="1" applyFont="1" applyFill="1" applyBorder="1" applyAlignment="1">
      <alignment horizontal="center"/>
    </xf>
    <xf numFmtId="166" fontId="14" fillId="0" borderId="0" xfId="14" applyNumberFormat="1" applyFont="1" applyFill="1" applyBorder="1"/>
    <xf numFmtId="0" fontId="14" fillId="0" borderId="0" xfId="13" applyFont="1" applyFill="1" applyBorder="1" applyAlignment="1">
      <alignment horizontal="center"/>
    </xf>
    <xf numFmtId="0" fontId="14" fillId="0" borderId="0" xfId="13" applyFont="1" applyFill="1" applyBorder="1"/>
    <xf numFmtId="0" fontId="8" fillId="0" borderId="0" xfId="13" applyFont="1" applyFill="1" applyBorder="1" applyAlignment="1">
      <alignment vertical="center"/>
    </xf>
    <xf numFmtId="0" fontId="8" fillId="0" borderId="0" xfId="13" applyFont="1" applyFill="1" applyBorder="1" applyAlignment="1">
      <alignment horizontal="left" vertical="center"/>
    </xf>
    <xf numFmtId="0" fontId="9" fillId="0" borderId="0" xfId="13" applyFont="1" applyFill="1" applyBorder="1" applyAlignment="1">
      <alignment horizontal="center" vertical="top"/>
    </xf>
    <xf numFmtId="0" fontId="10" fillId="0" borderId="0" xfId="13" applyFont="1" applyFill="1" applyBorder="1" applyAlignment="1">
      <alignment horizontal="left" vertical="center" wrapText="1"/>
    </xf>
    <xf numFmtId="0" fontId="8" fillId="0" borderId="0" xfId="13" applyFont="1" applyFill="1" applyBorder="1" applyAlignment="1">
      <alignment horizontal="left"/>
    </xf>
    <xf numFmtId="166" fontId="9" fillId="0" borderId="0" xfId="14" applyNumberFormat="1" applyFont="1" applyFill="1" applyBorder="1" applyAlignment="1">
      <alignment horizontal="center" vertical="center"/>
    </xf>
    <xf numFmtId="3" fontId="9" fillId="0" borderId="0" xfId="14" applyNumberFormat="1" applyFont="1" applyFill="1" applyBorder="1" applyAlignment="1">
      <alignment horizontal="center" vertical="center"/>
    </xf>
    <xf numFmtId="166" fontId="25" fillId="0" borderId="0" xfId="14" quotePrefix="1" applyNumberFormat="1" applyFont="1" applyFill="1" applyBorder="1" applyAlignment="1">
      <alignment vertical="center" wrapText="1"/>
    </xf>
    <xf numFmtId="166" fontId="8" fillId="0" borderId="0" xfId="1" applyNumberFormat="1" applyFont="1" applyFill="1" applyBorder="1"/>
    <xf numFmtId="0" fontId="9" fillId="0" borderId="18" xfId="13" applyFont="1" applyFill="1" applyBorder="1" applyAlignment="1">
      <alignment horizontal="center" vertical="top"/>
    </xf>
    <xf numFmtId="0" fontId="9" fillId="0" borderId="18" xfId="13" applyFont="1" applyFill="1" applyBorder="1" applyAlignment="1">
      <alignment horizontal="left" vertical="center"/>
    </xf>
    <xf numFmtId="3" fontId="25" fillId="0" borderId="18" xfId="14" quotePrefix="1" applyNumberFormat="1" applyFont="1" applyFill="1" applyBorder="1" applyAlignment="1">
      <alignment vertical="center" wrapText="1"/>
    </xf>
    <xf numFmtId="166" fontId="25" fillId="0" borderId="18" xfId="14" applyNumberFormat="1" applyFont="1" applyFill="1" applyBorder="1" applyAlignment="1">
      <alignment horizontal="center" vertical="center"/>
    </xf>
    <xf numFmtId="0" fontId="8" fillId="0" borderId="0" xfId="13" applyFont="1" applyFill="1" applyBorder="1" applyAlignment="1">
      <alignment horizontal="center"/>
    </xf>
    <xf numFmtId="0" fontId="9" fillId="0" borderId="18" xfId="13" applyFont="1" applyFill="1" applyBorder="1" applyAlignment="1">
      <alignment vertical="top" wrapText="1"/>
    </xf>
    <xf numFmtId="0" fontId="8" fillId="0" borderId="17" xfId="13" applyFont="1" applyFill="1" applyBorder="1" applyAlignment="1">
      <alignment horizontal="right"/>
    </xf>
    <xf numFmtId="0" fontId="9" fillId="0" borderId="0" xfId="13" applyFont="1" applyFill="1" applyBorder="1" applyAlignment="1">
      <alignment wrapText="1"/>
    </xf>
    <xf numFmtId="0" fontId="10" fillId="0" borderId="0" xfId="13" applyFont="1" applyFill="1" applyBorder="1"/>
    <xf numFmtId="0" fontId="9" fillId="0" borderId="18" xfId="13" applyFont="1" applyFill="1" applyBorder="1" applyAlignment="1">
      <alignment horizontal="center"/>
    </xf>
    <xf numFmtId="0" fontId="9" fillId="0" borderId="18" xfId="13" applyFont="1" applyFill="1" applyBorder="1" applyAlignment="1">
      <alignment horizontal="right"/>
    </xf>
    <xf numFmtId="0" fontId="8" fillId="0" borderId="18" xfId="13" applyFont="1" applyFill="1" applyBorder="1" applyAlignment="1">
      <alignment horizontal="right"/>
    </xf>
    <xf numFmtId="0" fontId="9" fillId="0" borderId="17" xfId="13" applyFont="1" applyFill="1" applyBorder="1" applyAlignment="1">
      <alignment vertical="center" wrapText="1"/>
    </xf>
    <xf numFmtId="166" fontId="30" fillId="0" borderId="17" xfId="14" applyNumberFormat="1" applyFont="1" applyFill="1" applyBorder="1" applyAlignment="1">
      <alignment horizontal="center" vertical="center"/>
    </xf>
    <xf numFmtId="166" fontId="25" fillId="0" borderId="17" xfId="14" applyNumberFormat="1" applyFont="1" applyFill="1" applyBorder="1" applyAlignment="1">
      <alignment horizontal="right" vertical="center" wrapText="1"/>
    </xf>
    <xf numFmtId="166" fontId="0" fillId="0" borderId="0" xfId="1" applyNumberFormat="1" applyFont="1" applyFill="1" applyBorder="1" applyAlignment="1">
      <alignment horizontal="right" vertical="top"/>
    </xf>
    <xf numFmtId="166" fontId="8" fillId="0" borderId="18" xfId="2" applyNumberFormat="1" applyFont="1" applyFill="1" applyBorder="1"/>
    <xf numFmtId="0" fontId="8" fillId="0" borderId="17" xfId="13" applyFont="1" applyFill="1" applyBorder="1" applyAlignment="1">
      <alignment horizontal="center"/>
    </xf>
    <xf numFmtId="172" fontId="25" fillId="0" borderId="0" xfId="6118" applyNumberFormat="1" applyFont="1" applyBorder="1" applyAlignment="1">
      <alignment horizontal="right" vertical="center"/>
    </xf>
    <xf numFmtId="0" fontId="9" fillId="0" borderId="0" xfId="5" applyFont="1" applyFill="1" applyBorder="1" applyAlignment="1">
      <alignment horizontal="left" vertical="center" wrapText="1"/>
    </xf>
    <xf numFmtId="0" fontId="10" fillId="0" borderId="0" xfId="5" applyFont="1" applyFill="1" applyBorder="1" applyAlignment="1">
      <alignment horizontal="left" vertical="center" wrapText="1"/>
    </xf>
    <xf numFmtId="0" fontId="10" fillId="0" borderId="0" xfId="5" applyFont="1" applyFill="1" applyBorder="1" applyAlignment="1">
      <alignment horizontal="right" vertical="center" wrapText="1"/>
    </xf>
    <xf numFmtId="166" fontId="28" fillId="0" borderId="0" xfId="1" applyNumberFormat="1" applyFont="1" applyFill="1" applyBorder="1" applyAlignment="1">
      <alignment horizontal="left" vertical="center" readingOrder="1"/>
    </xf>
    <xf numFmtId="166" fontId="8" fillId="0" borderId="0" xfId="5" applyNumberFormat="1" applyFont="1" applyAlignment="1">
      <alignment horizontal="right"/>
    </xf>
    <xf numFmtId="166" fontId="8" fillId="0" borderId="0" xfId="1" applyNumberFormat="1" applyFont="1" applyFill="1" applyBorder="1" applyAlignment="1">
      <alignment horizontal="left" vertical="center" wrapText="1" indent="2"/>
    </xf>
    <xf numFmtId="0" fontId="9" fillId="0" borderId="0" xfId="0" applyFont="1" applyBorder="1" applyAlignment="1">
      <alignment horizontal="left" vertical="top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Fill="1" applyBorder="1" applyAlignment="1">
      <alignment horizontal="left" vertical="top" wrapText="1"/>
    </xf>
    <xf numFmtId="0" fontId="9" fillId="0" borderId="0" xfId="0" applyFont="1" applyAlignment="1">
      <alignment horizontal="center" wrapText="1"/>
    </xf>
    <xf numFmtId="0" fontId="9" fillId="0" borderId="0" xfId="0" applyFont="1" applyAlignment="1">
      <alignment horizontal="center"/>
    </xf>
    <xf numFmtId="0" fontId="9" fillId="0" borderId="0" xfId="2" applyFont="1" applyAlignment="1">
      <alignment horizontal="center" vertical="center" wrapText="1"/>
    </xf>
    <xf numFmtId="0" fontId="9" fillId="0" borderId="0" xfId="2" applyFont="1" applyAlignment="1">
      <alignment horizontal="center" vertical="center"/>
    </xf>
    <xf numFmtId="0" fontId="9" fillId="0" borderId="0" xfId="8" applyFont="1" applyFill="1" applyBorder="1" applyAlignment="1">
      <alignment horizontal="right" vertical="center" wrapText="1"/>
    </xf>
    <xf numFmtId="0" fontId="9" fillId="0" borderId="0" xfId="8" applyFont="1" applyFill="1" applyBorder="1" applyAlignment="1">
      <alignment horizontal="right" vertical="center"/>
    </xf>
    <xf numFmtId="0" fontId="10" fillId="0" borderId="0" xfId="8" applyFont="1" applyFill="1" applyBorder="1" applyAlignment="1">
      <alignment horizontal="right"/>
    </xf>
    <xf numFmtId="0" fontId="9" fillId="0" borderId="0" xfId="8" applyFont="1" applyAlignment="1">
      <alignment horizontal="center" vertical="center" wrapText="1"/>
    </xf>
    <xf numFmtId="0" fontId="9" fillId="0" borderId="0" xfId="8" applyFont="1" applyAlignment="1">
      <alignment horizontal="center" vertical="center"/>
    </xf>
    <xf numFmtId="0" fontId="9" fillId="0" borderId="0" xfId="8" applyFont="1" applyFill="1" applyBorder="1" applyAlignment="1">
      <alignment horizontal="left" vertical="top" wrapText="1"/>
    </xf>
    <xf numFmtId="0" fontId="9" fillId="0" borderId="0" xfId="8" applyFont="1" applyFill="1" applyBorder="1" applyAlignment="1">
      <alignment horizontal="left" vertical="top"/>
    </xf>
    <xf numFmtId="0" fontId="9" fillId="0" borderId="0" xfId="8" applyFont="1" applyFill="1" applyBorder="1" applyAlignment="1">
      <alignment horizontal="left"/>
    </xf>
    <xf numFmtId="0" fontId="9" fillId="0" borderId="0" xfId="8" applyFont="1" applyBorder="1" applyAlignment="1">
      <alignment horizontal="left" vertical="center" wrapText="1"/>
    </xf>
    <xf numFmtId="0" fontId="9" fillId="0" borderId="0" xfId="8" applyFont="1" applyFill="1" applyBorder="1" applyAlignment="1">
      <alignment horizontal="left" vertical="center" wrapText="1"/>
    </xf>
    <xf numFmtId="0" fontId="10" fillId="0" borderId="0" xfId="2" applyFont="1" applyBorder="1" applyAlignment="1">
      <alignment horizontal="right" vertical="top"/>
    </xf>
    <xf numFmtId="0" fontId="9" fillId="0" borderId="0" xfId="2" applyFont="1" applyFill="1" applyBorder="1" applyAlignment="1">
      <alignment horizontal="left"/>
    </xf>
    <xf numFmtId="0" fontId="9" fillId="0" borderId="0" xfId="2" applyFont="1" applyBorder="1" applyAlignment="1">
      <alignment horizontal="right" vertical="center" wrapText="1"/>
    </xf>
    <xf numFmtId="0" fontId="9" fillId="0" borderId="0" xfId="2" applyFont="1" applyBorder="1" applyAlignment="1">
      <alignment horizontal="right" vertical="center"/>
    </xf>
    <xf numFmtId="0" fontId="0" fillId="0" borderId="0" xfId="2" applyFont="1" applyFill="1" applyBorder="1" applyAlignment="1">
      <alignment horizontal="left" vertical="top" wrapText="1"/>
    </xf>
    <xf numFmtId="0" fontId="9" fillId="0" borderId="0" xfId="2" applyFont="1" applyFill="1" applyBorder="1" applyAlignment="1">
      <alignment horizontal="left" vertical="center" wrapText="1"/>
    </xf>
    <xf numFmtId="0" fontId="9" fillId="0" borderId="0" xfId="2" applyFont="1" applyFill="1" applyBorder="1" applyAlignment="1">
      <alignment horizontal="right" vertical="center" wrapText="1"/>
    </xf>
    <xf numFmtId="0" fontId="9" fillId="0" borderId="0" xfId="2" applyFont="1" applyFill="1" applyBorder="1" applyAlignment="1">
      <alignment horizontal="right" vertical="center"/>
    </xf>
    <xf numFmtId="0" fontId="9" fillId="0" borderId="0" xfId="5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left" vertical="center" wrapText="1"/>
    </xf>
    <xf numFmtId="0" fontId="9" fillId="0" borderId="0" xfId="5" applyFont="1" applyBorder="1" applyAlignment="1">
      <alignment horizontal="left" vertical="center" wrapText="1"/>
    </xf>
    <xf numFmtId="0" fontId="9" fillId="0" borderId="0" xfId="2" applyFont="1" applyBorder="1" applyAlignment="1">
      <alignment horizontal="center" vertical="center" wrapText="1"/>
    </xf>
    <xf numFmtId="0" fontId="9" fillId="0" borderId="0" xfId="2" applyFont="1" applyBorder="1" applyAlignment="1">
      <alignment horizontal="center" vertical="center"/>
    </xf>
    <xf numFmtId="0" fontId="9" fillId="0" borderId="18" xfId="2" applyFont="1" applyFill="1" applyBorder="1" applyAlignment="1">
      <alignment horizontal="center" vertical="top" wrapText="1"/>
    </xf>
    <xf numFmtId="0" fontId="9" fillId="0" borderId="18" xfId="2" applyFont="1" applyFill="1" applyBorder="1" applyAlignment="1">
      <alignment horizontal="center" vertical="top"/>
    </xf>
    <xf numFmtId="0" fontId="9" fillId="0" borderId="0" xfId="2" applyFont="1" applyFill="1" applyBorder="1" applyAlignment="1">
      <alignment horizontal="right" vertical="top" wrapText="1"/>
    </xf>
    <xf numFmtId="0" fontId="9" fillId="0" borderId="0" xfId="2" applyFont="1" applyFill="1" applyBorder="1" applyAlignment="1">
      <alignment horizontal="right" vertical="top"/>
    </xf>
    <xf numFmtId="3" fontId="9" fillId="0" borderId="0" xfId="2" applyNumberFormat="1" applyFont="1" applyFill="1" applyBorder="1" applyAlignment="1">
      <alignment horizontal="right" vertical="top" wrapText="1"/>
    </xf>
    <xf numFmtId="3" fontId="9" fillId="0" borderId="0" xfId="2" applyNumberFormat="1" applyFont="1" applyFill="1" applyBorder="1" applyAlignment="1">
      <alignment horizontal="right" vertical="top"/>
    </xf>
    <xf numFmtId="0" fontId="9" fillId="0" borderId="0" xfId="2" applyFont="1" applyAlignment="1">
      <alignment horizontal="left" vertical="top" wrapText="1" indent="1"/>
    </xf>
    <xf numFmtId="0" fontId="9" fillId="0" borderId="18" xfId="2" applyFont="1" applyFill="1" applyBorder="1" applyAlignment="1">
      <alignment horizontal="right" vertical="top" wrapText="1"/>
    </xf>
    <xf numFmtId="0" fontId="9" fillId="0" borderId="18" xfId="2" applyFont="1" applyFill="1" applyBorder="1" applyAlignment="1">
      <alignment horizontal="right" vertical="top"/>
    </xf>
    <xf numFmtId="3" fontId="9" fillId="0" borderId="18" xfId="2" applyNumberFormat="1" applyFont="1" applyFill="1" applyBorder="1" applyAlignment="1">
      <alignment horizontal="right" vertical="top" wrapText="1"/>
    </xf>
    <xf numFmtId="3" fontId="9" fillId="0" borderId="18" xfId="2" applyNumberFormat="1" applyFont="1" applyFill="1" applyBorder="1" applyAlignment="1">
      <alignment horizontal="right" vertical="top"/>
    </xf>
    <xf numFmtId="0" fontId="9" fillId="0" borderId="0" xfId="12" applyFont="1" applyBorder="1" applyAlignment="1">
      <alignment horizontal="left" vertical="center" wrapText="1"/>
    </xf>
    <xf numFmtId="0" fontId="9" fillId="0" borderId="0" xfId="12" applyFont="1" applyFill="1" applyBorder="1" applyAlignment="1">
      <alignment horizontal="left" vertical="top" wrapText="1"/>
    </xf>
    <xf numFmtId="0" fontId="9" fillId="0" borderId="0" xfId="12" applyFont="1" applyFill="1" applyBorder="1" applyAlignment="1">
      <alignment horizontal="left" vertical="center" wrapText="1"/>
    </xf>
    <xf numFmtId="0" fontId="9" fillId="0" borderId="0" xfId="12" applyFont="1" applyAlignment="1">
      <alignment horizontal="left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9" fillId="0" borderId="0" xfId="13" applyFont="1" applyFill="1" applyAlignment="1">
      <alignment horizontal="left" vertical="top" wrapText="1"/>
    </xf>
    <xf numFmtId="0" fontId="9" fillId="0" borderId="0" xfId="13" applyFont="1" applyFill="1" applyAlignment="1">
      <alignment horizontal="left" vertical="top"/>
    </xf>
    <xf numFmtId="0" fontId="9" fillId="0" borderId="0" xfId="13" applyFont="1" applyFill="1" applyAlignment="1">
      <alignment horizontal="center" vertical="top" wrapText="1"/>
    </xf>
    <xf numFmtId="0" fontId="9" fillId="0" borderId="0" xfId="13" applyFont="1" applyFill="1" applyAlignment="1">
      <alignment horizontal="center" vertical="top"/>
    </xf>
    <xf numFmtId="0" fontId="9" fillId="0" borderId="18" xfId="13" applyFont="1" applyFill="1" applyBorder="1" applyAlignment="1">
      <alignment horizontal="center" vertical="top" wrapText="1"/>
    </xf>
    <xf numFmtId="0" fontId="9" fillId="0" borderId="0" xfId="13" applyFont="1" applyFill="1" applyBorder="1" applyAlignment="1">
      <alignment horizontal="right" vertical="top" wrapText="1"/>
    </xf>
    <xf numFmtId="0" fontId="9" fillId="0" borderId="0" xfId="50" applyFont="1" applyFill="1" applyBorder="1" applyAlignment="1">
      <alignment horizontal="left" vertical="top" wrapText="1"/>
    </xf>
    <xf numFmtId="0" fontId="9" fillId="0" borderId="0" xfId="5" applyFont="1" applyAlignment="1">
      <alignment horizontal="center" vertical="top" wrapText="1"/>
    </xf>
    <xf numFmtId="0" fontId="16" fillId="0" borderId="0" xfId="27" applyFont="1" applyFill="1" applyBorder="1" applyAlignment="1">
      <alignment horizontal="left" wrapText="1"/>
    </xf>
    <xf numFmtId="0" fontId="18" fillId="0" borderId="0" xfId="27" applyFont="1" applyFill="1" applyBorder="1" applyAlignment="1">
      <alignment horizontal="left" vertical="top" wrapText="1"/>
    </xf>
    <xf numFmtId="0" fontId="9" fillId="0" borderId="0" xfId="27" applyFont="1" applyFill="1" applyAlignment="1">
      <alignment horizontal="center" vertical="center" wrapText="1"/>
    </xf>
    <xf numFmtId="0" fontId="0" fillId="0" borderId="18" xfId="27" applyFont="1" applyFill="1" applyBorder="1" applyAlignment="1">
      <alignment horizontal="center" vertical="top" wrapText="1"/>
    </xf>
    <xf numFmtId="0" fontId="8" fillId="0" borderId="18" xfId="27" applyFont="1" applyFill="1" applyBorder="1" applyAlignment="1">
      <alignment horizontal="center" vertical="top" wrapText="1"/>
    </xf>
    <xf numFmtId="0" fontId="8" fillId="0" borderId="18" xfId="27" applyFont="1" applyFill="1" applyBorder="1" applyAlignment="1">
      <alignment horizontal="center" vertical="top"/>
    </xf>
    <xf numFmtId="3" fontId="25" fillId="0" borderId="0" xfId="14" quotePrefix="1" applyNumberFormat="1" applyFont="1" applyAlignment="1">
      <alignment horizontal="center" vertical="center"/>
    </xf>
    <xf numFmtId="3" fontId="25" fillId="0" borderId="0" xfId="14" applyNumberFormat="1" applyFont="1" applyAlignment="1">
      <alignment horizontal="center" vertical="center"/>
    </xf>
    <xf numFmtId="3" fontId="25" fillId="0" borderId="0" xfId="14" quotePrefix="1" applyNumberFormat="1" applyFont="1" applyFill="1" applyAlignment="1">
      <alignment horizontal="center" vertical="center"/>
    </xf>
    <xf numFmtId="3" fontId="25" fillId="0" borderId="0" xfId="14" applyNumberFormat="1" applyFont="1" applyFill="1" applyAlignment="1">
      <alignment horizontal="center" vertical="center"/>
    </xf>
    <xf numFmtId="166" fontId="25" fillId="0" borderId="0" xfId="14" applyNumberFormat="1" applyFont="1" applyFill="1" applyAlignment="1">
      <alignment horizontal="center" vertical="center"/>
    </xf>
    <xf numFmtId="0" fontId="9" fillId="0" borderId="0" xfId="13" applyFont="1" applyAlignment="1">
      <alignment horizontal="left" vertical="center" wrapText="1"/>
    </xf>
    <xf numFmtId="3" fontId="25" fillId="0" borderId="0" xfId="14" quotePrefix="1" applyNumberFormat="1" applyFont="1" applyFill="1" applyAlignment="1">
      <alignment horizontal="center" vertical="center" wrapText="1"/>
    </xf>
    <xf numFmtId="3" fontId="25" fillId="0" borderId="0" xfId="14" applyNumberFormat="1" applyFont="1" applyFill="1" applyAlignment="1">
      <alignment horizontal="center" vertical="center" wrapText="1"/>
    </xf>
    <xf numFmtId="3" fontId="25" fillId="0" borderId="0" xfId="14" quotePrefix="1" applyNumberFormat="1" applyFont="1" applyAlignment="1">
      <alignment horizontal="center" vertical="center" wrapText="1"/>
    </xf>
    <xf numFmtId="3" fontId="25" fillId="0" borderId="0" xfId="14" applyNumberFormat="1" applyFont="1" applyAlignment="1">
      <alignment horizontal="center" vertical="center" wrapText="1"/>
    </xf>
    <xf numFmtId="0" fontId="9" fillId="0" borderId="0" xfId="13" applyFont="1" applyAlignment="1">
      <alignment horizontal="center" wrapText="1"/>
    </xf>
    <xf numFmtId="0" fontId="9" fillId="0" borderId="0" xfId="13" applyFont="1" applyAlignment="1">
      <alignment horizontal="center"/>
    </xf>
    <xf numFmtId="0" fontId="9" fillId="0" borderId="0" xfId="13" applyFont="1" applyFill="1" applyBorder="1" applyAlignment="1">
      <alignment horizontal="center" vertical="top" wrapText="1"/>
    </xf>
    <xf numFmtId="0" fontId="8" fillId="0" borderId="0" xfId="13" applyFont="1" applyFill="1" applyBorder="1" applyAlignment="1">
      <alignment horizontal="center" vertical="top" wrapText="1"/>
    </xf>
    <xf numFmtId="0" fontId="9" fillId="0" borderId="0" xfId="13" applyFont="1" applyBorder="1" applyAlignment="1">
      <alignment horizontal="left" vertical="center" wrapText="1"/>
    </xf>
    <xf numFmtId="0" fontId="9" fillId="0" borderId="0" xfId="13" applyFont="1" applyBorder="1" applyAlignment="1">
      <alignment horizontal="center" wrapText="1"/>
    </xf>
    <xf numFmtId="0" fontId="9" fillId="0" borderId="0" xfId="13" applyFont="1" applyFill="1" applyBorder="1" applyAlignment="1">
      <alignment horizontal="center" vertical="center" wrapText="1"/>
    </xf>
  </cellXfs>
  <cellStyles count="6119">
    <cellStyle name="20% - Accent1 10" xfId="51" xr:uid="{00000000-0005-0000-0000-000000000000}"/>
    <cellStyle name="20% - Accent1 10 2" xfId="3274" xr:uid="{00000000-0005-0000-0000-000000000000}"/>
    <cellStyle name="20% - Accent1 11" xfId="52" xr:uid="{00000000-0005-0000-0000-000001000000}"/>
    <cellStyle name="20% - Accent1 11 2" xfId="3275" xr:uid="{00000000-0005-0000-0000-000001000000}"/>
    <cellStyle name="20% - Accent1 12" xfId="53" xr:uid="{00000000-0005-0000-0000-000002000000}"/>
    <cellStyle name="20% - Accent1 12 2" xfId="3276" xr:uid="{00000000-0005-0000-0000-000002000000}"/>
    <cellStyle name="20% - Accent1 13" xfId="54" xr:uid="{00000000-0005-0000-0000-000003000000}"/>
    <cellStyle name="20% - Accent1 13 2" xfId="3277" xr:uid="{00000000-0005-0000-0000-000003000000}"/>
    <cellStyle name="20% - Accent1 14" xfId="55" xr:uid="{00000000-0005-0000-0000-000004000000}"/>
    <cellStyle name="20% - Accent1 14 2" xfId="3278" xr:uid="{00000000-0005-0000-0000-000004000000}"/>
    <cellStyle name="20% - Accent1 15" xfId="56" xr:uid="{00000000-0005-0000-0000-000005000000}"/>
    <cellStyle name="20% - Accent1 15 2" xfId="3279" xr:uid="{00000000-0005-0000-0000-000005000000}"/>
    <cellStyle name="20% - Accent1 16" xfId="57" xr:uid="{00000000-0005-0000-0000-000006000000}"/>
    <cellStyle name="20% - Accent1 16 2" xfId="3280" xr:uid="{00000000-0005-0000-0000-000006000000}"/>
    <cellStyle name="20% - Accent1 17" xfId="58" xr:uid="{00000000-0005-0000-0000-000007000000}"/>
    <cellStyle name="20% - Accent1 17 2" xfId="3281" xr:uid="{00000000-0005-0000-0000-000007000000}"/>
    <cellStyle name="20% - Accent1 18" xfId="59" xr:uid="{00000000-0005-0000-0000-000008000000}"/>
    <cellStyle name="20% - Accent1 18 2" xfId="3282" xr:uid="{00000000-0005-0000-0000-000008000000}"/>
    <cellStyle name="20% - Accent1 19" xfId="60" xr:uid="{00000000-0005-0000-0000-000009000000}"/>
    <cellStyle name="20% - Accent1 19 2" xfId="3283" xr:uid="{00000000-0005-0000-0000-000009000000}"/>
    <cellStyle name="20% - Accent1 2" xfId="61" xr:uid="{00000000-0005-0000-0000-00000A000000}"/>
    <cellStyle name="20% - Accent1 3" xfId="62" xr:uid="{00000000-0005-0000-0000-00000B000000}"/>
    <cellStyle name="20% - Accent1 3 2" xfId="63" xr:uid="{00000000-0005-0000-0000-00000C000000}"/>
    <cellStyle name="20% - Accent1 3 2 2" xfId="3285" xr:uid="{00000000-0005-0000-0000-00000C000000}"/>
    <cellStyle name="20% - Accent1 3 3" xfId="3284" xr:uid="{00000000-0005-0000-0000-00000B000000}"/>
    <cellStyle name="20% - Accent1 4" xfId="64" xr:uid="{00000000-0005-0000-0000-00000D000000}"/>
    <cellStyle name="20% - Accent1 4 2" xfId="65" xr:uid="{00000000-0005-0000-0000-00000E000000}"/>
    <cellStyle name="20% - Accent1 4 2 2" xfId="3287" xr:uid="{00000000-0005-0000-0000-00000E000000}"/>
    <cellStyle name="20% - Accent1 4 3" xfId="3286" xr:uid="{00000000-0005-0000-0000-00000D000000}"/>
    <cellStyle name="20% - Accent1 5" xfId="66" xr:uid="{00000000-0005-0000-0000-00000F000000}"/>
    <cellStyle name="20% - Accent1 5 2" xfId="67" xr:uid="{00000000-0005-0000-0000-000010000000}"/>
    <cellStyle name="20% - Accent1 5 2 2" xfId="3289" xr:uid="{00000000-0005-0000-0000-000010000000}"/>
    <cellStyle name="20% - Accent1 5 3" xfId="3288" xr:uid="{00000000-0005-0000-0000-00000F000000}"/>
    <cellStyle name="20% - Accent1 6" xfId="68" xr:uid="{00000000-0005-0000-0000-000011000000}"/>
    <cellStyle name="20% - Accent1 6 2" xfId="69" xr:uid="{00000000-0005-0000-0000-000012000000}"/>
    <cellStyle name="20% - Accent1 6 2 2" xfId="3291" xr:uid="{00000000-0005-0000-0000-000012000000}"/>
    <cellStyle name="20% - Accent1 6 3" xfId="3290" xr:uid="{00000000-0005-0000-0000-000011000000}"/>
    <cellStyle name="20% - Accent1 7" xfId="70" xr:uid="{00000000-0005-0000-0000-000013000000}"/>
    <cellStyle name="20% - Accent1 7 2" xfId="71" xr:uid="{00000000-0005-0000-0000-000014000000}"/>
    <cellStyle name="20% - Accent1 7 2 2" xfId="3293" xr:uid="{00000000-0005-0000-0000-000014000000}"/>
    <cellStyle name="20% - Accent1 7 3" xfId="3292" xr:uid="{00000000-0005-0000-0000-000013000000}"/>
    <cellStyle name="20% - Accent1 8" xfId="72" xr:uid="{00000000-0005-0000-0000-000015000000}"/>
    <cellStyle name="20% - Accent1 8 2" xfId="73" xr:uid="{00000000-0005-0000-0000-000016000000}"/>
    <cellStyle name="20% - Accent1 8 2 2" xfId="3295" xr:uid="{00000000-0005-0000-0000-000016000000}"/>
    <cellStyle name="20% - Accent1 8 3" xfId="3294" xr:uid="{00000000-0005-0000-0000-000015000000}"/>
    <cellStyle name="20% - Accent1 9" xfId="74" xr:uid="{00000000-0005-0000-0000-000017000000}"/>
    <cellStyle name="20% - Accent1 9 2" xfId="3296" xr:uid="{00000000-0005-0000-0000-000017000000}"/>
    <cellStyle name="20% - Accent2 10" xfId="75" xr:uid="{00000000-0005-0000-0000-000018000000}"/>
    <cellStyle name="20% - Accent2 10 2" xfId="3297" xr:uid="{00000000-0005-0000-0000-000018000000}"/>
    <cellStyle name="20% - Accent2 11" xfId="76" xr:uid="{00000000-0005-0000-0000-000019000000}"/>
    <cellStyle name="20% - Accent2 11 2" xfId="3298" xr:uid="{00000000-0005-0000-0000-000019000000}"/>
    <cellStyle name="20% - Accent2 12" xfId="77" xr:uid="{00000000-0005-0000-0000-00001A000000}"/>
    <cellStyle name="20% - Accent2 12 2" xfId="3299" xr:uid="{00000000-0005-0000-0000-00001A000000}"/>
    <cellStyle name="20% - Accent2 13" xfId="78" xr:uid="{00000000-0005-0000-0000-00001B000000}"/>
    <cellStyle name="20% - Accent2 13 2" xfId="3300" xr:uid="{00000000-0005-0000-0000-00001B000000}"/>
    <cellStyle name="20% - Accent2 14" xfId="79" xr:uid="{00000000-0005-0000-0000-00001C000000}"/>
    <cellStyle name="20% - Accent2 14 2" xfId="3301" xr:uid="{00000000-0005-0000-0000-00001C000000}"/>
    <cellStyle name="20% - Accent2 15" xfId="80" xr:uid="{00000000-0005-0000-0000-00001D000000}"/>
    <cellStyle name="20% - Accent2 15 2" xfId="3302" xr:uid="{00000000-0005-0000-0000-00001D000000}"/>
    <cellStyle name="20% - Accent2 16" xfId="81" xr:uid="{00000000-0005-0000-0000-00001E000000}"/>
    <cellStyle name="20% - Accent2 16 2" xfId="3303" xr:uid="{00000000-0005-0000-0000-00001E000000}"/>
    <cellStyle name="20% - Accent2 17" xfId="82" xr:uid="{00000000-0005-0000-0000-00001F000000}"/>
    <cellStyle name="20% - Accent2 17 2" xfId="3304" xr:uid="{00000000-0005-0000-0000-00001F000000}"/>
    <cellStyle name="20% - Accent2 18" xfId="83" xr:uid="{00000000-0005-0000-0000-000020000000}"/>
    <cellStyle name="20% - Accent2 18 2" xfId="3305" xr:uid="{00000000-0005-0000-0000-000020000000}"/>
    <cellStyle name="20% - Accent2 19" xfId="84" xr:uid="{00000000-0005-0000-0000-000021000000}"/>
    <cellStyle name="20% - Accent2 19 2" xfId="3306" xr:uid="{00000000-0005-0000-0000-000021000000}"/>
    <cellStyle name="20% - Accent2 2" xfId="85" xr:uid="{00000000-0005-0000-0000-000022000000}"/>
    <cellStyle name="20% - Accent2 3" xfId="86" xr:uid="{00000000-0005-0000-0000-000023000000}"/>
    <cellStyle name="20% - Accent2 3 2" xfId="87" xr:uid="{00000000-0005-0000-0000-000024000000}"/>
    <cellStyle name="20% - Accent2 3 2 2" xfId="3308" xr:uid="{00000000-0005-0000-0000-000024000000}"/>
    <cellStyle name="20% - Accent2 3 3" xfId="3307" xr:uid="{00000000-0005-0000-0000-000023000000}"/>
    <cellStyle name="20% - Accent2 4" xfId="88" xr:uid="{00000000-0005-0000-0000-000025000000}"/>
    <cellStyle name="20% - Accent2 4 2" xfId="89" xr:uid="{00000000-0005-0000-0000-000026000000}"/>
    <cellStyle name="20% - Accent2 4 2 2" xfId="3310" xr:uid="{00000000-0005-0000-0000-000026000000}"/>
    <cellStyle name="20% - Accent2 4 3" xfId="3309" xr:uid="{00000000-0005-0000-0000-000025000000}"/>
    <cellStyle name="20% - Accent2 5" xfId="90" xr:uid="{00000000-0005-0000-0000-000027000000}"/>
    <cellStyle name="20% - Accent2 5 2" xfId="91" xr:uid="{00000000-0005-0000-0000-000028000000}"/>
    <cellStyle name="20% - Accent2 5 2 2" xfId="3312" xr:uid="{00000000-0005-0000-0000-000028000000}"/>
    <cellStyle name="20% - Accent2 5 3" xfId="3311" xr:uid="{00000000-0005-0000-0000-000027000000}"/>
    <cellStyle name="20% - Accent2 6" xfId="92" xr:uid="{00000000-0005-0000-0000-000029000000}"/>
    <cellStyle name="20% - Accent2 6 2" xfId="93" xr:uid="{00000000-0005-0000-0000-00002A000000}"/>
    <cellStyle name="20% - Accent2 6 2 2" xfId="3314" xr:uid="{00000000-0005-0000-0000-00002A000000}"/>
    <cellStyle name="20% - Accent2 6 3" xfId="3313" xr:uid="{00000000-0005-0000-0000-000029000000}"/>
    <cellStyle name="20% - Accent2 7" xfId="94" xr:uid="{00000000-0005-0000-0000-00002B000000}"/>
    <cellStyle name="20% - Accent2 7 2" xfId="95" xr:uid="{00000000-0005-0000-0000-00002C000000}"/>
    <cellStyle name="20% - Accent2 7 2 2" xfId="3316" xr:uid="{00000000-0005-0000-0000-00002C000000}"/>
    <cellStyle name="20% - Accent2 7 3" xfId="3315" xr:uid="{00000000-0005-0000-0000-00002B000000}"/>
    <cellStyle name="20% - Accent2 8" xfId="96" xr:uid="{00000000-0005-0000-0000-00002D000000}"/>
    <cellStyle name="20% - Accent2 8 2" xfId="97" xr:uid="{00000000-0005-0000-0000-00002E000000}"/>
    <cellStyle name="20% - Accent2 8 2 2" xfId="3318" xr:uid="{00000000-0005-0000-0000-00002E000000}"/>
    <cellStyle name="20% - Accent2 8 3" xfId="3317" xr:uid="{00000000-0005-0000-0000-00002D000000}"/>
    <cellStyle name="20% - Accent2 9" xfId="98" xr:uid="{00000000-0005-0000-0000-00002F000000}"/>
    <cellStyle name="20% - Accent2 9 2" xfId="3319" xr:uid="{00000000-0005-0000-0000-00002F000000}"/>
    <cellStyle name="20% - Accent3 10" xfId="99" xr:uid="{00000000-0005-0000-0000-000030000000}"/>
    <cellStyle name="20% - Accent3 10 2" xfId="3320" xr:uid="{00000000-0005-0000-0000-000030000000}"/>
    <cellStyle name="20% - Accent3 11" xfId="100" xr:uid="{00000000-0005-0000-0000-000031000000}"/>
    <cellStyle name="20% - Accent3 11 2" xfId="3321" xr:uid="{00000000-0005-0000-0000-000031000000}"/>
    <cellStyle name="20% - Accent3 12" xfId="101" xr:uid="{00000000-0005-0000-0000-000032000000}"/>
    <cellStyle name="20% - Accent3 12 2" xfId="3322" xr:uid="{00000000-0005-0000-0000-000032000000}"/>
    <cellStyle name="20% - Accent3 13" xfId="102" xr:uid="{00000000-0005-0000-0000-000033000000}"/>
    <cellStyle name="20% - Accent3 13 2" xfId="3323" xr:uid="{00000000-0005-0000-0000-000033000000}"/>
    <cellStyle name="20% - Accent3 14" xfId="103" xr:uid="{00000000-0005-0000-0000-000034000000}"/>
    <cellStyle name="20% - Accent3 14 2" xfId="3324" xr:uid="{00000000-0005-0000-0000-000034000000}"/>
    <cellStyle name="20% - Accent3 15" xfId="104" xr:uid="{00000000-0005-0000-0000-000035000000}"/>
    <cellStyle name="20% - Accent3 15 2" xfId="3325" xr:uid="{00000000-0005-0000-0000-000035000000}"/>
    <cellStyle name="20% - Accent3 16" xfId="105" xr:uid="{00000000-0005-0000-0000-000036000000}"/>
    <cellStyle name="20% - Accent3 16 2" xfId="3326" xr:uid="{00000000-0005-0000-0000-000036000000}"/>
    <cellStyle name="20% - Accent3 17" xfId="106" xr:uid="{00000000-0005-0000-0000-000037000000}"/>
    <cellStyle name="20% - Accent3 17 2" xfId="3327" xr:uid="{00000000-0005-0000-0000-000037000000}"/>
    <cellStyle name="20% - Accent3 18" xfId="107" xr:uid="{00000000-0005-0000-0000-000038000000}"/>
    <cellStyle name="20% - Accent3 18 2" xfId="3328" xr:uid="{00000000-0005-0000-0000-000038000000}"/>
    <cellStyle name="20% - Accent3 19" xfId="108" xr:uid="{00000000-0005-0000-0000-000039000000}"/>
    <cellStyle name="20% - Accent3 19 2" xfId="3329" xr:uid="{00000000-0005-0000-0000-000039000000}"/>
    <cellStyle name="20% - Accent3 2" xfId="109" xr:uid="{00000000-0005-0000-0000-00003A000000}"/>
    <cellStyle name="20% - Accent3 3" xfId="110" xr:uid="{00000000-0005-0000-0000-00003B000000}"/>
    <cellStyle name="20% - Accent3 3 2" xfId="111" xr:uid="{00000000-0005-0000-0000-00003C000000}"/>
    <cellStyle name="20% - Accent3 3 2 2" xfId="3331" xr:uid="{00000000-0005-0000-0000-00003C000000}"/>
    <cellStyle name="20% - Accent3 3 3" xfId="3330" xr:uid="{00000000-0005-0000-0000-00003B000000}"/>
    <cellStyle name="20% - Accent3 4" xfId="112" xr:uid="{00000000-0005-0000-0000-00003D000000}"/>
    <cellStyle name="20% - Accent3 4 2" xfId="113" xr:uid="{00000000-0005-0000-0000-00003E000000}"/>
    <cellStyle name="20% - Accent3 4 2 2" xfId="3333" xr:uid="{00000000-0005-0000-0000-00003E000000}"/>
    <cellStyle name="20% - Accent3 4 3" xfId="3332" xr:uid="{00000000-0005-0000-0000-00003D000000}"/>
    <cellStyle name="20% - Accent3 5" xfId="114" xr:uid="{00000000-0005-0000-0000-00003F000000}"/>
    <cellStyle name="20% - Accent3 5 2" xfId="115" xr:uid="{00000000-0005-0000-0000-000040000000}"/>
    <cellStyle name="20% - Accent3 5 2 2" xfId="3335" xr:uid="{00000000-0005-0000-0000-000040000000}"/>
    <cellStyle name="20% - Accent3 5 3" xfId="3334" xr:uid="{00000000-0005-0000-0000-00003F000000}"/>
    <cellStyle name="20% - Accent3 6" xfId="116" xr:uid="{00000000-0005-0000-0000-000041000000}"/>
    <cellStyle name="20% - Accent3 6 2" xfId="117" xr:uid="{00000000-0005-0000-0000-000042000000}"/>
    <cellStyle name="20% - Accent3 6 2 2" xfId="3337" xr:uid="{00000000-0005-0000-0000-000042000000}"/>
    <cellStyle name="20% - Accent3 6 3" xfId="3336" xr:uid="{00000000-0005-0000-0000-000041000000}"/>
    <cellStyle name="20% - Accent3 7" xfId="118" xr:uid="{00000000-0005-0000-0000-000043000000}"/>
    <cellStyle name="20% - Accent3 7 2" xfId="119" xr:uid="{00000000-0005-0000-0000-000044000000}"/>
    <cellStyle name="20% - Accent3 7 2 2" xfId="3339" xr:uid="{00000000-0005-0000-0000-000044000000}"/>
    <cellStyle name="20% - Accent3 7 3" xfId="3338" xr:uid="{00000000-0005-0000-0000-000043000000}"/>
    <cellStyle name="20% - Accent3 8" xfId="120" xr:uid="{00000000-0005-0000-0000-000045000000}"/>
    <cellStyle name="20% - Accent3 8 2" xfId="121" xr:uid="{00000000-0005-0000-0000-000046000000}"/>
    <cellStyle name="20% - Accent3 8 2 2" xfId="3341" xr:uid="{00000000-0005-0000-0000-000046000000}"/>
    <cellStyle name="20% - Accent3 8 3" xfId="3340" xr:uid="{00000000-0005-0000-0000-000045000000}"/>
    <cellStyle name="20% - Accent3 9" xfId="122" xr:uid="{00000000-0005-0000-0000-000047000000}"/>
    <cellStyle name="20% - Accent3 9 2" xfId="3342" xr:uid="{00000000-0005-0000-0000-000047000000}"/>
    <cellStyle name="20% - Accent4 10" xfId="123" xr:uid="{00000000-0005-0000-0000-000048000000}"/>
    <cellStyle name="20% - Accent4 10 2" xfId="3343" xr:uid="{00000000-0005-0000-0000-000048000000}"/>
    <cellStyle name="20% - Accent4 11" xfId="124" xr:uid="{00000000-0005-0000-0000-000049000000}"/>
    <cellStyle name="20% - Accent4 11 2" xfId="3344" xr:uid="{00000000-0005-0000-0000-000049000000}"/>
    <cellStyle name="20% - Accent4 12" xfId="125" xr:uid="{00000000-0005-0000-0000-00004A000000}"/>
    <cellStyle name="20% - Accent4 12 2" xfId="3345" xr:uid="{00000000-0005-0000-0000-00004A000000}"/>
    <cellStyle name="20% - Accent4 13" xfId="126" xr:uid="{00000000-0005-0000-0000-00004B000000}"/>
    <cellStyle name="20% - Accent4 13 2" xfId="3346" xr:uid="{00000000-0005-0000-0000-00004B000000}"/>
    <cellStyle name="20% - Accent4 14" xfId="127" xr:uid="{00000000-0005-0000-0000-00004C000000}"/>
    <cellStyle name="20% - Accent4 14 2" xfId="3347" xr:uid="{00000000-0005-0000-0000-00004C000000}"/>
    <cellStyle name="20% - Accent4 15" xfId="128" xr:uid="{00000000-0005-0000-0000-00004D000000}"/>
    <cellStyle name="20% - Accent4 15 2" xfId="3348" xr:uid="{00000000-0005-0000-0000-00004D000000}"/>
    <cellStyle name="20% - Accent4 16" xfId="129" xr:uid="{00000000-0005-0000-0000-00004E000000}"/>
    <cellStyle name="20% - Accent4 16 2" xfId="3349" xr:uid="{00000000-0005-0000-0000-00004E000000}"/>
    <cellStyle name="20% - Accent4 17" xfId="130" xr:uid="{00000000-0005-0000-0000-00004F000000}"/>
    <cellStyle name="20% - Accent4 17 2" xfId="3350" xr:uid="{00000000-0005-0000-0000-00004F000000}"/>
    <cellStyle name="20% - Accent4 18" xfId="131" xr:uid="{00000000-0005-0000-0000-000050000000}"/>
    <cellStyle name="20% - Accent4 18 2" xfId="3351" xr:uid="{00000000-0005-0000-0000-000050000000}"/>
    <cellStyle name="20% - Accent4 19" xfId="132" xr:uid="{00000000-0005-0000-0000-000051000000}"/>
    <cellStyle name="20% - Accent4 19 2" xfId="3352" xr:uid="{00000000-0005-0000-0000-000051000000}"/>
    <cellStyle name="20% - Accent4 2" xfId="133" xr:uid="{00000000-0005-0000-0000-000052000000}"/>
    <cellStyle name="20% - Accent4 3" xfId="134" xr:uid="{00000000-0005-0000-0000-000053000000}"/>
    <cellStyle name="20% - Accent4 3 2" xfId="135" xr:uid="{00000000-0005-0000-0000-000054000000}"/>
    <cellStyle name="20% - Accent4 3 2 2" xfId="3354" xr:uid="{00000000-0005-0000-0000-000054000000}"/>
    <cellStyle name="20% - Accent4 3 3" xfId="3353" xr:uid="{00000000-0005-0000-0000-000053000000}"/>
    <cellStyle name="20% - Accent4 4" xfId="136" xr:uid="{00000000-0005-0000-0000-000055000000}"/>
    <cellStyle name="20% - Accent4 4 2" xfId="137" xr:uid="{00000000-0005-0000-0000-000056000000}"/>
    <cellStyle name="20% - Accent4 4 2 2" xfId="3356" xr:uid="{00000000-0005-0000-0000-000056000000}"/>
    <cellStyle name="20% - Accent4 4 3" xfId="3355" xr:uid="{00000000-0005-0000-0000-000055000000}"/>
    <cellStyle name="20% - Accent4 5" xfId="138" xr:uid="{00000000-0005-0000-0000-000057000000}"/>
    <cellStyle name="20% - Accent4 5 2" xfId="139" xr:uid="{00000000-0005-0000-0000-000058000000}"/>
    <cellStyle name="20% - Accent4 5 2 2" xfId="3358" xr:uid="{00000000-0005-0000-0000-000058000000}"/>
    <cellStyle name="20% - Accent4 5 3" xfId="3357" xr:uid="{00000000-0005-0000-0000-000057000000}"/>
    <cellStyle name="20% - Accent4 6" xfId="140" xr:uid="{00000000-0005-0000-0000-000059000000}"/>
    <cellStyle name="20% - Accent4 6 2" xfId="141" xr:uid="{00000000-0005-0000-0000-00005A000000}"/>
    <cellStyle name="20% - Accent4 6 2 2" xfId="3360" xr:uid="{00000000-0005-0000-0000-00005A000000}"/>
    <cellStyle name="20% - Accent4 6 3" xfId="3359" xr:uid="{00000000-0005-0000-0000-000059000000}"/>
    <cellStyle name="20% - Accent4 7" xfId="142" xr:uid="{00000000-0005-0000-0000-00005B000000}"/>
    <cellStyle name="20% - Accent4 7 2" xfId="143" xr:uid="{00000000-0005-0000-0000-00005C000000}"/>
    <cellStyle name="20% - Accent4 7 2 2" xfId="3362" xr:uid="{00000000-0005-0000-0000-00005C000000}"/>
    <cellStyle name="20% - Accent4 7 3" xfId="3361" xr:uid="{00000000-0005-0000-0000-00005B000000}"/>
    <cellStyle name="20% - Accent4 8" xfId="144" xr:uid="{00000000-0005-0000-0000-00005D000000}"/>
    <cellStyle name="20% - Accent4 8 2" xfId="145" xr:uid="{00000000-0005-0000-0000-00005E000000}"/>
    <cellStyle name="20% - Accent4 8 2 2" xfId="3364" xr:uid="{00000000-0005-0000-0000-00005E000000}"/>
    <cellStyle name="20% - Accent4 8 3" xfId="3363" xr:uid="{00000000-0005-0000-0000-00005D000000}"/>
    <cellStyle name="20% - Accent4 9" xfId="146" xr:uid="{00000000-0005-0000-0000-00005F000000}"/>
    <cellStyle name="20% - Accent4 9 2" xfId="3365" xr:uid="{00000000-0005-0000-0000-00005F000000}"/>
    <cellStyle name="20% - Accent5 10" xfId="147" xr:uid="{00000000-0005-0000-0000-000060000000}"/>
    <cellStyle name="20% - Accent5 10 2" xfId="3366" xr:uid="{00000000-0005-0000-0000-000060000000}"/>
    <cellStyle name="20% - Accent5 11" xfId="148" xr:uid="{00000000-0005-0000-0000-000061000000}"/>
    <cellStyle name="20% - Accent5 11 2" xfId="3367" xr:uid="{00000000-0005-0000-0000-000061000000}"/>
    <cellStyle name="20% - Accent5 12" xfId="149" xr:uid="{00000000-0005-0000-0000-000062000000}"/>
    <cellStyle name="20% - Accent5 12 2" xfId="3368" xr:uid="{00000000-0005-0000-0000-000062000000}"/>
    <cellStyle name="20% - Accent5 13" xfId="150" xr:uid="{00000000-0005-0000-0000-000063000000}"/>
    <cellStyle name="20% - Accent5 13 2" xfId="3369" xr:uid="{00000000-0005-0000-0000-000063000000}"/>
    <cellStyle name="20% - Accent5 14" xfId="151" xr:uid="{00000000-0005-0000-0000-000064000000}"/>
    <cellStyle name="20% - Accent5 14 2" xfId="3370" xr:uid="{00000000-0005-0000-0000-000064000000}"/>
    <cellStyle name="20% - Accent5 15" xfId="152" xr:uid="{00000000-0005-0000-0000-000065000000}"/>
    <cellStyle name="20% - Accent5 15 2" xfId="3371" xr:uid="{00000000-0005-0000-0000-000065000000}"/>
    <cellStyle name="20% - Accent5 16" xfId="153" xr:uid="{00000000-0005-0000-0000-000066000000}"/>
    <cellStyle name="20% - Accent5 16 2" xfId="3372" xr:uid="{00000000-0005-0000-0000-000066000000}"/>
    <cellStyle name="20% - Accent5 17" xfId="154" xr:uid="{00000000-0005-0000-0000-000067000000}"/>
    <cellStyle name="20% - Accent5 17 2" xfId="3373" xr:uid="{00000000-0005-0000-0000-000067000000}"/>
    <cellStyle name="20% - Accent5 18" xfId="155" xr:uid="{00000000-0005-0000-0000-000068000000}"/>
    <cellStyle name="20% - Accent5 18 2" xfId="3374" xr:uid="{00000000-0005-0000-0000-000068000000}"/>
    <cellStyle name="20% - Accent5 19" xfId="156" xr:uid="{00000000-0005-0000-0000-000069000000}"/>
    <cellStyle name="20% - Accent5 19 2" xfId="3375" xr:uid="{00000000-0005-0000-0000-000069000000}"/>
    <cellStyle name="20% - Accent5 2" xfId="157" xr:uid="{00000000-0005-0000-0000-00006A000000}"/>
    <cellStyle name="20% - Accent5 3" xfId="158" xr:uid="{00000000-0005-0000-0000-00006B000000}"/>
    <cellStyle name="20% - Accent5 3 2" xfId="159" xr:uid="{00000000-0005-0000-0000-00006C000000}"/>
    <cellStyle name="20% - Accent5 3 2 2" xfId="3377" xr:uid="{00000000-0005-0000-0000-00006C000000}"/>
    <cellStyle name="20% - Accent5 3 3" xfId="3376" xr:uid="{00000000-0005-0000-0000-00006B000000}"/>
    <cellStyle name="20% - Accent5 4" xfId="160" xr:uid="{00000000-0005-0000-0000-00006D000000}"/>
    <cellStyle name="20% - Accent5 4 2" xfId="161" xr:uid="{00000000-0005-0000-0000-00006E000000}"/>
    <cellStyle name="20% - Accent5 4 2 2" xfId="3379" xr:uid="{00000000-0005-0000-0000-00006E000000}"/>
    <cellStyle name="20% - Accent5 4 3" xfId="3378" xr:uid="{00000000-0005-0000-0000-00006D000000}"/>
    <cellStyle name="20% - Accent5 5" xfId="162" xr:uid="{00000000-0005-0000-0000-00006F000000}"/>
    <cellStyle name="20% - Accent5 5 2" xfId="163" xr:uid="{00000000-0005-0000-0000-000070000000}"/>
    <cellStyle name="20% - Accent5 5 2 2" xfId="3381" xr:uid="{00000000-0005-0000-0000-000070000000}"/>
    <cellStyle name="20% - Accent5 5 3" xfId="3380" xr:uid="{00000000-0005-0000-0000-00006F000000}"/>
    <cellStyle name="20% - Accent5 6" xfId="164" xr:uid="{00000000-0005-0000-0000-000071000000}"/>
    <cellStyle name="20% - Accent5 6 2" xfId="165" xr:uid="{00000000-0005-0000-0000-000072000000}"/>
    <cellStyle name="20% - Accent5 6 2 2" xfId="3383" xr:uid="{00000000-0005-0000-0000-000072000000}"/>
    <cellStyle name="20% - Accent5 6 3" xfId="3382" xr:uid="{00000000-0005-0000-0000-000071000000}"/>
    <cellStyle name="20% - Accent5 7" xfId="166" xr:uid="{00000000-0005-0000-0000-000073000000}"/>
    <cellStyle name="20% - Accent5 7 2" xfId="167" xr:uid="{00000000-0005-0000-0000-000074000000}"/>
    <cellStyle name="20% - Accent5 7 2 2" xfId="3385" xr:uid="{00000000-0005-0000-0000-000074000000}"/>
    <cellStyle name="20% - Accent5 7 3" xfId="3384" xr:uid="{00000000-0005-0000-0000-000073000000}"/>
    <cellStyle name="20% - Accent5 8" xfId="168" xr:uid="{00000000-0005-0000-0000-000075000000}"/>
    <cellStyle name="20% - Accent5 8 2" xfId="169" xr:uid="{00000000-0005-0000-0000-000076000000}"/>
    <cellStyle name="20% - Accent5 8 2 2" xfId="3387" xr:uid="{00000000-0005-0000-0000-000076000000}"/>
    <cellStyle name="20% - Accent5 8 3" xfId="3386" xr:uid="{00000000-0005-0000-0000-000075000000}"/>
    <cellStyle name="20% - Accent5 9" xfId="170" xr:uid="{00000000-0005-0000-0000-000077000000}"/>
    <cellStyle name="20% - Accent5 9 2" xfId="3388" xr:uid="{00000000-0005-0000-0000-000077000000}"/>
    <cellStyle name="20% - Accent6 10" xfId="171" xr:uid="{00000000-0005-0000-0000-000078000000}"/>
    <cellStyle name="20% - Accent6 10 2" xfId="3389" xr:uid="{00000000-0005-0000-0000-000078000000}"/>
    <cellStyle name="20% - Accent6 11" xfId="172" xr:uid="{00000000-0005-0000-0000-000079000000}"/>
    <cellStyle name="20% - Accent6 11 2" xfId="3390" xr:uid="{00000000-0005-0000-0000-000079000000}"/>
    <cellStyle name="20% - Accent6 12" xfId="173" xr:uid="{00000000-0005-0000-0000-00007A000000}"/>
    <cellStyle name="20% - Accent6 12 2" xfId="3391" xr:uid="{00000000-0005-0000-0000-00007A000000}"/>
    <cellStyle name="20% - Accent6 13" xfId="174" xr:uid="{00000000-0005-0000-0000-00007B000000}"/>
    <cellStyle name="20% - Accent6 13 2" xfId="3392" xr:uid="{00000000-0005-0000-0000-00007B000000}"/>
    <cellStyle name="20% - Accent6 14" xfId="175" xr:uid="{00000000-0005-0000-0000-00007C000000}"/>
    <cellStyle name="20% - Accent6 14 2" xfId="3393" xr:uid="{00000000-0005-0000-0000-00007C000000}"/>
    <cellStyle name="20% - Accent6 15" xfId="176" xr:uid="{00000000-0005-0000-0000-00007D000000}"/>
    <cellStyle name="20% - Accent6 15 2" xfId="3394" xr:uid="{00000000-0005-0000-0000-00007D000000}"/>
    <cellStyle name="20% - Accent6 16" xfId="177" xr:uid="{00000000-0005-0000-0000-00007E000000}"/>
    <cellStyle name="20% - Accent6 16 2" xfId="3395" xr:uid="{00000000-0005-0000-0000-00007E000000}"/>
    <cellStyle name="20% - Accent6 17" xfId="178" xr:uid="{00000000-0005-0000-0000-00007F000000}"/>
    <cellStyle name="20% - Accent6 17 2" xfId="3396" xr:uid="{00000000-0005-0000-0000-00007F000000}"/>
    <cellStyle name="20% - Accent6 18" xfId="179" xr:uid="{00000000-0005-0000-0000-000080000000}"/>
    <cellStyle name="20% - Accent6 18 2" xfId="3397" xr:uid="{00000000-0005-0000-0000-000080000000}"/>
    <cellStyle name="20% - Accent6 19" xfId="180" xr:uid="{00000000-0005-0000-0000-000081000000}"/>
    <cellStyle name="20% - Accent6 19 2" xfId="3398" xr:uid="{00000000-0005-0000-0000-000081000000}"/>
    <cellStyle name="20% - Accent6 2" xfId="181" xr:uid="{00000000-0005-0000-0000-000082000000}"/>
    <cellStyle name="20% - Accent6 3" xfId="182" xr:uid="{00000000-0005-0000-0000-000083000000}"/>
    <cellStyle name="20% - Accent6 3 2" xfId="183" xr:uid="{00000000-0005-0000-0000-000084000000}"/>
    <cellStyle name="20% - Accent6 3 2 2" xfId="3400" xr:uid="{00000000-0005-0000-0000-000084000000}"/>
    <cellStyle name="20% - Accent6 3 3" xfId="3399" xr:uid="{00000000-0005-0000-0000-000083000000}"/>
    <cellStyle name="20% - Accent6 4" xfId="184" xr:uid="{00000000-0005-0000-0000-000085000000}"/>
    <cellStyle name="20% - Accent6 4 2" xfId="185" xr:uid="{00000000-0005-0000-0000-000086000000}"/>
    <cellStyle name="20% - Accent6 4 2 2" xfId="3402" xr:uid="{00000000-0005-0000-0000-000086000000}"/>
    <cellStyle name="20% - Accent6 4 3" xfId="3401" xr:uid="{00000000-0005-0000-0000-000085000000}"/>
    <cellStyle name="20% - Accent6 5" xfId="186" xr:uid="{00000000-0005-0000-0000-000087000000}"/>
    <cellStyle name="20% - Accent6 5 2" xfId="187" xr:uid="{00000000-0005-0000-0000-000088000000}"/>
    <cellStyle name="20% - Accent6 5 2 2" xfId="3404" xr:uid="{00000000-0005-0000-0000-000088000000}"/>
    <cellStyle name="20% - Accent6 5 3" xfId="3403" xr:uid="{00000000-0005-0000-0000-000087000000}"/>
    <cellStyle name="20% - Accent6 6" xfId="188" xr:uid="{00000000-0005-0000-0000-000089000000}"/>
    <cellStyle name="20% - Accent6 6 2" xfId="189" xr:uid="{00000000-0005-0000-0000-00008A000000}"/>
    <cellStyle name="20% - Accent6 6 2 2" xfId="3406" xr:uid="{00000000-0005-0000-0000-00008A000000}"/>
    <cellStyle name="20% - Accent6 6 3" xfId="3405" xr:uid="{00000000-0005-0000-0000-000089000000}"/>
    <cellStyle name="20% - Accent6 7" xfId="190" xr:uid="{00000000-0005-0000-0000-00008B000000}"/>
    <cellStyle name="20% - Accent6 7 2" xfId="191" xr:uid="{00000000-0005-0000-0000-00008C000000}"/>
    <cellStyle name="20% - Accent6 7 2 2" xfId="3408" xr:uid="{00000000-0005-0000-0000-00008C000000}"/>
    <cellStyle name="20% - Accent6 7 3" xfId="3407" xr:uid="{00000000-0005-0000-0000-00008B000000}"/>
    <cellStyle name="20% - Accent6 8" xfId="192" xr:uid="{00000000-0005-0000-0000-00008D000000}"/>
    <cellStyle name="20% - Accent6 8 2" xfId="193" xr:uid="{00000000-0005-0000-0000-00008E000000}"/>
    <cellStyle name="20% - Accent6 8 2 2" xfId="3410" xr:uid="{00000000-0005-0000-0000-00008E000000}"/>
    <cellStyle name="20% - Accent6 8 3" xfId="3409" xr:uid="{00000000-0005-0000-0000-00008D000000}"/>
    <cellStyle name="20% - Accent6 9" xfId="194" xr:uid="{00000000-0005-0000-0000-00008F000000}"/>
    <cellStyle name="20% - Accent6 9 2" xfId="3411" xr:uid="{00000000-0005-0000-0000-00008F000000}"/>
    <cellStyle name="40% - Accent1 10" xfId="195" xr:uid="{00000000-0005-0000-0000-000090000000}"/>
    <cellStyle name="40% - Accent1 10 2" xfId="3412" xr:uid="{00000000-0005-0000-0000-000090000000}"/>
    <cellStyle name="40% - Accent1 11" xfId="196" xr:uid="{00000000-0005-0000-0000-000091000000}"/>
    <cellStyle name="40% - Accent1 11 2" xfId="3413" xr:uid="{00000000-0005-0000-0000-000091000000}"/>
    <cellStyle name="40% - Accent1 12" xfId="197" xr:uid="{00000000-0005-0000-0000-000092000000}"/>
    <cellStyle name="40% - Accent1 12 2" xfId="3414" xr:uid="{00000000-0005-0000-0000-000092000000}"/>
    <cellStyle name="40% - Accent1 13" xfId="198" xr:uid="{00000000-0005-0000-0000-000093000000}"/>
    <cellStyle name="40% - Accent1 13 2" xfId="3415" xr:uid="{00000000-0005-0000-0000-000093000000}"/>
    <cellStyle name="40% - Accent1 14" xfId="199" xr:uid="{00000000-0005-0000-0000-000094000000}"/>
    <cellStyle name="40% - Accent1 14 2" xfId="3416" xr:uid="{00000000-0005-0000-0000-000094000000}"/>
    <cellStyle name="40% - Accent1 15" xfId="200" xr:uid="{00000000-0005-0000-0000-000095000000}"/>
    <cellStyle name="40% - Accent1 15 2" xfId="3417" xr:uid="{00000000-0005-0000-0000-000095000000}"/>
    <cellStyle name="40% - Accent1 16" xfId="201" xr:uid="{00000000-0005-0000-0000-000096000000}"/>
    <cellStyle name="40% - Accent1 16 2" xfId="3418" xr:uid="{00000000-0005-0000-0000-000096000000}"/>
    <cellStyle name="40% - Accent1 17" xfId="202" xr:uid="{00000000-0005-0000-0000-000097000000}"/>
    <cellStyle name="40% - Accent1 17 2" xfId="3419" xr:uid="{00000000-0005-0000-0000-000097000000}"/>
    <cellStyle name="40% - Accent1 18" xfId="203" xr:uid="{00000000-0005-0000-0000-000098000000}"/>
    <cellStyle name="40% - Accent1 18 2" xfId="3420" xr:uid="{00000000-0005-0000-0000-000098000000}"/>
    <cellStyle name="40% - Accent1 19" xfId="204" xr:uid="{00000000-0005-0000-0000-000099000000}"/>
    <cellStyle name="40% - Accent1 19 2" xfId="3421" xr:uid="{00000000-0005-0000-0000-000099000000}"/>
    <cellStyle name="40% - Accent1 2" xfId="205" xr:uid="{00000000-0005-0000-0000-00009A000000}"/>
    <cellStyle name="40% - Accent1 3" xfId="206" xr:uid="{00000000-0005-0000-0000-00009B000000}"/>
    <cellStyle name="40% - Accent1 3 2" xfId="207" xr:uid="{00000000-0005-0000-0000-00009C000000}"/>
    <cellStyle name="40% - Accent1 3 2 2" xfId="3423" xr:uid="{00000000-0005-0000-0000-00009C000000}"/>
    <cellStyle name="40% - Accent1 3 3" xfId="3422" xr:uid="{00000000-0005-0000-0000-00009B000000}"/>
    <cellStyle name="40% - Accent1 4" xfId="208" xr:uid="{00000000-0005-0000-0000-00009D000000}"/>
    <cellStyle name="40% - Accent1 4 2" xfId="209" xr:uid="{00000000-0005-0000-0000-00009E000000}"/>
    <cellStyle name="40% - Accent1 4 2 2" xfId="3425" xr:uid="{00000000-0005-0000-0000-00009E000000}"/>
    <cellStyle name="40% - Accent1 4 3" xfId="3424" xr:uid="{00000000-0005-0000-0000-00009D000000}"/>
    <cellStyle name="40% - Accent1 5" xfId="210" xr:uid="{00000000-0005-0000-0000-00009F000000}"/>
    <cellStyle name="40% - Accent1 5 2" xfId="211" xr:uid="{00000000-0005-0000-0000-0000A0000000}"/>
    <cellStyle name="40% - Accent1 5 2 2" xfId="3427" xr:uid="{00000000-0005-0000-0000-0000A0000000}"/>
    <cellStyle name="40% - Accent1 5 3" xfId="3426" xr:uid="{00000000-0005-0000-0000-00009F000000}"/>
    <cellStyle name="40% - Accent1 6" xfId="212" xr:uid="{00000000-0005-0000-0000-0000A1000000}"/>
    <cellStyle name="40% - Accent1 6 2" xfId="213" xr:uid="{00000000-0005-0000-0000-0000A2000000}"/>
    <cellStyle name="40% - Accent1 6 2 2" xfId="3429" xr:uid="{00000000-0005-0000-0000-0000A2000000}"/>
    <cellStyle name="40% - Accent1 6 3" xfId="3428" xr:uid="{00000000-0005-0000-0000-0000A1000000}"/>
    <cellStyle name="40% - Accent1 7" xfId="214" xr:uid="{00000000-0005-0000-0000-0000A3000000}"/>
    <cellStyle name="40% - Accent1 7 2" xfId="215" xr:uid="{00000000-0005-0000-0000-0000A4000000}"/>
    <cellStyle name="40% - Accent1 7 2 2" xfId="3431" xr:uid="{00000000-0005-0000-0000-0000A4000000}"/>
    <cellStyle name="40% - Accent1 7 3" xfId="3430" xr:uid="{00000000-0005-0000-0000-0000A3000000}"/>
    <cellStyle name="40% - Accent1 8" xfId="216" xr:uid="{00000000-0005-0000-0000-0000A5000000}"/>
    <cellStyle name="40% - Accent1 8 2" xfId="217" xr:uid="{00000000-0005-0000-0000-0000A6000000}"/>
    <cellStyle name="40% - Accent1 8 2 2" xfId="3433" xr:uid="{00000000-0005-0000-0000-0000A6000000}"/>
    <cellStyle name="40% - Accent1 8 3" xfId="3432" xr:uid="{00000000-0005-0000-0000-0000A5000000}"/>
    <cellStyle name="40% - Accent1 9" xfId="218" xr:uid="{00000000-0005-0000-0000-0000A7000000}"/>
    <cellStyle name="40% - Accent1 9 2" xfId="3434" xr:uid="{00000000-0005-0000-0000-0000A7000000}"/>
    <cellStyle name="40% - Accent2 10" xfId="219" xr:uid="{00000000-0005-0000-0000-0000A8000000}"/>
    <cellStyle name="40% - Accent2 10 2" xfId="3435" xr:uid="{00000000-0005-0000-0000-0000A8000000}"/>
    <cellStyle name="40% - Accent2 11" xfId="220" xr:uid="{00000000-0005-0000-0000-0000A9000000}"/>
    <cellStyle name="40% - Accent2 11 2" xfId="3436" xr:uid="{00000000-0005-0000-0000-0000A9000000}"/>
    <cellStyle name="40% - Accent2 12" xfId="221" xr:uid="{00000000-0005-0000-0000-0000AA000000}"/>
    <cellStyle name="40% - Accent2 12 2" xfId="3437" xr:uid="{00000000-0005-0000-0000-0000AA000000}"/>
    <cellStyle name="40% - Accent2 13" xfId="222" xr:uid="{00000000-0005-0000-0000-0000AB000000}"/>
    <cellStyle name="40% - Accent2 13 2" xfId="3438" xr:uid="{00000000-0005-0000-0000-0000AB000000}"/>
    <cellStyle name="40% - Accent2 14" xfId="223" xr:uid="{00000000-0005-0000-0000-0000AC000000}"/>
    <cellStyle name="40% - Accent2 14 2" xfId="3439" xr:uid="{00000000-0005-0000-0000-0000AC000000}"/>
    <cellStyle name="40% - Accent2 15" xfId="224" xr:uid="{00000000-0005-0000-0000-0000AD000000}"/>
    <cellStyle name="40% - Accent2 15 2" xfId="3440" xr:uid="{00000000-0005-0000-0000-0000AD000000}"/>
    <cellStyle name="40% - Accent2 16" xfId="225" xr:uid="{00000000-0005-0000-0000-0000AE000000}"/>
    <cellStyle name="40% - Accent2 16 2" xfId="3441" xr:uid="{00000000-0005-0000-0000-0000AE000000}"/>
    <cellStyle name="40% - Accent2 17" xfId="226" xr:uid="{00000000-0005-0000-0000-0000AF000000}"/>
    <cellStyle name="40% - Accent2 17 2" xfId="3442" xr:uid="{00000000-0005-0000-0000-0000AF000000}"/>
    <cellStyle name="40% - Accent2 18" xfId="227" xr:uid="{00000000-0005-0000-0000-0000B0000000}"/>
    <cellStyle name="40% - Accent2 18 2" xfId="3443" xr:uid="{00000000-0005-0000-0000-0000B0000000}"/>
    <cellStyle name="40% - Accent2 2" xfId="228" xr:uid="{00000000-0005-0000-0000-0000B1000000}"/>
    <cellStyle name="40% - Accent2 2 2" xfId="229" xr:uid="{00000000-0005-0000-0000-0000B2000000}"/>
    <cellStyle name="40% - Accent2 2 2 2" xfId="230" xr:uid="{00000000-0005-0000-0000-0000B3000000}"/>
    <cellStyle name="40% - Accent2 2 2 2 2" xfId="3445" xr:uid="{00000000-0005-0000-0000-0000B3000000}"/>
    <cellStyle name="40% - Accent2 2 2 3" xfId="3444" xr:uid="{00000000-0005-0000-0000-0000B2000000}"/>
    <cellStyle name="40% - Accent2 2 3" xfId="231" xr:uid="{00000000-0005-0000-0000-0000B4000000}"/>
    <cellStyle name="40% - Accent2 2 3 2" xfId="232" xr:uid="{00000000-0005-0000-0000-0000B5000000}"/>
    <cellStyle name="40% - Accent2 2 3 2 2" xfId="3447" xr:uid="{00000000-0005-0000-0000-0000B5000000}"/>
    <cellStyle name="40% - Accent2 2 3 3" xfId="3446" xr:uid="{00000000-0005-0000-0000-0000B4000000}"/>
    <cellStyle name="40% - Accent2 3" xfId="233" xr:uid="{00000000-0005-0000-0000-0000B6000000}"/>
    <cellStyle name="40% - Accent2 3 2" xfId="234" xr:uid="{00000000-0005-0000-0000-0000B7000000}"/>
    <cellStyle name="40% - Accent2 3 2 2" xfId="3449" xr:uid="{00000000-0005-0000-0000-0000B7000000}"/>
    <cellStyle name="40% - Accent2 3 3" xfId="3448" xr:uid="{00000000-0005-0000-0000-0000B6000000}"/>
    <cellStyle name="40% - Accent2 4" xfId="235" xr:uid="{00000000-0005-0000-0000-0000B8000000}"/>
    <cellStyle name="40% - Accent2 4 2" xfId="236" xr:uid="{00000000-0005-0000-0000-0000B9000000}"/>
    <cellStyle name="40% - Accent2 4 2 2" xfId="3451" xr:uid="{00000000-0005-0000-0000-0000B9000000}"/>
    <cellStyle name="40% - Accent2 4 3" xfId="3450" xr:uid="{00000000-0005-0000-0000-0000B8000000}"/>
    <cellStyle name="40% - Accent2 5" xfId="237" xr:uid="{00000000-0005-0000-0000-0000BA000000}"/>
    <cellStyle name="40% - Accent2 5 2" xfId="238" xr:uid="{00000000-0005-0000-0000-0000BB000000}"/>
    <cellStyle name="40% - Accent2 5 2 2" xfId="3453" xr:uid="{00000000-0005-0000-0000-0000BB000000}"/>
    <cellStyle name="40% - Accent2 5 3" xfId="3452" xr:uid="{00000000-0005-0000-0000-0000BA000000}"/>
    <cellStyle name="40% - Accent2 6" xfId="239" xr:uid="{00000000-0005-0000-0000-0000BC000000}"/>
    <cellStyle name="40% - Accent2 6 2" xfId="240" xr:uid="{00000000-0005-0000-0000-0000BD000000}"/>
    <cellStyle name="40% - Accent2 6 2 2" xfId="3455" xr:uid="{00000000-0005-0000-0000-0000BD000000}"/>
    <cellStyle name="40% - Accent2 6 3" xfId="3454" xr:uid="{00000000-0005-0000-0000-0000BC000000}"/>
    <cellStyle name="40% - Accent2 7" xfId="241" xr:uid="{00000000-0005-0000-0000-0000BE000000}"/>
    <cellStyle name="40% - Accent2 7 2" xfId="242" xr:uid="{00000000-0005-0000-0000-0000BF000000}"/>
    <cellStyle name="40% - Accent2 7 2 2" xfId="3457" xr:uid="{00000000-0005-0000-0000-0000BF000000}"/>
    <cellStyle name="40% - Accent2 7 3" xfId="3456" xr:uid="{00000000-0005-0000-0000-0000BE000000}"/>
    <cellStyle name="40% - Accent2 8" xfId="243" xr:uid="{00000000-0005-0000-0000-0000C0000000}"/>
    <cellStyle name="40% - Accent2 8 2" xfId="244" xr:uid="{00000000-0005-0000-0000-0000C1000000}"/>
    <cellStyle name="40% - Accent2 8 2 2" xfId="3459" xr:uid="{00000000-0005-0000-0000-0000C1000000}"/>
    <cellStyle name="40% - Accent2 8 3" xfId="3458" xr:uid="{00000000-0005-0000-0000-0000C0000000}"/>
    <cellStyle name="40% - Accent2 9" xfId="245" xr:uid="{00000000-0005-0000-0000-0000C2000000}"/>
    <cellStyle name="40% - Accent2 9 2" xfId="3460" xr:uid="{00000000-0005-0000-0000-0000C2000000}"/>
    <cellStyle name="40% - Accent3 10" xfId="246" xr:uid="{00000000-0005-0000-0000-0000C3000000}"/>
    <cellStyle name="40% - Accent3 10 2" xfId="3461" xr:uid="{00000000-0005-0000-0000-0000C3000000}"/>
    <cellStyle name="40% - Accent3 11" xfId="247" xr:uid="{00000000-0005-0000-0000-0000C4000000}"/>
    <cellStyle name="40% - Accent3 11 2" xfId="3462" xr:uid="{00000000-0005-0000-0000-0000C4000000}"/>
    <cellStyle name="40% - Accent3 12" xfId="248" xr:uid="{00000000-0005-0000-0000-0000C5000000}"/>
    <cellStyle name="40% - Accent3 12 2" xfId="3463" xr:uid="{00000000-0005-0000-0000-0000C5000000}"/>
    <cellStyle name="40% - Accent3 13" xfId="249" xr:uid="{00000000-0005-0000-0000-0000C6000000}"/>
    <cellStyle name="40% - Accent3 13 2" xfId="3464" xr:uid="{00000000-0005-0000-0000-0000C6000000}"/>
    <cellStyle name="40% - Accent3 14" xfId="250" xr:uid="{00000000-0005-0000-0000-0000C7000000}"/>
    <cellStyle name="40% - Accent3 14 2" xfId="3465" xr:uid="{00000000-0005-0000-0000-0000C7000000}"/>
    <cellStyle name="40% - Accent3 15" xfId="251" xr:uid="{00000000-0005-0000-0000-0000C8000000}"/>
    <cellStyle name="40% - Accent3 15 2" xfId="3466" xr:uid="{00000000-0005-0000-0000-0000C8000000}"/>
    <cellStyle name="40% - Accent3 16" xfId="252" xr:uid="{00000000-0005-0000-0000-0000C9000000}"/>
    <cellStyle name="40% - Accent3 16 2" xfId="3467" xr:uid="{00000000-0005-0000-0000-0000C9000000}"/>
    <cellStyle name="40% - Accent3 17" xfId="253" xr:uid="{00000000-0005-0000-0000-0000CA000000}"/>
    <cellStyle name="40% - Accent3 17 2" xfId="3468" xr:uid="{00000000-0005-0000-0000-0000CA000000}"/>
    <cellStyle name="40% - Accent3 18" xfId="254" xr:uid="{00000000-0005-0000-0000-0000CB000000}"/>
    <cellStyle name="40% - Accent3 18 2" xfId="3469" xr:uid="{00000000-0005-0000-0000-0000CB000000}"/>
    <cellStyle name="40% - Accent3 19" xfId="255" xr:uid="{00000000-0005-0000-0000-0000CC000000}"/>
    <cellStyle name="40% - Accent3 19 2" xfId="3470" xr:uid="{00000000-0005-0000-0000-0000CC000000}"/>
    <cellStyle name="40% - Accent3 2" xfId="256" xr:uid="{00000000-0005-0000-0000-0000CD000000}"/>
    <cellStyle name="40% - Accent3 3" xfId="257" xr:uid="{00000000-0005-0000-0000-0000CE000000}"/>
    <cellStyle name="40% - Accent3 3 2" xfId="258" xr:uid="{00000000-0005-0000-0000-0000CF000000}"/>
    <cellStyle name="40% - Accent3 3 2 2" xfId="3472" xr:uid="{00000000-0005-0000-0000-0000CF000000}"/>
    <cellStyle name="40% - Accent3 3 3" xfId="3471" xr:uid="{00000000-0005-0000-0000-0000CE000000}"/>
    <cellStyle name="40% - Accent3 4" xfId="259" xr:uid="{00000000-0005-0000-0000-0000D0000000}"/>
    <cellStyle name="40% - Accent3 4 2" xfId="260" xr:uid="{00000000-0005-0000-0000-0000D1000000}"/>
    <cellStyle name="40% - Accent3 4 2 2" xfId="3474" xr:uid="{00000000-0005-0000-0000-0000D1000000}"/>
    <cellStyle name="40% - Accent3 4 3" xfId="3473" xr:uid="{00000000-0005-0000-0000-0000D0000000}"/>
    <cellStyle name="40% - Accent3 5" xfId="261" xr:uid="{00000000-0005-0000-0000-0000D2000000}"/>
    <cellStyle name="40% - Accent3 5 2" xfId="262" xr:uid="{00000000-0005-0000-0000-0000D3000000}"/>
    <cellStyle name="40% - Accent3 5 2 2" xfId="3476" xr:uid="{00000000-0005-0000-0000-0000D3000000}"/>
    <cellStyle name="40% - Accent3 5 3" xfId="3475" xr:uid="{00000000-0005-0000-0000-0000D2000000}"/>
    <cellStyle name="40% - Accent3 6" xfId="263" xr:uid="{00000000-0005-0000-0000-0000D4000000}"/>
    <cellStyle name="40% - Accent3 6 2" xfId="264" xr:uid="{00000000-0005-0000-0000-0000D5000000}"/>
    <cellStyle name="40% - Accent3 6 2 2" xfId="3478" xr:uid="{00000000-0005-0000-0000-0000D5000000}"/>
    <cellStyle name="40% - Accent3 6 3" xfId="3477" xr:uid="{00000000-0005-0000-0000-0000D4000000}"/>
    <cellStyle name="40% - Accent3 7" xfId="265" xr:uid="{00000000-0005-0000-0000-0000D6000000}"/>
    <cellStyle name="40% - Accent3 7 2" xfId="266" xr:uid="{00000000-0005-0000-0000-0000D7000000}"/>
    <cellStyle name="40% - Accent3 7 2 2" xfId="3480" xr:uid="{00000000-0005-0000-0000-0000D7000000}"/>
    <cellStyle name="40% - Accent3 7 3" xfId="3479" xr:uid="{00000000-0005-0000-0000-0000D6000000}"/>
    <cellStyle name="40% - Accent3 8" xfId="267" xr:uid="{00000000-0005-0000-0000-0000D8000000}"/>
    <cellStyle name="40% - Accent3 8 2" xfId="268" xr:uid="{00000000-0005-0000-0000-0000D9000000}"/>
    <cellStyle name="40% - Accent3 8 2 2" xfId="3482" xr:uid="{00000000-0005-0000-0000-0000D9000000}"/>
    <cellStyle name="40% - Accent3 8 3" xfId="3481" xr:uid="{00000000-0005-0000-0000-0000D8000000}"/>
    <cellStyle name="40% - Accent3 9" xfId="269" xr:uid="{00000000-0005-0000-0000-0000DA000000}"/>
    <cellStyle name="40% - Accent3 9 2" xfId="3483" xr:uid="{00000000-0005-0000-0000-0000DA000000}"/>
    <cellStyle name="40% - Accent4 10" xfId="270" xr:uid="{00000000-0005-0000-0000-0000DB000000}"/>
    <cellStyle name="40% - Accent4 10 2" xfId="3484" xr:uid="{00000000-0005-0000-0000-0000DB000000}"/>
    <cellStyle name="40% - Accent4 11" xfId="271" xr:uid="{00000000-0005-0000-0000-0000DC000000}"/>
    <cellStyle name="40% - Accent4 11 2" xfId="3485" xr:uid="{00000000-0005-0000-0000-0000DC000000}"/>
    <cellStyle name="40% - Accent4 12" xfId="272" xr:uid="{00000000-0005-0000-0000-0000DD000000}"/>
    <cellStyle name="40% - Accent4 12 2" xfId="3486" xr:uid="{00000000-0005-0000-0000-0000DD000000}"/>
    <cellStyle name="40% - Accent4 13" xfId="273" xr:uid="{00000000-0005-0000-0000-0000DE000000}"/>
    <cellStyle name="40% - Accent4 13 2" xfId="3487" xr:uid="{00000000-0005-0000-0000-0000DE000000}"/>
    <cellStyle name="40% - Accent4 14" xfId="274" xr:uid="{00000000-0005-0000-0000-0000DF000000}"/>
    <cellStyle name="40% - Accent4 14 2" xfId="3488" xr:uid="{00000000-0005-0000-0000-0000DF000000}"/>
    <cellStyle name="40% - Accent4 15" xfId="275" xr:uid="{00000000-0005-0000-0000-0000E0000000}"/>
    <cellStyle name="40% - Accent4 15 2" xfId="3489" xr:uid="{00000000-0005-0000-0000-0000E0000000}"/>
    <cellStyle name="40% - Accent4 16" xfId="276" xr:uid="{00000000-0005-0000-0000-0000E1000000}"/>
    <cellStyle name="40% - Accent4 16 2" xfId="3490" xr:uid="{00000000-0005-0000-0000-0000E1000000}"/>
    <cellStyle name="40% - Accent4 17" xfId="277" xr:uid="{00000000-0005-0000-0000-0000E2000000}"/>
    <cellStyle name="40% - Accent4 17 2" xfId="3491" xr:uid="{00000000-0005-0000-0000-0000E2000000}"/>
    <cellStyle name="40% - Accent4 18" xfId="278" xr:uid="{00000000-0005-0000-0000-0000E3000000}"/>
    <cellStyle name="40% - Accent4 18 2" xfId="3492" xr:uid="{00000000-0005-0000-0000-0000E3000000}"/>
    <cellStyle name="40% - Accent4 19" xfId="279" xr:uid="{00000000-0005-0000-0000-0000E4000000}"/>
    <cellStyle name="40% - Accent4 19 2" xfId="3493" xr:uid="{00000000-0005-0000-0000-0000E4000000}"/>
    <cellStyle name="40% - Accent4 2" xfId="280" xr:uid="{00000000-0005-0000-0000-0000E5000000}"/>
    <cellStyle name="40% - Accent4 3" xfId="281" xr:uid="{00000000-0005-0000-0000-0000E6000000}"/>
    <cellStyle name="40% - Accent4 3 2" xfId="282" xr:uid="{00000000-0005-0000-0000-0000E7000000}"/>
    <cellStyle name="40% - Accent4 3 2 2" xfId="3495" xr:uid="{00000000-0005-0000-0000-0000E7000000}"/>
    <cellStyle name="40% - Accent4 3 3" xfId="3494" xr:uid="{00000000-0005-0000-0000-0000E6000000}"/>
    <cellStyle name="40% - Accent4 4" xfId="283" xr:uid="{00000000-0005-0000-0000-0000E8000000}"/>
    <cellStyle name="40% - Accent4 4 2" xfId="284" xr:uid="{00000000-0005-0000-0000-0000E9000000}"/>
    <cellStyle name="40% - Accent4 4 2 2" xfId="3497" xr:uid="{00000000-0005-0000-0000-0000E9000000}"/>
    <cellStyle name="40% - Accent4 4 3" xfId="3496" xr:uid="{00000000-0005-0000-0000-0000E8000000}"/>
    <cellStyle name="40% - Accent4 5" xfId="285" xr:uid="{00000000-0005-0000-0000-0000EA000000}"/>
    <cellStyle name="40% - Accent4 5 2" xfId="286" xr:uid="{00000000-0005-0000-0000-0000EB000000}"/>
    <cellStyle name="40% - Accent4 5 2 2" xfId="3499" xr:uid="{00000000-0005-0000-0000-0000EB000000}"/>
    <cellStyle name="40% - Accent4 5 3" xfId="3498" xr:uid="{00000000-0005-0000-0000-0000EA000000}"/>
    <cellStyle name="40% - Accent4 6" xfId="287" xr:uid="{00000000-0005-0000-0000-0000EC000000}"/>
    <cellStyle name="40% - Accent4 6 2" xfId="288" xr:uid="{00000000-0005-0000-0000-0000ED000000}"/>
    <cellStyle name="40% - Accent4 6 2 2" xfId="3501" xr:uid="{00000000-0005-0000-0000-0000ED000000}"/>
    <cellStyle name="40% - Accent4 6 3" xfId="3500" xr:uid="{00000000-0005-0000-0000-0000EC000000}"/>
    <cellStyle name="40% - Accent4 7" xfId="289" xr:uid="{00000000-0005-0000-0000-0000EE000000}"/>
    <cellStyle name="40% - Accent4 7 2" xfId="290" xr:uid="{00000000-0005-0000-0000-0000EF000000}"/>
    <cellStyle name="40% - Accent4 7 2 2" xfId="3503" xr:uid="{00000000-0005-0000-0000-0000EF000000}"/>
    <cellStyle name="40% - Accent4 7 3" xfId="3502" xr:uid="{00000000-0005-0000-0000-0000EE000000}"/>
    <cellStyle name="40% - Accent4 8" xfId="291" xr:uid="{00000000-0005-0000-0000-0000F0000000}"/>
    <cellStyle name="40% - Accent4 8 2" xfId="292" xr:uid="{00000000-0005-0000-0000-0000F1000000}"/>
    <cellStyle name="40% - Accent4 8 2 2" xfId="3505" xr:uid="{00000000-0005-0000-0000-0000F1000000}"/>
    <cellStyle name="40% - Accent4 8 3" xfId="3504" xr:uid="{00000000-0005-0000-0000-0000F0000000}"/>
    <cellStyle name="40% - Accent4 9" xfId="293" xr:uid="{00000000-0005-0000-0000-0000F2000000}"/>
    <cellStyle name="40% - Accent4 9 2" xfId="3506" xr:uid="{00000000-0005-0000-0000-0000F2000000}"/>
    <cellStyle name="40% - Accent5 10" xfId="294" xr:uid="{00000000-0005-0000-0000-0000F3000000}"/>
    <cellStyle name="40% - Accent5 10 2" xfId="3507" xr:uid="{00000000-0005-0000-0000-0000F3000000}"/>
    <cellStyle name="40% - Accent5 11" xfId="295" xr:uid="{00000000-0005-0000-0000-0000F4000000}"/>
    <cellStyle name="40% - Accent5 11 2" xfId="3508" xr:uid="{00000000-0005-0000-0000-0000F4000000}"/>
    <cellStyle name="40% - Accent5 12" xfId="296" xr:uid="{00000000-0005-0000-0000-0000F5000000}"/>
    <cellStyle name="40% - Accent5 12 2" xfId="3509" xr:uid="{00000000-0005-0000-0000-0000F5000000}"/>
    <cellStyle name="40% - Accent5 13" xfId="297" xr:uid="{00000000-0005-0000-0000-0000F6000000}"/>
    <cellStyle name="40% - Accent5 13 2" xfId="3510" xr:uid="{00000000-0005-0000-0000-0000F6000000}"/>
    <cellStyle name="40% - Accent5 14" xfId="298" xr:uid="{00000000-0005-0000-0000-0000F7000000}"/>
    <cellStyle name="40% - Accent5 14 2" xfId="3511" xr:uid="{00000000-0005-0000-0000-0000F7000000}"/>
    <cellStyle name="40% - Accent5 15" xfId="299" xr:uid="{00000000-0005-0000-0000-0000F8000000}"/>
    <cellStyle name="40% - Accent5 15 2" xfId="3512" xr:uid="{00000000-0005-0000-0000-0000F8000000}"/>
    <cellStyle name="40% - Accent5 16" xfId="300" xr:uid="{00000000-0005-0000-0000-0000F9000000}"/>
    <cellStyle name="40% - Accent5 16 2" xfId="3513" xr:uid="{00000000-0005-0000-0000-0000F9000000}"/>
    <cellStyle name="40% - Accent5 17" xfId="301" xr:uid="{00000000-0005-0000-0000-0000FA000000}"/>
    <cellStyle name="40% - Accent5 17 2" xfId="3514" xr:uid="{00000000-0005-0000-0000-0000FA000000}"/>
    <cellStyle name="40% - Accent5 18" xfId="302" xr:uid="{00000000-0005-0000-0000-0000FB000000}"/>
    <cellStyle name="40% - Accent5 18 2" xfId="3515" xr:uid="{00000000-0005-0000-0000-0000FB000000}"/>
    <cellStyle name="40% - Accent5 19" xfId="303" xr:uid="{00000000-0005-0000-0000-0000FC000000}"/>
    <cellStyle name="40% - Accent5 19 2" xfId="3516" xr:uid="{00000000-0005-0000-0000-0000FC000000}"/>
    <cellStyle name="40% - Accent5 2" xfId="304" xr:uid="{00000000-0005-0000-0000-0000FD000000}"/>
    <cellStyle name="40% - Accent5 3" xfId="305" xr:uid="{00000000-0005-0000-0000-0000FE000000}"/>
    <cellStyle name="40% - Accent5 3 2" xfId="306" xr:uid="{00000000-0005-0000-0000-0000FF000000}"/>
    <cellStyle name="40% - Accent5 3 2 2" xfId="3518" xr:uid="{00000000-0005-0000-0000-0000FF000000}"/>
    <cellStyle name="40% - Accent5 3 3" xfId="3517" xr:uid="{00000000-0005-0000-0000-0000FE000000}"/>
    <cellStyle name="40% - Accent5 4" xfId="307" xr:uid="{00000000-0005-0000-0000-000000010000}"/>
    <cellStyle name="40% - Accent5 4 2" xfId="308" xr:uid="{00000000-0005-0000-0000-000001010000}"/>
    <cellStyle name="40% - Accent5 4 2 2" xfId="3520" xr:uid="{00000000-0005-0000-0000-000001010000}"/>
    <cellStyle name="40% - Accent5 4 3" xfId="3519" xr:uid="{00000000-0005-0000-0000-000000010000}"/>
    <cellStyle name="40% - Accent5 5" xfId="309" xr:uid="{00000000-0005-0000-0000-000002010000}"/>
    <cellStyle name="40% - Accent5 5 2" xfId="310" xr:uid="{00000000-0005-0000-0000-000003010000}"/>
    <cellStyle name="40% - Accent5 5 2 2" xfId="3522" xr:uid="{00000000-0005-0000-0000-000003010000}"/>
    <cellStyle name="40% - Accent5 5 3" xfId="3521" xr:uid="{00000000-0005-0000-0000-000002010000}"/>
    <cellStyle name="40% - Accent5 6" xfId="311" xr:uid="{00000000-0005-0000-0000-000004010000}"/>
    <cellStyle name="40% - Accent5 6 2" xfId="312" xr:uid="{00000000-0005-0000-0000-000005010000}"/>
    <cellStyle name="40% - Accent5 6 2 2" xfId="3524" xr:uid="{00000000-0005-0000-0000-000005010000}"/>
    <cellStyle name="40% - Accent5 6 3" xfId="3523" xr:uid="{00000000-0005-0000-0000-000004010000}"/>
    <cellStyle name="40% - Accent5 7" xfId="313" xr:uid="{00000000-0005-0000-0000-000006010000}"/>
    <cellStyle name="40% - Accent5 7 2" xfId="314" xr:uid="{00000000-0005-0000-0000-000007010000}"/>
    <cellStyle name="40% - Accent5 7 2 2" xfId="3526" xr:uid="{00000000-0005-0000-0000-000007010000}"/>
    <cellStyle name="40% - Accent5 7 3" xfId="3525" xr:uid="{00000000-0005-0000-0000-000006010000}"/>
    <cellStyle name="40% - Accent5 8" xfId="315" xr:uid="{00000000-0005-0000-0000-000008010000}"/>
    <cellStyle name="40% - Accent5 8 2" xfId="316" xr:uid="{00000000-0005-0000-0000-000009010000}"/>
    <cellStyle name="40% - Accent5 8 2 2" xfId="3528" xr:uid="{00000000-0005-0000-0000-000009010000}"/>
    <cellStyle name="40% - Accent5 8 3" xfId="3527" xr:uid="{00000000-0005-0000-0000-000008010000}"/>
    <cellStyle name="40% - Accent5 9" xfId="317" xr:uid="{00000000-0005-0000-0000-00000A010000}"/>
    <cellStyle name="40% - Accent5 9 2" xfId="3529" xr:uid="{00000000-0005-0000-0000-00000A010000}"/>
    <cellStyle name="40% - Accent6 10" xfId="318" xr:uid="{00000000-0005-0000-0000-00000B010000}"/>
    <cellStyle name="40% - Accent6 10 2" xfId="3530" xr:uid="{00000000-0005-0000-0000-00000B010000}"/>
    <cellStyle name="40% - Accent6 11" xfId="319" xr:uid="{00000000-0005-0000-0000-00000C010000}"/>
    <cellStyle name="40% - Accent6 11 2" xfId="3531" xr:uid="{00000000-0005-0000-0000-00000C010000}"/>
    <cellStyle name="40% - Accent6 12" xfId="320" xr:uid="{00000000-0005-0000-0000-00000D010000}"/>
    <cellStyle name="40% - Accent6 12 2" xfId="3532" xr:uid="{00000000-0005-0000-0000-00000D010000}"/>
    <cellStyle name="40% - Accent6 13" xfId="321" xr:uid="{00000000-0005-0000-0000-00000E010000}"/>
    <cellStyle name="40% - Accent6 13 2" xfId="3533" xr:uid="{00000000-0005-0000-0000-00000E010000}"/>
    <cellStyle name="40% - Accent6 14" xfId="322" xr:uid="{00000000-0005-0000-0000-00000F010000}"/>
    <cellStyle name="40% - Accent6 14 2" xfId="3534" xr:uid="{00000000-0005-0000-0000-00000F010000}"/>
    <cellStyle name="40% - Accent6 15" xfId="323" xr:uid="{00000000-0005-0000-0000-000010010000}"/>
    <cellStyle name="40% - Accent6 15 2" xfId="3535" xr:uid="{00000000-0005-0000-0000-000010010000}"/>
    <cellStyle name="40% - Accent6 16" xfId="324" xr:uid="{00000000-0005-0000-0000-000011010000}"/>
    <cellStyle name="40% - Accent6 16 2" xfId="3536" xr:uid="{00000000-0005-0000-0000-000011010000}"/>
    <cellStyle name="40% - Accent6 17" xfId="325" xr:uid="{00000000-0005-0000-0000-000012010000}"/>
    <cellStyle name="40% - Accent6 17 2" xfId="3537" xr:uid="{00000000-0005-0000-0000-000012010000}"/>
    <cellStyle name="40% - Accent6 18" xfId="326" xr:uid="{00000000-0005-0000-0000-000013010000}"/>
    <cellStyle name="40% - Accent6 18 2" xfId="3538" xr:uid="{00000000-0005-0000-0000-000013010000}"/>
    <cellStyle name="40% - Accent6 19" xfId="327" xr:uid="{00000000-0005-0000-0000-000014010000}"/>
    <cellStyle name="40% - Accent6 19 2" xfId="3539" xr:uid="{00000000-0005-0000-0000-000014010000}"/>
    <cellStyle name="40% - Accent6 2" xfId="328" xr:uid="{00000000-0005-0000-0000-000015010000}"/>
    <cellStyle name="40% - Accent6 3" xfId="329" xr:uid="{00000000-0005-0000-0000-000016010000}"/>
    <cellStyle name="40% - Accent6 3 2" xfId="330" xr:uid="{00000000-0005-0000-0000-000017010000}"/>
    <cellStyle name="40% - Accent6 3 2 2" xfId="3541" xr:uid="{00000000-0005-0000-0000-000017010000}"/>
    <cellStyle name="40% - Accent6 3 3" xfId="3540" xr:uid="{00000000-0005-0000-0000-000016010000}"/>
    <cellStyle name="40% - Accent6 4" xfId="331" xr:uid="{00000000-0005-0000-0000-000018010000}"/>
    <cellStyle name="40% - Accent6 4 2" xfId="332" xr:uid="{00000000-0005-0000-0000-000019010000}"/>
    <cellStyle name="40% - Accent6 4 2 2" xfId="3543" xr:uid="{00000000-0005-0000-0000-000019010000}"/>
    <cellStyle name="40% - Accent6 4 3" xfId="3542" xr:uid="{00000000-0005-0000-0000-000018010000}"/>
    <cellStyle name="40% - Accent6 5" xfId="333" xr:uid="{00000000-0005-0000-0000-00001A010000}"/>
    <cellStyle name="40% - Accent6 5 2" xfId="334" xr:uid="{00000000-0005-0000-0000-00001B010000}"/>
    <cellStyle name="40% - Accent6 5 2 2" xfId="3545" xr:uid="{00000000-0005-0000-0000-00001B010000}"/>
    <cellStyle name="40% - Accent6 5 3" xfId="3544" xr:uid="{00000000-0005-0000-0000-00001A010000}"/>
    <cellStyle name="40% - Accent6 6" xfId="335" xr:uid="{00000000-0005-0000-0000-00001C010000}"/>
    <cellStyle name="40% - Accent6 6 2" xfId="336" xr:uid="{00000000-0005-0000-0000-00001D010000}"/>
    <cellStyle name="40% - Accent6 6 2 2" xfId="3547" xr:uid="{00000000-0005-0000-0000-00001D010000}"/>
    <cellStyle name="40% - Accent6 6 3" xfId="3546" xr:uid="{00000000-0005-0000-0000-00001C010000}"/>
    <cellStyle name="40% - Accent6 7" xfId="337" xr:uid="{00000000-0005-0000-0000-00001E010000}"/>
    <cellStyle name="40% - Accent6 7 2" xfId="338" xr:uid="{00000000-0005-0000-0000-00001F010000}"/>
    <cellStyle name="40% - Accent6 7 2 2" xfId="3549" xr:uid="{00000000-0005-0000-0000-00001F010000}"/>
    <cellStyle name="40% - Accent6 7 3" xfId="3548" xr:uid="{00000000-0005-0000-0000-00001E010000}"/>
    <cellStyle name="40% - Accent6 8" xfId="339" xr:uid="{00000000-0005-0000-0000-000020010000}"/>
    <cellStyle name="40% - Accent6 8 2" xfId="340" xr:uid="{00000000-0005-0000-0000-000021010000}"/>
    <cellStyle name="40% - Accent6 8 2 2" xfId="3551" xr:uid="{00000000-0005-0000-0000-000021010000}"/>
    <cellStyle name="40% - Accent6 8 3" xfId="3550" xr:uid="{00000000-0005-0000-0000-000020010000}"/>
    <cellStyle name="40% - Accent6 9" xfId="341" xr:uid="{00000000-0005-0000-0000-000022010000}"/>
    <cellStyle name="40% - Accent6 9 2" xfId="3552" xr:uid="{00000000-0005-0000-0000-000022010000}"/>
    <cellStyle name="60% - Accent1 2" xfId="342" xr:uid="{00000000-0005-0000-0000-000023010000}"/>
    <cellStyle name="60% - Accent2 2" xfId="343" xr:uid="{00000000-0005-0000-0000-000024010000}"/>
    <cellStyle name="60% - Accent3 2" xfId="344" xr:uid="{00000000-0005-0000-0000-000025010000}"/>
    <cellStyle name="60% - Accent4 2" xfId="345" xr:uid="{00000000-0005-0000-0000-000026010000}"/>
    <cellStyle name="60% - Accent5 2" xfId="346" xr:uid="{00000000-0005-0000-0000-000027010000}"/>
    <cellStyle name="60% - Accent6 2" xfId="347" xr:uid="{00000000-0005-0000-0000-000028010000}"/>
    <cellStyle name="Accent1 2" xfId="348" xr:uid="{00000000-0005-0000-0000-000029010000}"/>
    <cellStyle name="Accent2 2" xfId="349" xr:uid="{00000000-0005-0000-0000-00002A010000}"/>
    <cellStyle name="Accent3 2" xfId="350" xr:uid="{00000000-0005-0000-0000-00002B010000}"/>
    <cellStyle name="Accent4 2" xfId="351" xr:uid="{00000000-0005-0000-0000-00002C010000}"/>
    <cellStyle name="Accent5 2" xfId="352" xr:uid="{00000000-0005-0000-0000-00002D010000}"/>
    <cellStyle name="Accent6 2" xfId="353" xr:uid="{00000000-0005-0000-0000-00002E010000}"/>
    <cellStyle name="amount" xfId="354" xr:uid="{00000000-0005-0000-0000-00002F010000}"/>
    <cellStyle name="Bad 2" xfId="355" xr:uid="{00000000-0005-0000-0000-000030010000}"/>
    <cellStyle name="Body text" xfId="356" xr:uid="{00000000-0005-0000-0000-000031010000}"/>
    <cellStyle name="Calculation 2" xfId="357" xr:uid="{00000000-0005-0000-0000-000032010000}"/>
    <cellStyle name="Check Cell 2" xfId="358" xr:uid="{00000000-0005-0000-0000-000033010000}"/>
    <cellStyle name="Comma" xfId="1" builtinId="3"/>
    <cellStyle name="Comma [0] 2" xfId="359" xr:uid="{00000000-0005-0000-0000-000035010000}"/>
    <cellStyle name="Comma [0] 2 2" xfId="360" xr:uid="{00000000-0005-0000-0000-000036010000}"/>
    <cellStyle name="Comma [0] 2 2 2" xfId="361" xr:uid="{00000000-0005-0000-0000-000037010000}"/>
    <cellStyle name="Comma [0] 2 2 2 2" xfId="362" xr:uid="{00000000-0005-0000-0000-000038010000}"/>
    <cellStyle name="Comma [0] 2 2 2 2 2" xfId="3556" xr:uid="{00000000-0005-0000-0000-000038010000}"/>
    <cellStyle name="Comma [0] 2 2 2 3" xfId="3555" xr:uid="{00000000-0005-0000-0000-000037010000}"/>
    <cellStyle name="Comma [0] 2 2 3" xfId="363" xr:uid="{00000000-0005-0000-0000-000039010000}"/>
    <cellStyle name="Comma [0] 2 2 3 2" xfId="3557" xr:uid="{00000000-0005-0000-0000-000039010000}"/>
    <cellStyle name="Comma [0] 2 2 4" xfId="3554" xr:uid="{00000000-0005-0000-0000-000036010000}"/>
    <cellStyle name="Comma [0] 2 3" xfId="364" xr:uid="{00000000-0005-0000-0000-00003A010000}"/>
    <cellStyle name="Comma [0] 2 3 2" xfId="365" xr:uid="{00000000-0005-0000-0000-00003B010000}"/>
    <cellStyle name="Comma [0] 2 3 2 2" xfId="366" xr:uid="{00000000-0005-0000-0000-00003C010000}"/>
    <cellStyle name="Comma [0] 2 3 2 2 2" xfId="3560" xr:uid="{00000000-0005-0000-0000-00003C010000}"/>
    <cellStyle name="Comma [0] 2 3 2 3" xfId="3559" xr:uid="{00000000-0005-0000-0000-00003B010000}"/>
    <cellStyle name="Comma [0] 2 3 3" xfId="367" xr:uid="{00000000-0005-0000-0000-00003D010000}"/>
    <cellStyle name="Comma [0] 2 3 3 2" xfId="3561" xr:uid="{00000000-0005-0000-0000-00003D010000}"/>
    <cellStyle name="Comma [0] 2 3 4" xfId="3558" xr:uid="{00000000-0005-0000-0000-00003A010000}"/>
    <cellStyle name="Comma [0] 2 4" xfId="368" xr:uid="{00000000-0005-0000-0000-00003E010000}"/>
    <cellStyle name="Comma [0] 2 4 2" xfId="369" xr:uid="{00000000-0005-0000-0000-00003F010000}"/>
    <cellStyle name="Comma [0] 2 4 2 2" xfId="3563" xr:uid="{00000000-0005-0000-0000-00003F010000}"/>
    <cellStyle name="Comma [0] 2 4 3" xfId="3562" xr:uid="{00000000-0005-0000-0000-00003E010000}"/>
    <cellStyle name="Comma [0] 2 5" xfId="370" xr:uid="{00000000-0005-0000-0000-000040010000}"/>
    <cellStyle name="Comma [0] 2 5 2" xfId="3564" xr:uid="{00000000-0005-0000-0000-000040010000}"/>
    <cellStyle name="Comma [0] 2 6" xfId="3553" xr:uid="{00000000-0005-0000-0000-000035010000}"/>
    <cellStyle name="Comma 10" xfId="371" xr:uid="{00000000-0005-0000-0000-000041010000}"/>
    <cellStyle name="Comma 10 2" xfId="3565" xr:uid="{00000000-0005-0000-0000-000041010000}"/>
    <cellStyle name="Comma 10 2 2" xfId="372" xr:uid="{00000000-0005-0000-0000-000042010000}"/>
    <cellStyle name="Comma 10 2 2 2" xfId="3566" xr:uid="{00000000-0005-0000-0000-000042010000}"/>
    <cellStyle name="Comma 10 7" xfId="6104" xr:uid="{00000000-0005-0000-0000-000043010000}"/>
    <cellStyle name="Comma 100" xfId="373" xr:uid="{00000000-0005-0000-0000-000043010000}"/>
    <cellStyle name="Comma 100 2" xfId="374" xr:uid="{00000000-0005-0000-0000-000044010000}"/>
    <cellStyle name="Comma 100 2 2" xfId="375" xr:uid="{00000000-0005-0000-0000-000045010000}"/>
    <cellStyle name="Comma 100 2 2 2" xfId="3569" xr:uid="{00000000-0005-0000-0000-000046010000}"/>
    <cellStyle name="Comma 100 2 3" xfId="3568" xr:uid="{00000000-0005-0000-0000-000045010000}"/>
    <cellStyle name="Comma 100 3" xfId="376" xr:uid="{00000000-0005-0000-0000-000046010000}"/>
    <cellStyle name="Comma 100 3 2" xfId="3570" xr:uid="{00000000-0005-0000-0000-000047010000}"/>
    <cellStyle name="Comma 100 4" xfId="3567" xr:uid="{00000000-0005-0000-0000-000044010000}"/>
    <cellStyle name="Comma 101" xfId="377" xr:uid="{00000000-0005-0000-0000-000047010000}"/>
    <cellStyle name="Comma 101 2" xfId="378" xr:uid="{00000000-0005-0000-0000-000048010000}"/>
    <cellStyle name="Comma 101 2 2" xfId="3572" xr:uid="{00000000-0005-0000-0000-000049010000}"/>
    <cellStyle name="Comma 101 3" xfId="3571" xr:uid="{00000000-0005-0000-0000-000048010000}"/>
    <cellStyle name="Comma 102" xfId="379" xr:uid="{00000000-0005-0000-0000-000049010000}"/>
    <cellStyle name="Comma 102 2" xfId="380" xr:uid="{00000000-0005-0000-0000-00004A010000}"/>
    <cellStyle name="Comma 102 2 2" xfId="3574" xr:uid="{00000000-0005-0000-0000-00004B010000}"/>
    <cellStyle name="Comma 102 3" xfId="3573" xr:uid="{00000000-0005-0000-0000-00004A010000}"/>
    <cellStyle name="Comma 103" xfId="381" xr:uid="{00000000-0005-0000-0000-00004B010000}"/>
    <cellStyle name="Comma 103 2" xfId="3575" xr:uid="{00000000-0005-0000-0000-00004C010000}"/>
    <cellStyle name="Comma 104" xfId="382" xr:uid="{00000000-0005-0000-0000-00004C010000}"/>
    <cellStyle name="Comma 104 2" xfId="3576" xr:uid="{00000000-0005-0000-0000-00004D010000}"/>
    <cellStyle name="Comma 105" xfId="383" xr:uid="{00000000-0005-0000-0000-00004D010000}"/>
    <cellStyle name="Comma 105 2" xfId="384" xr:uid="{00000000-0005-0000-0000-00004E010000}"/>
    <cellStyle name="Comma 105 2 2" xfId="3578" xr:uid="{00000000-0005-0000-0000-00004F010000}"/>
    <cellStyle name="Comma 105 3" xfId="3577" xr:uid="{00000000-0005-0000-0000-00004E010000}"/>
    <cellStyle name="Comma 106" xfId="385" xr:uid="{00000000-0005-0000-0000-00004F010000}"/>
    <cellStyle name="Comma 106 2" xfId="386" xr:uid="{00000000-0005-0000-0000-000050010000}"/>
    <cellStyle name="Comma 106 2 2" xfId="3580" xr:uid="{00000000-0005-0000-0000-000051010000}"/>
    <cellStyle name="Comma 106 3" xfId="3579" xr:uid="{00000000-0005-0000-0000-000050010000}"/>
    <cellStyle name="Comma 107" xfId="387" xr:uid="{00000000-0005-0000-0000-000051010000}"/>
    <cellStyle name="Comma 107 2" xfId="388" xr:uid="{00000000-0005-0000-0000-000052010000}"/>
    <cellStyle name="Comma 107 2 2" xfId="389" xr:uid="{00000000-0005-0000-0000-000053010000}"/>
    <cellStyle name="Comma 107 2 2 2" xfId="3583" xr:uid="{00000000-0005-0000-0000-000054010000}"/>
    <cellStyle name="Comma 107 2 3" xfId="3582" xr:uid="{00000000-0005-0000-0000-000053010000}"/>
    <cellStyle name="Comma 107 3" xfId="3581" xr:uid="{00000000-0005-0000-0000-000052010000}"/>
    <cellStyle name="Comma 108" xfId="390" xr:uid="{00000000-0005-0000-0000-000054010000}"/>
    <cellStyle name="Comma 108 2" xfId="391" xr:uid="{00000000-0005-0000-0000-000055010000}"/>
    <cellStyle name="Comma 108 2 2" xfId="3585" xr:uid="{00000000-0005-0000-0000-000056010000}"/>
    <cellStyle name="Comma 108 3" xfId="392" xr:uid="{00000000-0005-0000-0000-000056010000}"/>
    <cellStyle name="Comma 108 3 2" xfId="3586" xr:uid="{00000000-0005-0000-0000-000057010000}"/>
    <cellStyle name="Comma 108 4" xfId="3584" xr:uid="{00000000-0005-0000-0000-000055010000}"/>
    <cellStyle name="Comma 109" xfId="393" xr:uid="{00000000-0005-0000-0000-000057010000}"/>
    <cellStyle name="Comma 109 2" xfId="394" xr:uid="{00000000-0005-0000-0000-000058010000}"/>
    <cellStyle name="Comma 109 2 2" xfId="3588" xr:uid="{00000000-0005-0000-0000-000059010000}"/>
    <cellStyle name="Comma 109 3" xfId="395" xr:uid="{00000000-0005-0000-0000-000059010000}"/>
    <cellStyle name="Comma 109 3 2" xfId="3589" xr:uid="{00000000-0005-0000-0000-00005A010000}"/>
    <cellStyle name="Comma 109 4" xfId="3587" xr:uid="{00000000-0005-0000-0000-000058010000}"/>
    <cellStyle name="Comma 11" xfId="396" xr:uid="{00000000-0005-0000-0000-00005A010000}"/>
    <cellStyle name="Comma 11 2" xfId="397" xr:uid="{00000000-0005-0000-0000-00005B010000}"/>
    <cellStyle name="Comma 11 2 2" xfId="3591" xr:uid="{00000000-0005-0000-0000-00005C010000}"/>
    <cellStyle name="Comma 11 3" xfId="3590" xr:uid="{00000000-0005-0000-0000-00005B010000}"/>
    <cellStyle name="Comma 110" xfId="398" xr:uid="{00000000-0005-0000-0000-00005C010000}"/>
    <cellStyle name="Comma 110 2" xfId="399" xr:uid="{00000000-0005-0000-0000-00005D010000}"/>
    <cellStyle name="Comma 110 2 2" xfId="3593" xr:uid="{00000000-0005-0000-0000-00005E010000}"/>
    <cellStyle name="Comma 110 3" xfId="400" xr:uid="{00000000-0005-0000-0000-00005E010000}"/>
    <cellStyle name="Comma 110 3 2" xfId="3594" xr:uid="{00000000-0005-0000-0000-00005F010000}"/>
    <cellStyle name="Comma 110 4" xfId="3592" xr:uid="{00000000-0005-0000-0000-00005D010000}"/>
    <cellStyle name="Comma 111" xfId="401" xr:uid="{00000000-0005-0000-0000-00005F010000}"/>
    <cellStyle name="Comma 111 2" xfId="402" xr:uid="{00000000-0005-0000-0000-000060010000}"/>
    <cellStyle name="Comma 111 2 2" xfId="3596" xr:uid="{00000000-0005-0000-0000-000061010000}"/>
    <cellStyle name="Comma 111 3" xfId="403" xr:uid="{00000000-0005-0000-0000-000061010000}"/>
    <cellStyle name="Comma 111 3 2" xfId="3597" xr:uid="{00000000-0005-0000-0000-000062010000}"/>
    <cellStyle name="Comma 111 4" xfId="3595" xr:uid="{00000000-0005-0000-0000-000060010000}"/>
    <cellStyle name="Comma 112" xfId="404" xr:uid="{00000000-0005-0000-0000-000062010000}"/>
    <cellStyle name="Comma 112 2" xfId="405" xr:uid="{00000000-0005-0000-0000-000063010000}"/>
    <cellStyle name="Comma 112 2 2" xfId="3599" xr:uid="{00000000-0005-0000-0000-000064010000}"/>
    <cellStyle name="Comma 112 3" xfId="406" xr:uid="{00000000-0005-0000-0000-000064010000}"/>
    <cellStyle name="Comma 112 3 2" xfId="3600" xr:uid="{00000000-0005-0000-0000-000065010000}"/>
    <cellStyle name="Comma 112 4" xfId="3598" xr:uid="{00000000-0005-0000-0000-000063010000}"/>
    <cellStyle name="Comma 113" xfId="407" xr:uid="{00000000-0005-0000-0000-000065010000}"/>
    <cellStyle name="Comma 113 2" xfId="408" xr:uid="{00000000-0005-0000-0000-000066010000}"/>
    <cellStyle name="Comma 113 2 2" xfId="3602" xr:uid="{00000000-0005-0000-0000-000067010000}"/>
    <cellStyle name="Comma 113 3" xfId="409" xr:uid="{00000000-0005-0000-0000-000067010000}"/>
    <cellStyle name="Comma 113 3 2" xfId="3603" xr:uid="{00000000-0005-0000-0000-000068010000}"/>
    <cellStyle name="Comma 113 4" xfId="3601" xr:uid="{00000000-0005-0000-0000-000066010000}"/>
    <cellStyle name="Comma 114" xfId="410" xr:uid="{00000000-0005-0000-0000-000068010000}"/>
    <cellStyle name="Comma 114 2" xfId="411" xr:uid="{00000000-0005-0000-0000-000069010000}"/>
    <cellStyle name="Comma 114 2 2" xfId="3605" xr:uid="{00000000-0005-0000-0000-00006A010000}"/>
    <cellStyle name="Comma 114 3" xfId="412" xr:uid="{00000000-0005-0000-0000-00006A010000}"/>
    <cellStyle name="Comma 114 3 2" xfId="413" xr:uid="{00000000-0005-0000-0000-00006B010000}"/>
    <cellStyle name="Comma 114 3 2 2" xfId="3607" xr:uid="{00000000-0005-0000-0000-00006C010000}"/>
    <cellStyle name="Comma 114 3 3" xfId="3606" xr:uid="{00000000-0005-0000-0000-00006B010000}"/>
    <cellStyle name="Comma 114 4" xfId="3604" xr:uid="{00000000-0005-0000-0000-000069010000}"/>
    <cellStyle name="Comma 115" xfId="414" xr:uid="{00000000-0005-0000-0000-00006C010000}"/>
    <cellStyle name="Comma 115 2" xfId="415" xr:uid="{00000000-0005-0000-0000-00006D010000}"/>
    <cellStyle name="Comma 115 2 2" xfId="3609" xr:uid="{00000000-0005-0000-0000-00006E010000}"/>
    <cellStyle name="Comma 115 3" xfId="416" xr:uid="{00000000-0005-0000-0000-00006E010000}"/>
    <cellStyle name="Comma 115 3 2" xfId="417" xr:uid="{00000000-0005-0000-0000-00006F010000}"/>
    <cellStyle name="Comma 115 3 2 2" xfId="3611" xr:uid="{00000000-0005-0000-0000-000070010000}"/>
    <cellStyle name="Comma 115 3 3" xfId="32" xr:uid="{00000000-0005-0000-0000-000070010000}"/>
    <cellStyle name="Comma 115 3 3 2" xfId="3255" xr:uid="{00000000-0005-0000-0000-000071010000}"/>
    <cellStyle name="Comma 115 3 4" xfId="3610" xr:uid="{00000000-0005-0000-0000-00006F010000}"/>
    <cellStyle name="Comma 115 4" xfId="3608" xr:uid="{00000000-0005-0000-0000-00006D010000}"/>
    <cellStyle name="Comma 116" xfId="418" xr:uid="{00000000-0005-0000-0000-000071010000}"/>
    <cellStyle name="Comma 116 2" xfId="419" xr:uid="{00000000-0005-0000-0000-000072010000}"/>
    <cellStyle name="Comma 116 2 2" xfId="3613" xr:uid="{00000000-0005-0000-0000-000073010000}"/>
    <cellStyle name="Comma 116 3" xfId="420" xr:uid="{00000000-0005-0000-0000-000073010000}"/>
    <cellStyle name="Comma 116 3 2" xfId="421" xr:uid="{00000000-0005-0000-0000-000074010000}"/>
    <cellStyle name="Comma 116 3 2 2" xfId="3615" xr:uid="{00000000-0005-0000-0000-000075010000}"/>
    <cellStyle name="Comma 116 3 3" xfId="34" xr:uid="{00000000-0005-0000-0000-000075010000}"/>
    <cellStyle name="Comma 116 3 3 2" xfId="3257" xr:uid="{00000000-0005-0000-0000-000076010000}"/>
    <cellStyle name="Comma 116 3 4" xfId="3614" xr:uid="{00000000-0005-0000-0000-000074010000}"/>
    <cellStyle name="Comma 116 4" xfId="3612" xr:uid="{00000000-0005-0000-0000-000072010000}"/>
    <cellStyle name="Comma 117" xfId="422" xr:uid="{00000000-0005-0000-0000-000076010000}"/>
    <cellStyle name="Comma 117 2" xfId="423" xr:uid="{00000000-0005-0000-0000-000077010000}"/>
    <cellStyle name="Comma 117 2 2" xfId="3617" xr:uid="{00000000-0005-0000-0000-000078010000}"/>
    <cellStyle name="Comma 117 3" xfId="424" xr:uid="{00000000-0005-0000-0000-000078010000}"/>
    <cellStyle name="Comma 117 3 2" xfId="425" xr:uid="{00000000-0005-0000-0000-000079010000}"/>
    <cellStyle name="Comma 117 3 2 2" xfId="3619" xr:uid="{00000000-0005-0000-0000-00007A010000}"/>
    <cellStyle name="Comma 117 3 3" xfId="36" xr:uid="{00000000-0005-0000-0000-00007A010000}"/>
    <cellStyle name="Comma 117 3 3 2" xfId="3259" xr:uid="{00000000-0005-0000-0000-00007B010000}"/>
    <cellStyle name="Comma 117 3 4" xfId="3618" xr:uid="{00000000-0005-0000-0000-000079010000}"/>
    <cellStyle name="Comma 117 4" xfId="3616" xr:uid="{00000000-0005-0000-0000-000077010000}"/>
    <cellStyle name="Comma 118" xfId="426" xr:uid="{00000000-0005-0000-0000-00007B010000}"/>
    <cellStyle name="Comma 118 2" xfId="427" xr:uid="{00000000-0005-0000-0000-00007C010000}"/>
    <cellStyle name="Comma 118 2 2" xfId="3621" xr:uid="{00000000-0005-0000-0000-00007D010000}"/>
    <cellStyle name="Comma 118 3" xfId="428" xr:uid="{00000000-0005-0000-0000-00007D010000}"/>
    <cellStyle name="Comma 118 3 2" xfId="429" xr:uid="{00000000-0005-0000-0000-00007E010000}"/>
    <cellStyle name="Comma 118 3 2 2" xfId="3623" xr:uid="{00000000-0005-0000-0000-00007F010000}"/>
    <cellStyle name="Comma 118 3 3" xfId="41" xr:uid="{00000000-0005-0000-0000-00007F010000}"/>
    <cellStyle name="Comma 118 3 3 2" xfId="3264" xr:uid="{00000000-0005-0000-0000-000080010000}"/>
    <cellStyle name="Comma 118 3 4" xfId="3622" xr:uid="{00000000-0005-0000-0000-00007E010000}"/>
    <cellStyle name="Comma 118 4" xfId="3620" xr:uid="{00000000-0005-0000-0000-00007C010000}"/>
    <cellStyle name="Comma 119" xfId="430" xr:uid="{00000000-0005-0000-0000-000080010000}"/>
    <cellStyle name="Comma 119 2" xfId="431" xr:uid="{00000000-0005-0000-0000-000081010000}"/>
    <cellStyle name="Comma 119 2 2" xfId="3625" xr:uid="{00000000-0005-0000-0000-000082010000}"/>
    <cellStyle name="Comma 119 3" xfId="432" xr:uid="{00000000-0005-0000-0000-000082010000}"/>
    <cellStyle name="Comma 119 3 2" xfId="433" xr:uid="{00000000-0005-0000-0000-000083010000}"/>
    <cellStyle name="Comma 119 3 2 2" xfId="3627" xr:uid="{00000000-0005-0000-0000-000084010000}"/>
    <cellStyle name="Comma 119 3 3" xfId="3626" xr:uid="{00000000-0005-0000-0000-000083010000}"/>
    <cellStyle name="Comma 119 4" xfId="3624" xr:uid="{00000000-0005-0000-0000-000081010000}"/>
    <cellStyle name="Comma 12" xfId="434" xr:uid="{00000000-0005-0000-0000-000084010000}"/>
    <cellStyle name="Comma 12 2" xfId="435" xr:uid="{00000000-0005-0000-0000-000085010000}"/>
    <cellStyle name="Comma 12 2 2" xfId="436" xr:uid="{00000000-0005-0000-0000-000086010000}"/>
    <cellStyle name="Comma 12 2 2 2" xfId="3630" xr:uid="{00000000-0005-0000-0000-000087010000}"/>
    <cellStyle name="Comma 12 2 3" xfId="3629" xr:uid="{00000000-0005-0000-0000-000086010000}"/>
    <cellStyle name="Comma 12 3" xfId="437" xr:uid="{00000000-0005-0000-0000-000087010000}"/>
    <cellStyle name="Comma 12 3 2" xfId="438" xr:uid="{00000000-0005-0000-0000-000088010000}"/>
    <cellStyle name="Comma 12 3 2 2" xfId="3632" xr:uid="{00000000-0005-0000-0000-000089010000}"/>
    <cellStyle name="Comma 12 3 3" xfId="3631" xr:uid="{00000000-0005-0000-0000-000088010000}"/>
    <cellStyle name="Comma 12 4" xfId="439" xr:uid="{00000000-0005-0000-0000-000089010000}"/>
    <cellStyle name="Comma 12 4 2" xfId="3633" xr:uid="{00000000-0005-0000-0000-00008A010000}"/>
    <cellStyle name="Comma 12 5" xfId="3628" xr:uid="{00000000-0005-0000-0000-000085010000}"/>
    <cellStyle name="Comma 120" xfId="440" xr:uid="{00000000-0005-0000-0000-00008A010000}"/>
    <cellStyle name="Comma 120 2" xfId="441" xr:uid="{00000000-0005-0000-0000-00008B010000}"/>
    <cellStyle name="Comma 120 2 2" xfId="3635" xr:uid="{00000000-0005-0000-0000-00008C010000}"/>
    <cellStyle name="Comma 120 3" xfId="442" xr:uid="{00000000-0005-0000-0000-00008C010000}"/>
    <cellStyle name="Comma 120 3 2" xfId="443" xr:uid="{00000000-0005-0000-0000-00008D010000}"/>
    <cellStyle name="Comma 120 3 2 2" xfId="3637" xr:uid="{00000000-0005-0000-0000-00008E010000}"/>
    <cellStyle name="Comma 120 3 3" xfId="3636" xr:uid="{00000000-0005-0000-0000-00008D010000}"/>
    <cellStyle name="Comma 120 4" xfId="3634" xr:uid="{00000000-0005-0000-0000-00008B010000}"/>
    <cellStyle name="Comma 121" xfId="444" xr:uid="{00000000-0005-0000-0000-00008E010000}"/>
    <cellStyle name="Comma 121 2" xfId="445" xr:uid="{00000000-0005-0000-0000-00008F010000}"/>
    <cellStyle name="Comma 121 2 2" xfId="3639" xr:uid="{00000000-0005-0000-0000-000090010000}"/>
    <cellStyle name="Comma 121 3" xfId="446" xr:uid="{00000000-0005-0000-0000-000090010000}"/>
    <cellStyle name="Comma 121 3 2" xfId="447" xr:uid="{00000000-0005-0000-0000-000091010000}"/>
    <cellStyle name="Comma 121 3 2 2" xfId="3641" xr:uid="{00000000-0005-0000-0000-000092010000}"/>
    <cellStyle name="Comma 121 3 3" xfId="3640" xr:uid="{00000000-0005-0000-0000-000091010000}"/>
    <cellStyle name="Comma 121 4" xfId="3638" xr:uid="{00000000-0005-0000-0000-00008F010000}"/>
    <cellStyle name="Comma 122" xfId="448" xr:uid="{00000000-0005-0000-0000-000092010000}"/>
    <cellStyle name="Comma 122 2" xfId="449" xr:uid="{00000000-0005-0000-0000-000093010000}"/>
    <cellStyle name="Comma 122 2 2" xfId="3643" xr:uid="{00000000-0005-0000-0000-000094010000}"/>
    <cellStyle name="Comma 122 3" xfId="450" xr:uid="{00000000-0005-0000-0000-000094010000}"/>
    <cellStyle name="Comma 122 3 2" xfId="451" xr:uid="{00000000-0005-0000-0000-000095010000}"/>
    <cellStyle name="Comma 122 3 2 2" xfId="3645" xr:uid="{00000000-0005-0000-0000-000096010000}"/>
    <cellStyle name="Comma 122 3 3" xfId="33" xr:uid="{00000000-0005-0000-0000-000096010000}"/>
    <cellStyle name="Comma 122 3 3 2" xfId="3256" xr:uid="{00000000-0005-0000-0000-000097010000}"/>
    <cellStyle name="Comma 122 3 4" xfId="3644" xr:uid="{00000000-0005-0000-0000-000095010000}"/>
    <cellStyle name="Comma 122 4" xfId="3642" xr:uid="{00000000-0005-0000-0000-000093010000}"/>
    <cellStyle name="Comma 123" xfId="452" xr:uid="{00000000-0005-0000-0000-000097010000}"/>
    <cellStyle name="Comma 123 2" xfId="453" xr:uid="{00000000-0005-0000-0000-000098010000}"/>
    <cellStyle name="Comma 123 2 2" xfId="3647" xr:uid="{00000000-0005-0000-0000-000099010000}"/>
    <cellStyle name="Comma 123 3" xfId="454" xr:uid="{00000000-0005-0000-0000-000099010000}"/>
    <cellStyle name="Comma 123 3 2" xfId="455" xr:uid="{00000000-0005-0000-0000-00009A010000}"/>
    <cellStyle name="Comma 123 3 2 2" xfId="3649" xr:uid="{00000000-0005-0000-0000-00009B010000}"/>
    <cellStyle name="Comma 123 3 3" xfId="35" xr:uid="{00000000-0005-0000-0000-00009B010000}"/>
    <cellStyle name="Comma 123 3 3 2" xfId="3258" xr:uid="{00000000-0005-0000-0000-00009C010000}"/>
    <cellStyle name="Comma 123 3 4" xfId="3648" xr:uid="{00000000-0005-0000-0000-00009A010000}"/>
    <cellStyle name="Comma 123 4" xfId="3646" xr:uid="{00000000-0005-0000-0000-000098010000}"/>
    <cellStyle name="Comma 124" xfId="456" xr:uid="{00000000-0005-0000-0000-00009C010000}"/>
    <cellStyle name="Comma 124 2" xfId="457" xr:uid="{00000000-0005-0000-0000-00009D010000}"/>
    <cellStyle name="Comma 124 2 2" xfId="3651" xr:uid="{00000000-0005-0000-0000-00009E010000}"/>
    <cellStyle name="Comma 124 3" xfId="458" xr:uid="{00000000-0005-0000-0000-00009E010000}"/>
    <cellStyle name="Comma 124 3 2" xfId="459" xr:uid="{00000000-0005-0000-0000-00009F010000}"/>
    <cellStyle name="Comma 124 3 2 2" xfId="3653" xr:uid="{00000000-0005-0000-0000-0000A0010000}"/>
    <cellStyle name="Comma 124 3 3" xfId="37" xr:uid="{00000000-0005-0000-0000-0000A0010000}"/>
    <cellStyle name="Comma 124 3 3 2" xfId="3260" xr:uid="{00000000-0005-0000-0000-0000A1010000}"/>
    <cellStyle name="Comma 124 3 4" xfId="3652" xr:uid="{00000000-0005-0000-0000-00009F010000}"/>
    <cellStyle name="Comma 124 4" xfId="3650" xr:uid="{00000000-0005-0000-0000-00009D010000}"/>
    <cellStyle name="Comma 125" xfId="460" xr:uid="{00000000-0005-0000-0000-0000A1010000}"/>
    <cellStyle name="Comma 125 2" xfId="461" xr:uid="{00000000-0005-0000-0000-0000A2010000}"/>
    <cellStyle name="Comma 125 2 2" xfId="3655" xr:uid="{00000000-0005-0000-0000-0000A3010000}"/>
    <cellStyle name="Comma 125 3" xfId="462" xr:uid="{00000000-0005-0000-0000-0000A3010000}"/>
    <cellStyle name="Comma 125 3 2" xfId="463" xr:uid="{00000000-0005-0000-0000-0000A4010000}"/>
    <cellStyle name="Comma 125 3 2 2" xfId="3657" xr:uid="{00000000-0005-0000-0000-0000A5010000}"/>
    <cellStyle name="Comma 125 3 3" xfId="39" xr:uid="{00000000-0005-0000-0000-0000A5010000}"/>
    <cellStyle name="Comma 125 3 3 2" xfId="3262" xr:uid="{00000000-0005-0000-0000-0000A6010000}"/>
    <cellStyle name="Comma 125 3 4" xfId="3656" xr:uid="{00000000-0005-0000-0000-0000A4010000}"/>
    <cellStyle name="Comma 125 4" xfId="3654" xr:uid="{00000000-0005-0000-0000-0000A2010000}"/>
    <cellStyle name="Comma 126" xfId="464" xr:uid="{00000000-0005-0000-0000-0000A6010000}"/>
    <cellStyle name="Comma 126 2" xfId="465" xr:uid="{00000000-0005-0000-0000-0000A7010000}"/>
    <cellStyle name="Comma 126 2 2" xfId="3659" xr:uid="{00000000-0005-0000-0000-0000A8010000}"/>
    <cellStyle name="Comma 126 3" xfId="466" xr:uid="{00000000-0005-0000-0000-0000A8010000}"/>
    <cellStyle name="Comma 126 3 2" xfId="467" xr:uid="{00000000-0005-0000-0000-0000A9010000}"/>
    <cellStyle name="Comma 126 3 2 2" xfId="3661" xr:uid="{00000000-0005-0000-0000-0000AA010000}"/>
    <cellStyle name="Comma 126 3 3" xfId="42" xr:uid="{00000000-0005-0000-0000-0000AA010000}"/>
    <cellStyle name="Comma 126 3 3 2" xfId="3265" xr:uid="{00000000-0005-0000-0000-0000AB010000}"/>
    <cellStyle name="Comma 126 3 4" xfId="3660" xr:uid="{00000000-0005-0000-0000-0000A9010000}"/>
    <cellStyle name="Comma 126 4" xfId="3658" xr:uid="{00000000-0005-0000-0000-0000A7010000}"/>
    <cellStyle name="Comma 127" xfId="468" xr:uid="{00000000-0005-0000-0000-0000AB010000}"/>
    <cellStyle name="Comma 127 2" xfId="469" xr:uid="{00000000-0005-0000-0000-0000AC010000}"/>
    <cellStyle name="Comma 127 2 2" xfId="3663" xr:uid="{00000000-0005-0000-0000-0000AD010000}"/>
    <cellStyle name="Comma 127 3" xfId="470" xr:uid="{00000000-0005-0000-0000-0000AD010000}"/>
    <cellStyle name="Comma 127 3 2" xfId="471" xr:uid="{00000000-0005-0000-0000-0000AE010000}"/>
    <cellStyle name="Comma 127 3 2 2" xfId="3665" xr:uid="{00000000-0005-0000-0000-0000AF010000}"/>
    <cellStyle name="Comma 127 3 3" xfId="44" xr:uid="{00000000-0005-0000-0000-0000AF010000}"/>
    <cellStyle name="Comma 127 3 3 2" xfId="3267" xr:uid="{00000000-0005-0000-0000-0000B0010000}"/>
    <cellStyle name="Comma 127 3 4" xfId="3664" xr:uid="{00000000-0005-0000-0000-0000AE010000}"/>
    <cellStyle name="Comma 127 4" xfId="3662" xr:uid="{00000000-0005-0000-0000-0000AC010000}"/>
    <cellStyle name="Comma 128" xfId="472" xr:uid="{00000000-0005-0000-0000-0000B0010000}"/>
    <cellStyle name="Comma 128 2" xfId="473" xr:uid="{00000000-0005-0000-0000-0000B1010000}"/>
    <cellStyle name="Comma 128 2 2" xfId="3667" xr:uid="{00000000-0005-0000-0000-0000B2010000}"/>
    <cellStyle name="Comma 128 3" xfId="474" xr:uid="{00000000-0005-0000-0000-0000B2010000}"/>
    <cellStyle name="Comma 128 3 2" xfId="475" xr:uid="{00000000-0005-0000-0000-0000B3010000}"/>
    <cellStyle name="Comma 128 3 2 2" xfId="3669" xr:uid="{00000000-0005-0000-0000-0000B4010000}"/>
    <cellStyle name="Comma 128 3 3" xfId="46" xr:uid="{00000000-0005-0000-0000-0000B4010000}"/>
    <cellStyle name="Comma 128 3 3 2" xfId="3269" xr:uid="{00000000-0005-0000-0000-0000B5010000}"/>
    <cellStyle name="Comma 128 3 4" xfId="3668" xr:uid="{00000000-0005-0000-0000-0000B3010000}"/>
    <cellStyle name="Comma 128 4" xfId="3666" xr:uid="{00000000-0005-0000-0000-0000B1010000}"/>
    <cellStyle name="Comma 129" xfId="476" xr:uid="{00000000-0005-0000-0000-0000B5010000}"/>
    <cellStyle name="Comma 129 2" xfId="477" xr:uid="{00000000-0005-0000-0000-0000B6010000}"/>
    <cellStyle name="Comma 129 2 2" xfId="3671" xr:uid="{00000000-0005-0000-0000-0000B7010000}"/>
    <cellStyle name="Comma 129 3" xfId="478" xr:uid="{00000000-0005-0000-0000-0000B7010000}"/>
    <cellStyle name="Comma 129 3 2" xfId="479" xr:uid="{00000000-0005-0000-0000-0000B8010000}"/>
    <cellStyle name="Comma 129 3 2 2" xfId="3673" xr:uid="{00000000-0005-0000-0000-0000B9010000}"/>
    <cellStyle name="Comma 129 3 3" xfId="3672" xr:uid="{00000000-0005-0000-0000-0000B8010000}"/>
    <cellStyle name="Comma 129 4" xfId="3670" xr:uid="{00000000-0005-0000-0000-0000B6010000}"/>
    <cellStyle name="Comma 13" xfId="480" xr:uid="{00000000-0005-0000-0000-0000B9010000}"/>
    <cellStyle name="Comma 13 2" xfId="3674" xr:uid="{00000000-0005-0000-0000-0000BA010000}"/>
    <cellStyle name="Comma 130" xfId="481" xr:uid="{00000000-0005-0000-0000-0000BA010000}"/>
    <cellStyle name="Comma 130 2" xfId="482" xr:uid="{00000000-0005-0000-0000-0000BB010000}"/>
    <cellStyle name="Comma 130 2 2" xfId="3676" xr:uid="{00000000-0005-0000-0000-0000BC010000}"/>
    <cellStyle name="Comma 130 3" xfId="483" xr:uid="{00000000-0005-0000-0000-0000BC010000}"/>
    <cellStyle name="Comma 130 3 2" xfId="484" xr:uid="{00000000-0005-0000-0000-0000BD010000}"/>
    <cellStyle name="Comma 130 3 2 2" xfId="3678" xr:uid="{00000000-0005-0000-0000-0000BE010000}"/>
    <cellStyle name="Comma 130 3 3" xfId="3677" xr:uid="{00000000-0005-0000-0000-0000BD010000}"/>
    <cellStyle name="Comma 130 4" xfId="3675" xr:uid="{00000000-0005-0000-0000-0000BB010000}"/>
    <cellStyle name="Comma 131" xfId="485" xr:uid="{00000000-0005-0000-0000-0000BE010000}"/>
    <cellStyle name="Comma 131 2" xfId="486" xr:uid="{00000000-0005-0000-0000-0000BF010000}"/>
    <cellStyle name="Comma 131 2 2" xfId="3680" xr:uid="{00000000-0005-0000-0000-0000C0010000}"/>
    <cellStyle name="Comma 131 3" xfId="487" xr:uid="{00000000-0005-0000-0000-0000C0010000}"/>
    <cellStyle name="Comma 131 3 2" xfId="488" xr:uid="{00000000-0005-0000-0000-0000C1010000}"/>
    <cellStyle name="Comma 131 3 2 2" xfId="3682" xr:uid="{00000000-0005-0000-0000-0000C2010000}"/>
    <cellStyle name="Comma 131 3 3" xfId="3681" xr:uid="{00000000-0005-0000-0000-0000C1010000}"/>
    <cellStyle name="Comma 131 4" xfId="3679" xr:uid="{00000000-0005-0000-0000-0000BF010000}"/>
    <cellStyle name="Comma 132" xfId="489" xr:uid="{00000000-0005-0000-0000-0000C2010000}"/>
    <cellStyle name="Comma 132 2" xfId="490" xr:uid="{00000000-0005-0000-0000-0000C3010000}"/>
    <cellStyle name="Comma 132 2 2" xfId="3684" xr:uid="{00000000-0005-0000-0000-0000C4010000}"/>
    <cellStyle name="Comma 132 3" xfId="491" xr:uid="{00000000-0005-0000-0000-0000C4010000}"/>
    <cellStyle name="Comma 132 3 2" xfId="492" xr:uid="{00000000-0005-0000-0000-0000C5010000}"/>
    <cellStyle name="Comma 132 3 2 2" xfId="3686" xr:uid="{00000000-0005-0000-0000-0000C6010000}"/>
    <cellStyle name="Comma 132 3 3" xfId="3685" xr:uid="{00000000-0005-0000-0000-0000C5010000}"/>
    <cellStyle name="Comma 132 4" xfId="3683" xr:uid="{00000000-0005-0000-0000-0000C3010000}"/>
    <cellStyle name="Comma 133" xfId="493" xr:uid="{00000000-0005-0000-0000-0000C6010000}"/>
    <cellStyle name="Comma 133 2" xfId="494" xr:uid="{00000000-0005-0000-0000-0000C7010000}"/>
    <cellStyle name="Comma 133 2 2" xfId="3688" xr:uid="{00000000-0005-0000-0000-0000C8010000}"/>
    <cellStyle name="Comma 133 3" xfId="495" xr:uid="{00000000-0005-0000-0000-0000C8010000}"/>
    <cellStyle name="Comma 133 3 2" xfId="496" xr:uid="{00000000-0005-0000-0000-0000C9010000}"/>
    <cellStyle name="Comma 133 3 2 2" xfId="3690" xr:uid="{00000000-0005-0000-0000-0000CA010000}"/>
    <cellStyle name="Comma 133 3 3" xfId="48" xr:uid="{00000000-0005-0000-0000-0000CA010000}"/>
    <cellStyle name="Comma 133 3 3 2" xfId="3271" xr:uid="{00000000-0005-0000-0000-0000CB010000}"/>
    <cellStyle name="Comma 133 3 4" xfId="3689" xr:uid="{00000000-0005-0000-0000-0000C9010000}"/>
    <cellStyle name="Comma 133 4" xfId="3687" xr:uid="{00000000-0005-0000-0000-0000C7010000}"/>
    <cellStyle name="Comma 134" xfId="497" xr:uid="{00000000-0005-0000-0000-0000CB010000}"/>
    <cellStyle name="Comma 134 2" xfId="498" xr:uid="{00000000-0005-0000-0000-0000CC010000}"/>
    <cellStyle name="Comma 134 2 2" xfId="3692" xr:uid="{00000000-0005-0000-0000-0000CD010000}"/>
    <cellStyle name="Comma 134 3" xfId="499" xr:uid="{00000000-0005-0000-0000-0000CD010000}"/>
    <cellStyle name="Comma 134 3 2" xfId="500" xr:uid="{00000000-0005-0000-0000-0000CE010000}"/>
    <cellStyle name="Comma 134 3 2 2" xfId="3694" xr:uid="{00000000-0005-0000-0000-0000CF010000}"/>
    <cellStyle name="Comma 134 3 3" xfId="49" xr:uid="{00000000-0005-0000-0000-0000CF010000}"/>
    <cellStyle name="Comma 134 3 3 2" xfId="3272" xr:uid="{00000000-0005-0000-0000-0000D0010000}"/>
    <cellStyle name="Comma 134 3 4" xfId="3693" xr:uid="{00000000-0005-0000-0000-0000CE010000}"/>
    <cellStyle name="Comma 134 4" xfId="3691" xr:uid="{00000000-0005-0000-0000-0000CC010000}"/>
    <cellStyle name="Comma 135" xfId="501" xr:uid="{00000000-0005-0000-0000-0000D0010000}"/>
    <cellStyle name="Comma 135 2" xfId="502" xr:uid="{00000000-0005-0000-0000-0000D1010000}"/>
    <cellStyle name="Comma 135 2 2" xfId="3696" xr:uid="{00000000-0005-0000-0000-0000D2010000}"/>
    <cellStyle name="Comma 135 3" xfId="503" xr:uid="{00000000-0005-0000-0000-0000D2010000}"/>
    <cellStyle name="Comma 135 3 2" xfId="504" xr:uid="{00000000-0005-0000-0000-0000D3010000}"/>
    <cellStyle name="Comma 135 3 2 2" xfId="3698" xr:uid="{00000000-0005-0000-0000-0000D4010000}"/>
    <cellStyle name="Comma 135 3 3" xfId="3697" xr:uid="{00000000-0005-0000-0000-0000D3010000}"/>
    <cellStyle name="Comma 135 4" xfId="3695" xr:uid="{00000000-0005-0000-0000-0000D1010000}"/>
    <cellStyle name="Comma 136" xfId="505" xr:uid="{00000000-0005-0000-0000-0000D4010000}"/>
    <cellStyle name="Comma 136 2" xfId="506" xr:uid="{00000000-0005-0000-0000-0000D5010000}"/>
    <cellStyle name="Comma 136 2 2" xfId="3700" xr:uid="{00000000-0005-0000-0000-0000D6010000}"/>
    <cellStyle name="Comma 136 3" xfId="507" xr:uid="{00000000-0005-0000-0000-0000D6010000}"/>
    <cellStyle name="Comma 136 3 2" xfId="508" xr:uid="{00000000-0005-0000-0000-0000D7010000}"/>
    <cellStyle name="Comma 136 3 2 2" xfId="3702" xr:uid="{00000000-0005-0000-0000-0000D8010000}"/>
    <cellStyle name="Comma 136 3 3" xfId="3701" xr:uid="{00000000-0005-0000-0000-0000D7010000}"/>
    <cellStyle name="Comma 136 4" xfId="3699" xr:uid="{00000000-0005-0000-0000-0000D5010000}"/>
    <cellStyle name="Comma 137" xfId="509" xr:uid="{00000000-0005-0000-0000-0000D8010000}"/>
    <cellStyle name="Comma 137 2" xfId="510" xr:uid="{00000000-0005-0000-0000-0000D9010000}"/>
    <cellStyle name="Comma 137 2 2" xfId="3704" xr:uid="{00000000-0005-0000-0000-0000DA010000}"/>
    <cellStyle name="Comma 137 3" xfId="511" xr:uid="{00000000-0005-0000-0000-0000DA010000}"/>
    <cellStyle name="Comma 137 3 2" xfId="512" xr:uid="{00000000-0005-0000-0000-0000DB010000}"/>
    <cellStyle name="Comma 137 3 2 2" xfId="3706" xr:uid="{00000000-0005-0000-0000-0000DC010000}"/>
    <cellStyle name="Comma 137 3 3" xfId="3705" xr:uid="{00000000-0005-0000-0000-0000DB010000}"/>
    <cellStyle name="Comma 137 4" xfId="3703" xr:uid="{00000000-0005-0000-0000-0000D9010000}"/>
    <cellStyle name="Comma 138" xfId="513" xr:uid="{00000000-0005-0000-0000-0000DC010000}"/>
    <cellStyle name="Comma 138 2" xfId="514" xr:uid="{00000000-0005-0000-0000-0000DD010000}"/>
    <cellStyle name="Comma 138 2 2" xfId="3708" xr:uid="{00000000-0005-0000-0000-0000DE010000}"/>
    <cellStyle name="Comma 138 3" xfId="515" xr:uid="{00000000-0005-0000-0000-0000DE010000}"/>
    <cellStyle name="Comma 138 3 2" xfId="516" xr:uid="{00000000-0005-0000-0000-0000DF010000}"/>
    <cellStyle name="Comma 138 3 2 2" xfId="3710" xr:uid="{00000000-0005-0000-0000-0000E0010000}"/>
    <cellStyle name="Comma 138 3 3" xfId="517" xr:uid="{00000000-0005-0000-0000-0000E0010000}"/>
    <cellStyle name="Comma 138 3 3 2" xfId="3711" xr:uid="{00000000-0005-0000-0000-0000E1010000}"/>
    <cellStyle name="Comma 138 3 4" xfId="3709" xr:uid="{00000000-0005-0000-0000-0000DF010000}"/>
    <cellStyle name="Comma 138 4" xfId="3707" xr:uid="{00000000-0005-0000-0000-0000DD010000}"/>
    <cellStyle name="Comma 139" xfId="518" xr:uid="{00000000-0005-0000-0000-0000E1010000}"/>
    <cellStyle name="Comma 139 2" xfId="519" xr:uid="{00000000-0005-0000-0000-0000E2010000}"/>
    <cellStyle name="Comma 139 2 2" xfId="3713" xr:uid="{00000000-0005-0000-0000-0000E3010000}"/>
    <cellStyle name="Comma 139 3" xfId="520" xr:uid="{00000000-0005-0000-0000-0000E3010000}"/>
    <cellStyle name="Comma 139 3 2" xfId="521" xr:uid="{00000000-0005-0000-0000-0000E4010000}"/>
    <cellStyle name="Comma 139 3 2 2" xfId="3715" xr:uid="{00000000-0005-0000-0000-0000E5010000}"/>
    <cellStyle name="Comma 139 3 3" xfId="3714" xr:uid="{00000000-0005-0000-0000-0000E4010000}"/>
    <cellStyle name="Comma 139 4" xfId="3712" xr:uid="{00000000-0005-0000-0000-0000E2010000}"/>
    <cellStyle name="Comma 14" xfId="522" xr:uid="{00000000-0005-0000-0000-0000E5010000}"/>
    <cellStyle name="Comma 14 2" xfId="3716" xr:uid="{00000000-0005-0000-0000-0000E6010000}"/>
    <cellStyle name="Comma 140" xfId="523" xr:uid="{00000000-0005-0000-0000-0000E6010000}"/>
    <cellStyle name="Comma 140 2" xfId="524" xr:uid="{00000000-0005-0000-0000-0000E7010000}"/>
    <cellStyle name="Comma 140 2 2" xfId="3718" xr:uid="{00000000-0005-0000-0000-0000E8010000}"/>
    <cellStyle name="Comma 140 3" xfId="525" xr:uid="{00000000-0005-0000-0000-0000E8010000}"/>
    <cellStyle name="Comma 140 3 2" xfId="526" xr:uid="{00000000-0005-0000-0000-0000E9010000}"/>
    <cellStyle name="Comma 140 3 2 2" xfId="3720" xr:uid="{00000000-0005-0000-0000-0000EA010000}"/>
    <cellStyle name="Comma 140 3 3" xfId="38" xr:uid="{00000000-0005-0000-0000-0000EA010000}"/>
    <cellStyle name="Comma 140 3 3 2" xfId="3261" xr:uid="{00000000-0005-0000-0000-0000EB010000}"/>
    <cellStyle name="Comma 140 3 4" xfId="3719" xr:uid="{00000000-0005-0000-0000-0000E9010000}"/>
    <cellStyle name="Comma 140 4" xfId="3717" xr:uid="{00000000-0005-0000-0000-0000E7010000}"/>
    <cellStyle name="Comma 141" xfId="527" xr:uid="{00000000-0005-0000-0000-0000EB010000}"/>
    <cellStyle name="Comma 141 2" xfId="528" xr:uid="{00000000-0005-0000-0000-0000EC010000}"/>
    <cellStyle name="Comma 141 2 2" xfId="3722" xr:uid="{00000000-0005-0000-0000-0000ED010000}"/>
    <cellStyle name="Comma 141 3" xfId="529" xr:uid="{00000000-0005-0000-0000-0000ED010000}"/>
    <cellStyle name="Comma 141 3 2" xfId="530" xr:uid="{00000000-0005-0000-0000-0000EE010000}"/>
    <cellStyle name="Comma 141 3 2 2" xfId="3724" xr:uid="{00000000-0005-0000-0000-0000EF010000}"/>
    <cellStyle name="Comma 141 3 3" xfId="3723" xr:uid="{00000000-0005-0000-0000-0000EE010000}"/>
    <cellStyle name="Comma 141 4" xfId="3721" xr:uid="{00000000-0005-0000-0000-0000EC010000}"/>
    <cellStyle name="Comma 142" xfId="531" xr:uid="{00000000-0005-0000-0000-0000EF010000}"/>
    <cellStyle name="Comma 142 2" xfId="532" xr:uid="{00000000-0005-0000-0000-0000F0010000}"/>
    <cellStyle name="Comma 142 2 2" xfId="3726" xr:uid="{00000000-0005-0000-0000-0000F1010000}"/>
    <cellStyle name="Comma 142 3" xfId="533" xr:uid="{00000000-0005-0000-0000-0000F1010000}"/>
    <cellStyle name="Comma 142 3 2" xfId="534" xr:uid="{00000000-0005-0000-0000-0000F2010000}"/>
    <cellStyle name="Comma 142 3 2 2" xfId="3728" xr:uid="{00000000-0005-0000-0000-0000F3010000}"/>
    <cellStyle name="Comma 142 3 3" xfId="40" xr:uid="{00000000-0005-0000-0000-0000F3010000}"/>
    <cellStyle name="Comma 142 3 3 2" xfId="3263" xr:uid="{00000000-0005-0000-0000-0000F4010000}"/>
    <cellStyle name="Comma 142 3 4" xfId="3727" xr:uid="{00000000-0005-0000-0000-0000F2010000}"/>
    <cellStyle name="Comma 142 4" xfId="3725" xr:uid="{00000000-0005-0000-0000-0000F0010000}"/>
    <cellStyle name="Comma 143" xfId="535" xr:uid="{00000000-0005-0000-0000-0000F4010000}"/>
    <cellStyle name="Comma 143 2" xfId="536" xr:uid="{00000000-0005-0000-0000-0000F5010000}"/>
    <cellStyle name="Comma 143 2 2" xfId="3730" xr:uid="{00000000-0005-0000-0000-0000F6010000}"/>
    <cellStyle name="Comma 143 3" xfId="537" xr:uid="{00000000-0005-0000-0000-0000F6010000}"/>
    <cellStyle name="Comma 143 3 2" xfId="538" xr:uid="{00000000-0005-0000-0000-0000F7010000}"/>
    <cellStyle name="Comma 143 3 2 2" xfId="3732" xr:uid="{00000000-0005-0000-0000-0000F8010000}"/>
    <cellStyle name="Comma 143 3 3" xfId="3731" xr:uid="{00000000-0005-0000-0000-0000F7010000}"/>
    <cellStyle name="Comma 143 4" xfId="3729" xr:uid="{00000000-0005-0000-0000-0000F5010000}"/>
    <cellStyle name="Comma 144" xfId="539" xr:uid="{00000000-0005-0000-0000-0000F8010000}"/>
    <cellStyle name="Comma 144 2" xfId="540" xr:uid="{00000000-0005-0000-0000-0000F9010000}"/>
    <cellStyle name="Comma 144 2 2" xfId="3734" xr:uid="{00000000-0005-0000-0000-0000FA010000}"/>
    <cellStyle name="Comma 144 3" xfId="541" xr:uid="{00000000-0005-0000-0000-0000FA010000}"/>
    <cellStyle name="Comma 144 3 2" xfId="542" xr:uid="{00000000-0005-0000-0000-0000FB010000}"/>
    <cellStyle name="Comma 144 3 2 2" xfId="3736" xr:uid="{00000000-0005-0000-0000-0000FC010000}"/>
    <cellStyle name="Comma 144 3 3" xfId="43" xr:uid="{00000000-0005-0000-0000-0000FC010000}"/>
    <cellStyle name="Comma 144 3 3 2" xfId="3266" xr:uid="{00000000-0005-0000-0000-0000FD010000}"/>
    <cellStyle name="Comma 144 3 4" xfId="3735" xr:uid="{00000000-0005-0000-0000-0000FB010000}"/>
    <cellStyle name="Comma 144 4" xfId="3733" xr:uid="{00000000-0005-0000-0000-0000F9010000}"/>
    <cellStyle name="Comma 145" xfId="543" xr:uid="{00000000-0005-0000-0000-0000FD010000}"/>
    <cellStyle name="Comma 145 2" xfId="544" xr:uid="{00000000-0005-0000-0000-0000FE010000}"/>
    <cellStyle name="Comma 145 2 2" xfId="3738" xr:uid="{00000000-0005-0000-0000-0000FF010000}"/>
    <cellStyle name="Comma 145 3" xfId="545" xr:uid="{00000000-0005-0000-0000-0000FF010000}"/>
    <cellStyle name="Comma 145 3 2" xfId="546" xr:uid="{00000000-0005-0000-0000-000000020000}"/>
    <cellStyle name="Comma 145 3 2 2" xfId="3740" xr:uid="{00000000-0005-0000-0000-000001020000}"/>
    <cellStyle name="Comma 145 3 3" xfId="45" xr:uid="{00000000-0005-0000-0000-000001020000}"/>
    <cellStyle name="Comma 145 3 3 2" xfId="3268" xr:uid="{00000000-0005-0000-0000-000002020000}"/>
    <cellStyle name="Comma 145 3 4" xfId="3739" xr:uid="{00000000-0005-0000-0000-000000020000}"/>
    <cellStyle name="Comma 145 4" xfId="3737" xr:uid="{00000000-0005-0000-0000-0000FE010000}"/>
    <cellStyle name="Comma 146" xfId="547" xr:uid="{00000000-0005-0000-0000-000002020000}"/>
    <cellStyle name="Comma 146 2" xfId="548" xr:uid="{00000000-0005-0000-0000-000003020000}"/>
    <cellStyle name="Comma 146 2 2" xfId="3742" xr:uid="{00000000-0005-0000-0000-000004020000}"/>
    <cellStyle name="Comma 146 3" xfId="549" xr:uid="{00000000-0005-0000-0000-000004020000}"/>
    <cellStyle name="Comma 146 3 2" xfId="550" xr:uid="{00000000-0005-0000-0000-000005020000}"/>
    <cellStyle name="Comma 146 3 2 2" xfId="3744" xr:uid="{00000000-0005-0000-0000-000006020000}"/>
    <cellStyle name="Comma 146 3 3" xfId="3743" xr:uid="{00000000-0005-0000-0000-000005020000}"/>
    <cellStyle name="Comma 146 4" xfId="3741" xr:uid="{00000000-0005-0000-0000-000003020000}"/>
    <cellStyle name="Comma 147" xfId="551" xr:uid="{00000000-0005-0000-0000-000006020000}"/>
    <cellStyle name="Comma 147 2" xfId="552" xr:uid="{00000000-0005-0000-0000-000007020000}"/>
    <cellStyle name="Comma 147 2 2" xfId="3746" xr:uid="{00000000-0005-0000-0000-000008020000}"/>
    <cellStyle name="Comma 147 3" xfId="553" xr:uid="{00000000-0005-0000-0000-000008020000}"/>
    <cellStyle name="Comma 147 3 2" xfId="554" xr:uid="{00000000-0005-0000-0000-000009020000}"/>
    <cellStyle name="Comma 147 3 2 2" xfId="3748" xr:uid="{00000000-0005-0000-0000-00000A020000}"/>
    <cellStyle name="Comma 147 3 3" xfId="47" xr:uid="{00000000-0005-0000-0000-00000A020000}"/>
    <cellStyle name="Comma 147 3 3 2" xfId="3270" xr:uid="{00000000-0005-0000-0000-00000B020000}"/>
    <cellStyle name="Comma 147 3 4" xfId="3747" xr:uid="{00000000-0005-0000-0000-000009020000}"/>
    <cellStyle name="Comma 147 4" xfId="3745" xr:uid="{00000000-0005-0000-0000-000007020000}"/>
    <cellStyle name="Comma 148" xfId="555" xr:uid="{00000000-0005-0000-0000-00000B020000}"/>
    <cellStyle name="Comma 148 2" xfId="556" xr:uid="{00000000-0005-0000-0000-00000C020000}"/>
    <cellStyle name="Comma 148 2 2" xfId="3750" xr:uid="{00000000-0005-0000-0000-00000D020000}"/>
    <cellStyle name="Comma 148 3" xfId="557" xr:uid="{00000000-0005-0000-0000-00000D020000}"/>
    <cellStyle name="Comma 148 3 2" xfId="558" xr:uid="{00000000-0005-0000-0000-00000E020000}"/>
    <cellStyle name="Comma 148 3 2 2" xfId="3752" xr:uid="{00000000-0005-0000-0000-00000F020000}"/>
    <cellStyle name="Comma 148 3 3" xfId="3751" xr:uid="{00000000-0005-0000-0000-00000E020000}"/>
    <cellStyle name="Comma 148 4" xfId="3749" xr:uid="{00000000-0005-0000-0000-00000C020000}"/>
    <cellStyle name="Comma 149" xfId="559" xr:uid="{00000000-0005-0000-0000-00000F020000}"/>
    <cellStyle name="Comma 149 2" xfId="560" xr:uid="{00000000-0005-0000-0000-000010020000}"/>
    <cellStyle name="Comma 149 2 2" xfId="3754" xr:uid="{00000000-0005-0000-0000-000011020000}"/>
    <cellStyle name="Comma 149 3" xfId="561" xr:uid="{00000000-0005-0000-0000-000011020000}"/>
    <cellStyle name="Comma 149 3 2" xfId="562" xr:uid="{00000000-0005-0000-0000-000012020000}"/>
    <cellStyle name="Comma 149 3 2 2" xfId="3756" xr:uid="{00000000-0005-0000-0000-000013020000}"/>
    <cellStyle name="Comma 149 3 3" xfId="3755" xr:uid="{00000000-0005-0000-0000-000012020000}"/>
    <cellStyle name="Comma 149 4" xfId="3753" xr:uid="{00000000-0005-0000-0000-000010020000}"/>
    <cellStyle name="Comma 15" xfId="563" xr:uid="{00000000-0005-0000-0000-000013020000}"/>
    <cellStyle name="Comma 15 2" xfId="3757" xr:uid="{00000000-0005-0000-0000-000014020000}"/>
    <cellStyle name="Comma 150" xfId="564" xr:uid="{00000000-0005-0000-0000-000014020000}"/>
    <cellStyle name="Comma 150 2" xfId="565" xr:uid="{00000000-0005-0000-0000-000015020000}"/>
    <cellStyle name="Comma 150 2 2" xfId="3759" xr:uid="{00000000-0005-0000-0000-000016020000}"/>
    <cellStyle name="Comma 150 3" xfId="566" xr:uid="{00000000-0005-0000-0000-000016020000}"/>
    <cellStyle name="Comma 150 3 2" xfId="567" xr:uid="{00000000-0005-0000-0000-000017020000}"/>
    <cellStyle name="Comma 150 3 2 2" xfId="3761" xr:uid="{00000000-0005-0000-0000-000018020000}"/>
    <cellStyle name="Comma 150 3 3" xfId="3760" xr:uid="{00000000-0005-0000-0000-000017020000}"/>
    <cellStyle name="Comma 150 4" xfId="3758" xr:uid="{00000000-0005-0000-0000-000015020000}"/>
    <cellStyle name="Comma 151" xfId="568" xr:uid="{00000000-0005-0000-0000-000018020000}"/>
    <cellStyle name="Comma 151 2" xfId="569" xr:uid="{00000000-0005-0000-0000-000019020000}"/>
    <cellStyle name="Comma 151 2 2" xfId="3763" xr:uid="{00000000-0005-0000-0000-00001A020000}"/>
    <cellStyle name="Comma 151 3" xfId="570" xr:uid="{00000000-0005-0000-0000-00001A020000}"/>
    <cellStyle name="Comma 151 3 2" xfId="571" xr:uid="{00000000-0005-0000-0000-00001B020000}"/>
    <cellStyle name="Comma 151 3 2 2" xfId="3765" xr:uid="{00000000-0005-0000-0000-00001C020000}"/>
    <cellStyle name="Comma 151 3 3" xfId="3764" xr:uid="{00000000-0005-0000-0000-00001B020000}"/>
    <cellStyle name="Comma 151 4" xfId="3762" xr:uid="{00000000-0005-0000-0000-000019020000}"/>
    <cellStyle name="Comma 152" xfId="572" xr:uid="{00000000-0005-0000-0000-00001C020000}"/>
    <cellStyle name="Comma 152 2" xfId="573" xr:uid="{00000000-0005-0000-0000-00001D020000}"/>
    <cellStyle name="Comma 152 2 2" xfId="3767" xr:uid="{00000000-0005-0000-0000-00001E020000}"/>
    <cellStyle name="Comma 152 3" xfId="574" xr:uid="{00000000-0005-0000-0000-00001E020000}"/>
    <cellStyle name="Comma 152 3 2" xfId="575" xr:uid="{00000000-0005-0000-0000-00001F020000}"/>
    <cellStyle name="Comma 152 3 2 2" xfId="3769" xr:uid="{00000000-0005-0000-0000-000020020000}"/>
    <cellStyle name="Comma 152 3 3" xfId="3768" xr:uid="{00000000-0005-0000-0000-00001F020000}"/>
    <cellStyle name="Comma 152 4" xfId="3766" xr:uid="{00000000-0005-0000-0000-00001D020000}"/>
    <cellStyle name="Comma 153" xfId="576" xr:uid="{00000000-0005-0000-0000-000020020000}"/>
    <cellStyle name="Comma 153 2" xfId="577" xr:uid="{00000000-0005-0000-0000-000021020000}"/>
    <cellStyle name="Comma 153 2 2" xfId="3771" xr:uid="{00000000-0005-0000-0000-000022020000}"/>
    <cellStyle name="Comma 153 3" xfId="578" xr:uid="{00000000-0005-0000-0000-000022020000}"/>
    <cellStyle name="Comma 153 3 2" xfId="579" xr:uid="{00000000-0005-0000-0000-000023020000}"/>
    <cellStyle name="Comma 153 3 2 2" xfId="3773" xr:uid="{00000000-0005-0000-0000-000024020000}"/>
    <cellStyle name="Comma 153 3 3" xfId="3772" xr:uid="{00000000-0005-0000-0000-000023020000}"/>
    <cellStyle name="Comma 153 4" xfId="3770" xr:uid="{00000000-0005-0000-0000-000021020000}"/>
    <cellStyle name="Comma 154" xfId="580" xr:uid="{00000000-0005-0000-0000-000024020000}"/>
    <cellStyle name="Comma 154 2" xfId="581" xr:uid="{00000000-0005-0000-0000-000025020000}"/>
    <cellStyle name="Comma 154 2 2" xfId="3775" xr:uid="{00000000-0005-0000-0000-000026020000}"/>
    <cellStyle name="Comma 154 3" xfId="582" xr:uid="{00000000-0005-0000-0000-000026020000}"/>
    <cellStyle name="Comma 154 3 2" xfId="583" xr:uid="{00000000-0005-0000-0000-000027020000}"/>
    <cellStyle name="Comma 154 3 2 2" xfId="3777" xr:uid="{00000000-0005-0000-0000-000028020000}"/>
    <cellStyle name="Comma 154 3 3" xfId="3776" xr:uid="{00000000-0005-0000-0000-000027020000}"/>
    <cellStyle name="Comma 154 4" xfId="3774" xr:uid="{00000000-0005-0000-0000-000025020000}"/>
    <cellStyle name="Comma 155" xfId="584" xr:uid="{00000000-0005-0000-0000-000028020000}"/>
    <cellStyle name="Comma 155 2" xfId="585" xr:uid="{00000000-0005-0000-0000-000029020000}"/>
    <cellStyle name="Comma 155 2 2" xfId="3779" xr:uid="{00000000-0005-0000-0000-00002A020000}"/>
    <cellStyle name="Comma 155 3" xfId="586" xr:uid="{00000000-0005-0000-0000-00002A020000}"/>
    <cellStyle name="Comma 155 3 2" xfId="587" xr:uid="{00000000-0005-0000-0000-00002B020000}"/>
    <cellStyle name="Comma 155 3 2 2" xfId="3781" xr:uid="{00000000-0005-0000-0000-00002C020000}"/>
    <cellStyle name="Comma 155 3 3" xfId="3780" xr:uid="{00000000-0005-0000-0000-00002B020000}"/>
    <cellStyle name="Comma 155 4" xfId="3778" xr:uid="{00000000-0005-0000-0000-000029020000}"/>
    <cellStyle name="Comma 156" xfId="588" xr:uid="{00000000-0005-0000-0000-00002C020000}"/>
    <cellStyle name="Comma 156 2" xfId="589" xr:uid="{00000000-0005-0000-0000-00002D020000}"/>
    <cellStyle name="Comma 156 2 2" xfId="3783" xr:uid="{00000000-0005-0000-0000-00002E020000}"/>
    <cellStyle name="Comma 156 3" xfId="590" xr:uid="{00000000-0005-0000-0000-00002E020000}"/>
    <cellStyle name="Comma 156 3 2" xfId="591" xr:uid="{00000000-0005-0000-0000-00002F020000}"/>
    <cellStyle name="Comma 156 3 2 2" xfId="3785" xr:uid="{00000000-0005-0000-0000-000030020000}"/>
    <cellStyle name="Comma 156 3 3" xfId="3784" xr:uid="{00000000-0005-0000-0000-00002F020000}"/>
    <cellStyle name="Comma 156 4" xfId="3782" xr:uid="{00000000-0005-0000-0000-00002D020000}"/>
    <cellStyle name="Comma 157" xfId="592" xr:uid="{00000000-0005-0000-0000-000030020000}"/>
    <cellStyle name="Comma 157 2" xfId="593" xr:uid="{00000000-0005-0000-0000-000031020000}"/>
    <cellStyle name="Comma 157 2 2" xfId="3787" xr:uid="{00000000-0005-0000-0000-000032020000}"/>
    <cellStyle name="Comma 157 3" xfId="3786" xr:uid="{00000000-0005-0000-0000-000031020000}"/>
    <cellStyle name="Comma 158" xfId="594" xr:uid="{00000000-0005-0000-0000-000032020000}"/>
    <cellStyle name="Comma 158 2" xfId="595" xr:uid="{00000000-0005-0000-0000-000033020000}"/>
    <cellStyle name="Comma 158 2 2" xfId="3789" xr:uid="{00000000-0005-0000-0000-000034020000}"/>
    <cellStyle name="Comma 158 3" xfId="596" xr:uid="{00000000-0005-0000-0000-000034020000}"/>
    <cellStyle name="Comma 158 3 2" xfId="597" xr:uid="{00000000-0005-0000-0000-000035020000}"/>
    <cellStyle name="Comma 158 3 2 2" xfId="3791" xr:uid="{00000000-0005-0000-0000-000036020000}"/>
    <cellStyle name="Comma 158 3 3" xfId="3790" xr:uid="{00000000-0005-0000-0000-000035020000}"/>
    <cellStyle name="Comma 158 4" xfId="3788" xr:uid="{00000000-0005-0000-0000-000033020000}"/>
    <cellStyle name="Comma 159" xfId="598" xr:uid="{00000000-0005-0000-0000-000036020000}"/>
    <cellStyle name="Comma 159 2" xfId="599" xr:uid="{00000000-0005-0000-0000-000037020000}"/>
    <cellStyle name="Comma 159 2 2" xfId="3793" xr:uid="{00000000-0005-0000-0000-000038020000}"/>
    <cellStyle name="Comma 159 3" xfId="600" xr:uid="{00000000-0005-0000-0000-000038020000}"/>
    <cellStyle name="Comma 159 3 2" xfId="601" xr:uid="{00000000-0005-0000-0000-000039020000}"/>
    <cellStyle name="Comma 159 3 2 2" xfId="3795" xr:uid="{00000000-0005-0000-0000-00003A020000}"/>
    <cellStyle name="Comma 159 3 3" xfId="3794" xr:uid="{00000000-0005-0000-0000-000039020000}"/>
    <cellStyle name="Comma 159 4" xfId="3792" xr:uid="{00000000-0005-0000-0000-000037020000}"/>
    <cellStyle name="Comma 16" xfId="602" xr:uid="{00000000-0005-0000-0000-00003A020000}"/>
    <cellStyle name="Comma 16 2" xfId="603" xr:uid="{00000000-0005-0000-0000-00003B020000}"/>
    <cellStyle name="Comma 16 2 2" xfId="604" xr:uid="{00000000-0005-0000-0000-00003C020000}"/>
    <cellStyle name="Comma 16 2 2 2" xfId="605" xr:uid="{00000000-0005-0000-0000-00003D020000}"/>
    <cellStyle name="Comma 16 2 2 2 2" xfId="606" xr:uid="{00000000-0005-0000-0000-00003E020000}"/>
    <cellStyle name="Comma 16 2 2 2 2 2" xfId="3800" xr:uid="{00000000-0005-0000-0000-00003F020000}"/>
    <cellStyle name="Comma 16 2 2 2 3" xfId="3799" xr:uid="{00000000-0005-0000-0000-00003E020000}"/>
    <cellStyle name="Comma 16 2 2 3" xfId="607" xr:uid="{00000000-0005-0000-0000-00003F020000}"/>
    <cellStyle name="Comma 16 2 2 3 2" xfId="3801" xr:uid="{00000000-0005-0000-0000-000040020000}"/>
    <cellStyle name="Comma 16 2 2 4" xfId="3798" xr:uid="{00000000-0005-0000-0000-00003D020000}"/>
    <cellStyle name="Comma 16 2 3" xfId="608" xr:uid="{00000000-0005-0000-0000-000040020000}"/>
    <cellStyle name="Comma 16 2 3 2" xfId="609" xr:uid="{00000000-0005-0000-0000-000041020000}"/>
    <cellStyle name="Comma 16 2 3 2 2" xfId="3803" xr:uid="{00000000-0005-0000-0000-000042020000}"/>
    <cellStyle name="Comma 16 2 3 3" xfId="3802" xr:uid="{00000000-0005-0000-0000-000041020000}"/>
    <cellStyle name="Comma 16 2 4" xfId="610" xr:uid="{00000000-0005-0000-0000-000042020000}"/>
    <cellStyle name="Comma 16 2 4 2" xfId="3804" xr:uid="{00000000-0005-0000-0000-000043020000}"/>
    <cellStyle name="Comma 16 2 5" xfId="3797" xr:uid="{00000000-0005-0000-0000-00003C020000}"/>
    <cellStyle name="Comma 16 3" xfId="611" xr:uid="{00000000-0005-0000-0000-000043020000}"/>
    <cellStyle name="Comma 16 3 2" xfId="612" xr:uid="{00000000-0005-0000-0000-000044020000}"/>
    <cellStyle name="Comma 16 3 2 2" xfId="613" xr:uid="{00000000-0005-0000-0000-000045020000}"/>
    <cellStyle name="Comma 16 3 2 2 2" xfId="3807" xr:uid="{00000000-0005-0000-0000-000046020000}"/>
    <cellStyle name="Comma 16 3 2 3" xfId="3806" xr:uid="{00000000-0005-0000-0000-000045020000}"/>
    <cellStyle name="Comma 16 3 3" xfId="614" xr:uid="{00000000-0005-0000-0000-000046020000}"/>
    <cellStyle name="Comma 16 3 3 2" xfId="3808" xr:uid="{00000000-0005-0000-0000-000047020000}"/>
    <cellStyle name="Comma 16 3 4" xfId="3805" xr:uid="{00000000-0005-0000-0000-000044020000}"/>
    <cellStyle name="Comma 16 4" xfId="615" xr:uid="{00000000-0005-0000-0000-000047020000}"/>
    <cellStyle name="Comma 16 4 2" xfId="616" xr:uid="{00000000-0005-0000-0000-000048020000}"/>
    <cellStyle name="Comma 16 4 2 2" xfId="3810" xr:uid="{00000000-0005-0000-0000-000049020000}"/>
    <cellStyle name="Comma 16 4 3" xfId="3809" xr:uid="{00000000-0005-0000-0000-000048020000}"/>
    <cellStyle name="Comma 16 5" xfId="617" xr:uid="{00000000-0005-0000-0000-000049020000}"/>
    <cellStyle name="Comma 16 5 2" xfId="3811" xr:uid="{00000000-0005-0000-0000-00004A020000}"/>
    <cellStyle name="Comma 16 6" xfId="3796" xr:uid="{00000000-0005-0000-0000-00003B020000}"/>
    <cellStyle name="Comma 160" xfId="618" xr:uid="{00000000-0005-0000-0000-00004A020000}"/>
    <cellStyle name="Comma 160 2" xfId="619" xr:uid="{00000000-0005-0000-0000-00004B020000}"/>
    <cellStyle name="Comma 160 2 2" xfId="3813" xr:uid="{00000000-0005-0000-0000-00004C020000}"/>
    <cellStyle name="Comma 160 3" xfId="620" xr:uid="{00000000-0005-0000-0000-00004C020000}"/>
    <cellStyle name="Comma 160 3 2" xfId="621" xr:uid="{00000000-0005-0000-0000-00004D020000}"/>
    <cellStyle name="Comma 160 3 2 2" xfId="3815" xr:uid="{00000000-0005-0000-0000-00004E020000}"/>
    <cellStyle name="Comma 160 3 3" xfId="3814" xr:uid="{00000000-0005-0000-0000-00004D020000}"/>
    <cellStyle name="Comma 160 4" xfId="3812" xr:uid="{00000000-0005-0000-0000-00004B020000}"/>
    <cellStyle name="Comma 161" xfId="622" xr:uid="{00000000-0005-0000-0000-00004E020000}"/>
    <cellStyle name="Comma 161 2" xfId="623" xr:uid="{00000000-0005-0000-0000-00004F020000}"/>
    <cellStyle name="Comma 161 2 2" xfId="3817" xr:uid="{00000000-0005-0000-0000-000050020000}"/>
    <cellStyle name="Comma 161 3" xfId="624" xr:uid="{00000000-0005-0000-0000-000050020000}"/>
    <cellStyle name="Comma 161 3 2" xfId="625" xr:uid="{00000000-0005-0000-0000-000051020000}"/>
    <cellStyle name="Comma 161 3 2 2" xfId="3819" xr:uid="{00000000-0005-0000-0000-000052020000}"/>
    <cellStyle name="Comma 161 3 3" xfId="3818" xr:uid="{00000000-0005-0000-0000-000051020000}"/>
    <cellStyle name="Comma 161 4" xfId="3816" xr:uid="{00000000-0005-0000-0000-00004F020000}"/>
    <cellStyle name="Comma 162" xfId="626" xr:uid="{00000000-0005-0000-0000-000052020000}"/>
    <cellStyle name="Comma 162 2" xfId="627" xr:uid="{00000000-0005-0000-0000-000053020000}"/>
    <cellStyle name="Comma 162 2 2" xfId="3821" xr:uid="{00000000-0005-0000-0000-000054020000}"/>
    <cellStyle name="Comma 162 3" xfId="628" xr:uid="{00000000-0005-0000-0000-000054020000}"/>
    <cellStyle name="Comma 162 3 2" xfId="3822" xr:uid="{00000000-0005-0000-0000-000055020000}"/>
    <cellStyle name="Comma 162 4" xfId="3820" xr:uid="{00000000-0005-0000-0000-000053020000}"/>
    <cellStyle name="Comma 163" xfId="629" xr:uid="{00000000-0005-0000-0000-000055020000}"/>
    <cellStyle name="Comma 163 2" xfId="630" xr:uid="{00000000-0005-0000-0000-000056020000}"/>
    <cellStyle name="Comma 163 2 2" xfId="3824" xr:uid="{00000000-0005-0000-0000-000057020000}"/>
    <cellStyle name="Comma 163 3" xfId="631" xr:uid="{00000000-0005-0000-0000-000057020000}"/>
    <cellStyle name="Comma 163 3 2" xfId="3825" xr:uid="{00000000-0005-0000-0000-000058020000}"/>
    <cellStyle name="Comma 163 4" xfId="3823" xr:uid="{00000000-0005-0000-0000-000056020000}"/>
    <cellStyle name="Comma 164" xfId="632" xr:uid="{00000000-0005-0000-0000-000058020000}"/>
    <cellStyle name="Comma 164 2" xfId="633" xr:uid="{00000000-0005-0000-0000-000059020000}"/>
    <cellStyle name="Comma 164 2 2" xfId="3827" xr:uid="{00000000-0005-0000-0000-00005A020000}"/>
    <cellStyle name="Comma 164 3" xfId="634" xr:uid="{00000000-0005-0000-0000-00005A020000}"/>
    <cellStyle name="Comma 164 3 2" xfId="3828" xr:uid="{00000000-0005-0000-0000-00005B020000}"/>
    <cellStyle name="Comma 164 4" xfId="3826" xr:uid="{00000000-0005-0000-0000-000059020000}"/>
    <cellStyle name="Comma 165" xfId="635" xr:uid="{00000000-0005-0000-0000-00005B020000}"/>
    <cellStyle name="Comma 165 2" xfId="636" xr:uid="{00000000-0005-0000-0000-00005C020000}"/>
    <cellStyle name="Comma 165 2 2" xfId="3830" xr:uid="{00000000-0005-0000-0000-00005D020000}"/>
    <cellStyle name="Comma 165 3" xfId="637" xr:uid="{00000000-0005-0000-0000-00005D020000}"/>
    <cellStyle name="Comma 165 3 2" xfId="3831" xr:uid="{00000000-0005-0000-0000-00005E020000}"/>
    <cellStyle name="Comma 165 4" xfId="3829" xr:uid="{00000000-0005-0000-0000-00005C020000}"/>
    <cellStyle name="Comma 166" xfId="638" xr:uid="{00000000-0005-0000-0000-00005E020000}"/>
    <cellStyle name="Comma 166 2" xfId="639" xr:uid="{00000000-0005-0000-0000-00005F020000}"/>
    <cellStyle name="Comma 166 2 2" xfId="3833" xr:uid="{00000000-0005-0000-0000-000060020000}"/>
    <cellStyle name="Comma 166 3" xfId="640" xr:uid="{00000000-0005-0000-0000-000060020000}"/>
    <cellStyle name="Comma 166 3 2" xfId="3834" xr:uid="{00000000-0005-0000-0000-000061020000}"/>
    <cellStyle name="Comma 166 4" xfId="3832" xr:uid="{00000000-0005-0000-0000-00005F020000}"/>
    <cellStyle name="Comma 167" xfId="641" xr:uid="{00000000-0005-0000-0000-000061020000}"/>
    <cellStyle name="Comma 167 2" xfId="642" xr:uid="{00000000-0005-0000-0000-000062020000}"/>
    <cellStyle name="Comma 167 2 2" xfId="3836" xr:uid="{00000000-0005-0000-0000-000063020000}"/>
    <cellStyle name="Comma 167 3" xfId="643" xr:uid="{00000000-0005-0000-0000-000063020000}"/>
    <cellStyle name="Comma 167 3 2" xfId="3837" xr:uid="{00000000-0005-0000-0000-000064020000}"/>
    <cellStyle name="Comma 167 4" xfId="3835" xr:uid="{00000000-0005-0000-0000-000062020000}"/>
    <cellStyle name="Comma 168" xfId="644" xr:uid="{00000000-0005-0000-0000-000064020000}"/>
    <cellStyle name="Comma 168 2" xfId="645" xr:uid="{00000000-0005-0000-0000-000065020000}"/>
    <cellStyle name="Comma 168 2 2" xfId="3839" xr:uid="{00000000-0005-0000-0000-000066020000}"/>
    <cellStyle name="Comma 168 3" xfId="646" xr:uid="{00000000-0005-0000-0000-000066020000}"/>
    <cellStyle name="Comma 168 3 2" xfId="3840" xr:uid="{00000000-0005-0000-0000-000067020000}"/>
    <cellStyle name="Comma 168 4" xfId="3838" xr:uid="{00000000-0005-0000-0000-000065020000}"/>
    <cellStyle name="Comma 169" xfId="647" xr:uid="{00000000-0005-0000-0000-000067020000}"/>
    <cellStyle name="Comma 169 2" xfId="648" xr:uid="{00000000-0005-0000-0000-000068020000}"/>
    <cellStyle name="Comma 169 2 2" xfId="3842" xr:uid="{00000000-0005-0000-0000-000069020000}"/>
    <cellStyle name="Comma 169 3" xfId="649" xr:uid="{00000000-0005-0000-0000-000069020000}"/>
    <cellStyle name="Comma 169 3 2" xfId="3843" xr:uid="{00000000-0005-0000-0000-00006A020000}"/>
    <cellStyle name="Comma 169 4" xfId="3841" xr:uid="{00000000-0005-0000-0000-000068020000}"/>
    <cellStyle name="Comma 17" xfId="650" xr:uid="{00000000-0005-0000-0000-00006A020000}"/>
    <cellStyle name="Comma 17 2" xfId="651" xr:uid="{00000000-0005-0000-0000-00006B020000}"/>
    <cellStyle name="Comma 17 2 2" xfId="652" xr:uid="{00000000-0005-0000-0000-00006C020000}"/>
    <cellStyle name="Comma 17 2 2 2" xfId="3846" xr:uid="{00000000-0005-0000-0000-00006D020000}"/>
    <cellStyle name="Comma 17 2 3" xfId="3845" xr:uid="{00000000-0005-0000-0000-00006C020000}"/>
    <cellStyle name="Comma 17 3" xfId="653" xr:uid="{00000000-0005-0000-0000-00006D020000}"/>
    <cellStyle name="Comma 17 3 2" xfId="3847" xr:uid="{00000000-0005-0000-0000-00006E020000}"/>
    <cellStyle name="Comma 17 4" xfId="3844" xr:uid="{00000000-0005-0000-0000-00006B020000}"/>
    <cellStyle name="Comma 170" xfId="654" xr:uid="{00000000-0005-0000-0000-00006E020000}"/>
    <cellStyle name="Comma 170 2" xfId="655" xr:uid="{00000000-0005-0000-0000-00006F020000}"/>
    <cellStyle name="Comma 170 2 2" xfId="3849" xr:uid="{00000000-0005-0000-0000-000070020000}"/>
    <cellStyle name="Comma 170 3" xfId="656" xr:uid="{00000000-0005-0000-0000-000070020000}"/>
    <cellStyle name="Comma 170 3 2" xfId="3850" xr:uid="{00000000-0005-0000-0000-000071020000}"/>
    <cellStyle name="Comma 170 4" xfId="3848" xr:uid="{00000000-0005-0000-0000-00006F020000}"/>
    <cellStyle name="Comma 171" xfId="657" xr:uid="{00000000-0005-0000-0000-000071020000}"/>
    <cellStyle name="Comma 171 2" xfId="658" xr:uid="{00000000-0005-0000-0000-000072020000}"/>
    <cellStyle name="Comma 171 2 2" xfId="3852" xr:uid="{00000000-0005-0000-0000-000073020000}"/>
    <cellStyle name="Comma 171 3" xfId="659" xr:uid="{00000000-0005-0000-0000-000073020000}"/>
    <cellStyle name="Comma 171 3 2" xfId="3853" xr:uid="{00000000-0005-0000-0000-000074020000}"/>
    <cellStyle name="Comma 171 4" xfId="3851" xr:uid="{00000000-0005-0000-0000-000072020000}"/>
    <cellStyle name="Comma 172" xfId="660" xr:uid="{00000000-0005-0000-0000-000074020000}"/>
    <cellStyle name="Comma 172 2" xfId="661" xr:uid="{00000000-0005-0000-0000-000075020000}"/>
    <cellStyle name="Comma 172 2 2" xfId="3855" xr:uid="{00000000-0005-0000-0000-000076020000}"/>
    <cellStyle name="Comma 172 3" xfId="3854" xr:uid="{00000000-0005-0000-0000-000075020000}"/>
    <cellStyle name="Comma 173" xfId="662" xr:uid="{00000000-0005-0000-0000-000076020000}"/>
    <cellStyle name="Comma 173 2" xfId="663" xr:uid="{00000000-0005-0000-0000-000077020000}"/>
    <cellStyle name="Comma 173 2 2" xfId="3857" xr:uid="{00000000-0005-0000-0000-000078020000}"/>
    <cellStyle name="Comma 173 3" xfId="3856" xr:uid="{00000000-0005-0000-0000-000077020000}"/>
    <cellStyle name="Comma 174" xfId="664" xr:uid="{00000000-0005-0000-0000-000078020000}"/>
    <cellStyle name="Comma 174 2" xfId="665" xr:uid="{00000000-0005-0000-0000-000079020000}"/>
    <cellStyle name="Comma 174 2 2" xfId="3859" xr:uid="{00000000-0005-0000-0000-00007A020000}"/>
    <cellStyle name="Comma 174 3" xfId="3858" xr:uid="{00000000-0005-0000-0000-000079020000}"/>
    <cellStyle name="Comma 175" xfId="666" xr:uid="{00000000-0005-0000-0000-00007A020000}"/>
    <cellStyle name="Comma 175 2" xfId="667" xr:uid="{00000000-0005-0000-0000-00007B020000}"/>
    <cellStyle name="Comma 175 2 2" xfId="3861" xr:uid="{00000000-0005-0000-0000-00007C020000}"/>
    <cellStyle name="Comma 175 3" xfId="3860" xr:uid="{00000000-0005-0000-0000-00007B020000}"/>
    <cellStyle name="Comma 176" xfId="668" xr:uid="{00000000-0005-0000-0000-00007C020000}"/>
    <cellStyle name="Comma 176 2" xfId="669" xr:uid="{00000000-0005-0000-0000-00007D020000}"/>
    <cellStyle name="Comma 176 2 2" xfId="3863" xr:uid="{00000000-0005-0000-0000-00007E020000}"/>
    <cellStyle name="Comma 176 3" xfId="3862" xr:uid="{00000000-0005-0000-0000-00007D020000}"/>
    <cellStyle name="Comma 177" xfId="670" xr:uid="{00000000-0005-0000-0000-00007E020000}"/>
    <cellStyle name="Comma 177 2" xfId="671" xr:uid="{00000000-0005-0000-0000-00007F020000}"/>
    <cellStyle name="Comma 177 2 2" xfId="3865" xr:uid="{00000000-0005-0000-0000-000080020000}"/>
    <cellStyle name="Comma 177 3" xfId="3864" xr:uid="{00000000-0005-0000-0000-00007F020000}"/>
    <cellStyle name="Comma 178" xfId="672" xr:uid="{00000000-0005-0000-0000-000080020000}"/>
    <cellStyle name="Comma 178 2" xfId="673" xr:uid="{00000000-0005-0000-0000-000081020000}"/>
    <cellStyle name="Comma 178 2 2" xfId="3867" xr:uid="{00000000-0005-0000-0000-000082020000}"/>
    <cellStyle name="Comma 178 3" xfId="3866" xr:uid="{00000000-0005-0000-0000-000081020000}"/>
    <cellStyle name="Comma 179" xfId="674" xr:uid="{00000000-0005-0000-0000-000082020000}"/>
    <cellStyle name="Comma 179 2" xfId="675" xr:uid="{00000000-0005-0000-0000-000083020000}"/>
    <cellStyle name="Comma 179 2 2" xfId="3869" xr:uid="{00000000-0005-0000-0000-000084020000}"/>
    <cellStyle name="Comma 179 3" xfId="3868" xr:uid="{00000000-0005-0000-0000-000083020000}"/>
    <cellStyle name="Comma 18" xfId="676" xr:uid="{00000000-0005-0000-0000-000084020000}"/>
    <cellStyle name="Comma 18 2" xfId="677" xr:uid="{00000000-0005-0000-0000-000085020000}"/>
    <cellStyle name="Comma 18 2 2" xfId="678" xr:uid="{00000000-0005-0000-0000-000086020000}"/>
    <cellStyle name="Comma 18 2 2 2" xfId="3872" xr:uid="{00000000-0005-0000-0000-000087020000}"/>
    <cellStyle name="Comma 18 2 3" xfId="3871" xr:uid="{00000000-0005-0000-0000-000086020000}"/>
    <cellStyle name="Comma 18 3" xfId="679" xr:uid="{00000000-0005-0000-0000-000087020000}"/>
    <cellStyle name="Comma 18 3 2" xfId="3873" xr:uid="{00000000-0005-0000-0000-000088020000}"/>
    <cellStyle name="Comma 18 4" xfId="3870" xr:uid="{00000000-0005-0000-0000-000085020000}"/>
    <cellStyle name="Comma 180" xfId="680" xr:uid="{00000000-0005-0000-0000-000088020000}"/>
    <cellStyle name="Comma 180 2" xfId="681" xr:uid="{00000000-0005-0000-0000-000089020000}"/>
    <cellStyle name="Comma 180 2 2" xfId="3875" xr:uid="{00000000-0005-0000-0000-00008A020000}"/>
    <cellStyle name="Comma 180 3" xfId="3874" xr:uid="{00000000-0005-0000-0000-000089020000}"/>
    <cellStyle name="Comma 181" xfId="682" xr:uid="{00000000-0005-0000-0000-00008A020000}"/>
    <cellStyle name="Comma 181 2" xfId="683" xr:uid="{00000000-0005-0000-0000-00008B020000}"/>
    <cellStyle name="Comma 181 2 2" xfId="3877" xr:uid="{00000000-0005-0000-0000-00008C020000}"/>
    <cellStyle name="Comma 181 3" xfId="3876" xr:uid="{00000000-0005-0000-0000-00008B020000}"/>
    <cellStyle name="Comma 182" xfId="684" xr:uid="{00000000-0005-0000-0000-00008C020000}"/>
    <cellStyle name="Comma 182 2" xfId="24" xr:uid="{00000000-0005-0000-0000-00008D020000}"/>
    <cellStyle name="Comma 182 2 2" xfId="3250" xr:uid="{00000000-0005-0000-0000-00008E020000}"/>
    <cellStyle name="Comma 182 3" xfId="685" xr:uid="{00000000-0005-0000-0000-00008E020000}"/>
    <cellStyle name="Comma 182 3 2" xfId="3879" xr:uid="{00000000-0005-0000-0000-00008F020000}"/>
    <cellStyle name="Comma 182 4" xfId="3878" xr:uid="{00000000-0005-0000-0000-00008D020000}"/>
    <cellStyle name="Comma 183" xfId="686" xr:uid="{00000000-0005-0000-0000-00008F020000}"/>
    <cellStyle name="Comma 183 2" xfId="687" xr:uid="{00000000-0005-0000-0000-000090020000}"/>
    <cellStyle name="Comma 183 2 2" xfId="3881" xr:uid="{00000000-0005-0000-0000-000091020000}"/>
    <cellStyle name="Comma 183 3" xfId="688" xr:uid="{00000000-0005-0000-0000-000091020000}"/>
    <cellStyle name="Comma 183 3 2" xfId="3882" xr:uid="{00000000-0005-0000-0000-000092020000}"/>
    <cellStyle name="Comma 183 4" xfId="3880" xr:uid="{00000000-0005-0000-0000-000090020000}"/>
    <cellStyle name="Comma 184" xfId="689" xr:uid="{00000000-0005-0000-0000-000092020000}"/>
    <cellStyle name="Comma 184 2" xfId="690" xr:uid="{00000000-0005-0000-0000-000093020000}"/>
    <cellStyle name="Comma 184 2 2" xfId="3884" xr:uid="{00000000-0005-0000-0000-000094020000}"/>
    <cellStyle name="Comma 184 3" xfId="3883" xr:uid="{00000000-0005-0000-0000-000093020000}"/>
    <cellStyle name="Comma 185" xfId="691" xr:uid="{00000000-0005-0000-0000-000094020000}"/>
    <cellStyle name="Comma 185 2" xfId="692" xr:uid="{00000000-0005-0000-0000-000095020000}"/>
    <cellStyle name="Comma 185 2 2" xfId="3886" xr:uid="{00000000-0005-0000-0000-000096020000}"/>
    <cellStyle name="Comma 185 3" xfId="3885" xr:uid="{00000000-0005-0000-0000-000095020000}"/>
    <cellStyle name="Comma 186" xfId="693" xr:uid="{00000000-0005-0000-0000-000096020000}"/>
    <cellStyle name="Comma 186 2" xfId="694" xr:uid="{00000000-0005-0000-0000-000097020000}"/>
    <cellStyle name="Comma 186 2 2" xfId="3888" xr:uid="{00000000-0005-0000-0000-000098020000}"/>
    <cellStyle name="Comma 186 3" xfId="3887" xr:uid="{00000000-0005-0000-0000-000097020000}"/>
    <cellStyle name="Comma 187" xfId="695" xr:uid="{00000000-0005-0000-0000-000098020000}"/>
    <cellStyle name="Comma 187 2" xfId="696" xr:uid="{00000000-0005-0000-0000-000099020000}"/>
    <cellStyle name="Comma 187 2 2" xfId="697" xr:uid="{00000000-0005-0000-0000-00009A020000}"/>
    <cellStyle name="Comma 187 2 2 2" xfId="3891" xr:uid="{00000000-0005-0000-0000-00009B020000}"/>
    <cellStyle name="Comma 187 2 3" xfId="3890" xr:uid="{00000000-0005-0000-0000-00009A020000}"/>
    <cellStyle name="Comma 187 3" xfId="3889" xr:uid="{00000000-0005-0000-0000-000099020000}"/>
    <cellStyle name="Comma 188" xfId="698" xr:uid="{00000000-0005-0000-0000-00009B020000}"/>
    <cellStyle name="Comma 188 2" xfId="699" xr:uid="{00000000-0005-0000-0000-00009C020000}"/>
    <cellStyle name="Comma 188 2 2" xfId="700" xr:uid="{00000000-0005-0000-0000-00009D020000}"/>
    <cellStyle name="Comma 188 2 2 2" xfId="15" xr:uid="{00000000-0005-0000-0000-00009E020000}"/>
    <cellStyle name="Comma 188 2 2 2 2" xfId="3241" xr:uid="{00000000-0005-0000-0000-00009F020000}"/>
    <cellStyle name="Comma 188 2 2 2 2 2" xfId="6106" xr:uid="{F04806DF-BDF2-416C-B07E-B9C447924445}"/>
    <cellStyle name="Comma 188 2 2 2 2 2 2" xfId="6114" xr:uid="{B51AD19F-21DC-4DEF-ABCD-5361FC79A631}"/>
    <cellStyle name="Comma 188 2 2 2 2 3" xfId="6107" xr:uid="{E5FC8C2C-B40A-4BA8-88CB-D55FBB943764}"/>
    <cellStyle name="Comma 188 2 2 3" xfId="3894" xr:uid="{00000000-0005-0000-0000-00009E020000}"/>
    <cellStyle name="Comma 188 2 3" xfId="3893" xr:uid="{00000000-0005-0000-0000-00009D020000}"/>
    <cellStyle name="Comma 188 3" xfId="701" xr:uid="{00000000-0005-0000-0000-00009F020000}"/>
    <cellStyle name="Comma 188 3 2" xfId="3895" xr:uid="{00000000-0005-0000-0000-0000A0020000}"/>
    <cellStyle name="Comma 188 4" xfId="3892" xr:uid="{00000000-0005-0000-0000-00009C020000}"/>
    <cellStyle name="Comma 189" xfId="702" xr:uid="{00000000-0005-0000-0000-0000A0020000}"/>
    <cellStyle name="Comma 189 2" xfId="703" xr:uid="{00000000-0005-0000-0000-0000A1020000}"/>
    <cellStyle name="Comma 189 2 2" xfId="3897" xr:uid="{00000000-0005-0000-0000-0000A2020000}"/>
    <cellStyle name="Comma 189 3" xfId="3896" xr:uid="{00000000-0005-0000-0000-0000A1020000}"/>
    <cellStyle name="Comma 19" xfId="704" xr:uid="{00000000-0005-0000-0000-0000A2020000}"/>
    <cellStyle name="Comma 19 2" xfId="3898" xr:uid="{00000000-0005-0000-0000-0000A3020000}"/>
    <cellStyle name="Comma 190" xfId="705" xr:uid="{00000000-0005-0000-0000-0000A3020000}"/>
    <cellStyle name="Comma 190 2" xfId="3899" xr:uid="{00000000-0005-0000-0000-0000A4020000}"/>
    <cellStyle name="Comma 191" xfId="706" xr:uid="{00000000-0005-0000-0000-0000A4020000}"/>
    <cellStyle name="Comma 191 2" xfId="707" xr:uid="{00000000-0005-0000-0000-0000A5020000}"/>
    <cellStyle name="Comma 191 2 2" xfId="708" xr:uid="{00000000-0005-0000-0000-0000A6020000}"/>
    <cellStyle name="Comma 191 2 2 2" xfId="3902" xr:uid="{00000000-0005-0000-0000-0000A7020000}"/>
    <cellStyle name="Comma 191 2 3" xfId="3901" xr:uid="{00000000-0005-0000-0000-0000A6020000}"/>
    <cellStyle name="Comma 191 3" xfId="709" xr:uid="{00000000-0005-0000-0000-0000A7020000}"/>
    <cellStyle name="Comma 191 3 2" xfId="16" xr:uid="{00000000-0005-0000-0000-0000A8020000}"/>
    <cellStyle name="Comma 191 3 2 2" xfId="3242" xr:uid="{00000000-0005-0000-0000-0000A9020000}"/>
    <cellStyle name="Comma 191 3 2 2 2" xfId="6108" xr:uid="{75B9A830-16CE-48AD-8F6B-39E6574BC44D}"/>
    <cellStyle name="Comma 191 3 3" xfId="3903" xr:uid="{00000000-0005-0000-0000-0000A8020000}"/>
    <cellStyle name="Comma 191 4" xfId="3900" xr:uid="{00000000-0005-0000-0000-0000A5020000}"/>
    <cellStyle name="Comma 192" xfId="710" xr:uid="{00000000-0005-0000-0000-0000A9020000}"/>
    <cellStyle name="Comma 192 2" xfId="711" xr:uid="{00000000-0005-0000-0000-0000AA020000}"/>
    <cellStyle name="Comma 192 2 2" xfId="3905" xr:uid="{00000000-0005-0000-0000-0000AB020000}"/>
    <cellStyle name="Comma 192 3" xfId="3904" xr:uid="{00000000-0005-0000-0000-0000AA020000}"/>
    <cellStyle name="Comma 193" xfId="712" xr:uid="{00000000-0005-0000-0000-0000AB020000}"/>
    <cellStyle name="Comma 193 2" xfId="713" xr:uid="{00000000-0005-0000-0000-0000AC020000}"/>
    <cellStyle name="Comma 193 2 2" xfId="714" xr:uid="{00000000-0005-0000-0000-0000AD020000}"/>
    <cellStyle name="Comma 193 2 2 2" xfId="3908" xr:uid="{00000000-0005-0000-0000-0000AE020000}"/>
    <cellStyle name="Comma 193 2 3" xfId="3907" xr:uid="{00000000-0005-0000-0000-0000AD020000}"/>
    <cellStyle name="Comma 193 3" xfId="715" xr:uid="{00000000-0005-0000-0000-0000AE020000}"/>
    <cellStyle name="Comma 193 3 2" xfId="18" xr:uid="{00000000-0005-0000-0000-0000AF020000}"/>
    <cellStyle name="Comma 193 3 2 2" xfId="3244" xr:uid="{00000000-0005-0000-0000-0000B0020000}"/>
    <cellStyle name="Comma 193 3 2 2 2" xfId="6110" xr:uid="{78F42F7C-E17B-436E-AA2A-77BE4E4F65E8}"/>
    <cellStyle name="Comma 193 3 3" xfId="3909" xr:uid="{00000000-0005-0000-0000-0000AF020000}"/>
    <cellStyle name="Comma 193 4" xfId="3906" xr:uid="{00000000-0005-0000-0000-0000AC020000}"/>
    <cellStyle name="Comma 194" xfId="716" xr:uid="{00000000-0005-0000-0000-0000B0020000}"/>
    <cellStyle name="Comma 194 2" xfId="717" xr:uid="{00000000-0005-0000-0000-0000B1020000}"/>
    <cellStyle name="Comma 194 2 2" xfId="718" xr:uid="{00000000-0005-0000-0000-0000B2020000}"/>
    <cellStyle name="Comma 194 2 2 2" xfId="3912" xr:uid="{00000000-0005-0000-0000-0000B3020000}"/>
    <cellStyle name="Comma 194 2 3" xfId="3911" xr:uid="{00000000-0005-0000-0000-0000B2020000}"/>
    <cellStyle name="Comma 194 3" xfId="719" xr:uid="{00000000-0005-0000-0000-0000B3020000}"/>
    <cellStyle name="Comma 194 3 2" xfId="20" xr:uid="{00000000-0005-0000-0000-0000B4020000}"/>
    <cellStyle name="Comma 194 3 2 2" xfId="3246" xr:uid="{00000000-0005-0000-0000-0000B5020000}"/>
    <cellStyle name="Comma 194 3 2 2 2" xfId="6112" xr:uid="{6C8BE1D7-1870-4433-8077-E707704B50C7}"/>
    <cellStyle name="Comma 194 3 3" xfId="3913" xr:uid="{00000000-0005-0000-0000-0000B4020000}"/>
    <cellStyle name="Comma 194 4" xfId="3910" xr:uid="{00000000-0005-0000-0000-0000B1020000}"/>
    <cellStyle name="Comma 195" xfId="720" xr:uid="{00000000-0005-0000-0000-0000B5020000}"/>
    <cellStyle name="Comma 195 2" xfId="721" xr:uid="{00000000-0005-0000-0000-0000B6020000}"/>
    <cellStyle name="Comma 195 2 2" xfId="3915" xr:uid="{00000000-0005-0000-0000-0000B7020000}"/>
    <cellStyle name="Comma 195 3" xfId="3914" xr:uid="{00000000-0005-0000-0000-0000B6020000}"/>
    <cellStyle name="Comma 196" xfId="722" xr:uid="{00000000-0005-0000-0000-0000B7020000}"/>
    <cellStyle name="Comma 196 2" xfId="723" xr:uid="{00000000-0005-0000-0000-0000B8020000}"/>
    <cellStyle name="Comma 196 2 2" xfId="3917" xr:uid="{00000000-0005-0000-0000-0000B9020000}"/>
    <cellStyle name="Comma 196 3" xfId="3916" xr:uid="{00000000-0005-0000-0000-0000B8020000}"/>
    <cellStyle name="Comma 197" xfId="724" xr:uid="{00000000-0005-0000-0000-0000B9020000}"/>
    <cellStyle name="Comma 197 2" xfId="725" xr:uid="{00000000-0005-0000-0000-0000BA020000}"/>
    <cellStyle name="Comma 197 2 2" xfId="726" xr:uid="{00000000-0005-0000-0000-0000BB020000}"/>
    <cellStyle name="Comma 197 2 2 2" xfId="727" xr:uid="{00000000-0005-0000-0000-0000BC020000}"/>
    <cellStyle name="Comma 197 2 2 2 2" xfId="3921" xr:uid="{00000000-0005-0000-0000-0000BD020000}"/>
    <cellStyle name="Comma 197 2 2 3" xfId="3920" xr:uid="{00000000-0005-0000-0000-0000BC020000}"/>
    <cellStyle name="Comma 197 2 3" xfId="728" xr:uid="{00000000-0005-0000-0000-0000BD020000}"/>
    <cellStyle name="Comma 197 2 3 2" xfId="3922" xr:uid="{00000000-0005-0000-0000-0000BE020000}"/>
    <cellStyle name="Comma 197 2 4" xfId="3919" xr:uid="{00000000-0005-0000-0000-0000BB020000}"/>
    <cellStyle name="Comma 197 3" xfId="729" xr:uid="{00000000-0005-0000-0000-0000BE020000}"/>
    <cellStyle name="Comma 197 3 2" xfId="22" xr:uid="{00000000-0005-0000-0000-0000BF020000}"/>
    <cellStyle name="Comma 197 3 2 2" xfId="3248" xr:uid="{00000000-0005-0000-0000-0000C0020000}"/>
    <cellStyle name="Comma 197 3 2 2 2" xfId="6115" xr:uid="{23C11BCD-69C2-440A-82DD-19E87E6FEE5D}"/>
    <cellStyle name="Comma 197 3 3" xfId="3923" xr:uid="{00000000-0005-0000-0000-0000BF020000}"/>
    <cellStyle name="Comma 197 4" xfId="3918" xr:uid="{00000000-0005-0000-0000-0000BA020000}"/>
    <cellStyle name="Comma 198" xfId="730" xr:uid="{00000000-0005-0000-0000-0000C0020000}"/>
    <cellStyle name="Comma 198 2" xfId="3924" xr:uid="{00000000-0005-0000-0000-0000C1020000}"/>
    <cellStyle name="Comma 199" xfId="731" xr:uid="{00000000-0005-0000-0000-0000C1020000}"/>
    <cellStyle name="Comma 199 2" xfId="3925" xr:uid="{00000000-0005-0000-0000-0000C2020000}"/>
    <cellStyle name="Comma 2" xfId="3" xr:uid="{00000000-0005-0000-0000-0000C2020000}"/>
    <cellStyle name="Comma 2 10" xfId="732" xr:uid="{00000000-0005-0000-0000-0000C3020000}"/>
    <cellStyle name="Comma 2 10 2" xfId="3926" xr:uid="{00000000-0005-0000-0000-0000C4020000}"/>
    <cellStyle name="Comma 2 100" xfId="733" xr:uid="{00000000-0005-0000-0000-0000C4020000}"/>
    <cellStyle name="Comma 2 100 2" xfId="3927" xr:uid="{00000000-0005-0000-0000-0000C5020000}"/>
    <cellStyle name="Comma 2 101" xfId="734" xr:uid="{00000000-0005-0000-0000-0000C5020000}"/>
    <cellStyle name="Comma 2 101 2" xfId="3928" xr:uid="{00000000-0005-0000-0000-0000C6020000}"/>
    <cellStyle name="Comma 2 102" xfId="735" xr:uid="{00000000-0005-0000-0000-0000C6020000}"/>
    <cellStyle name="Comma 2 102 2" xfId="3929" xr:uid="{00000000-0005-0000-0000-0000C7020000}"/>
    <cellStyle name="Comma 2 103" xfId="736" xr:uid="{00000000-0005-0000-0000-0000C7020000}"/>
    <cellStyle name="Comma 2 103 2" xfId="3930" xr:uid="{00000000-0005-0000-0000-0000C8020000}"/>
    <cellStyle name="Comma 2 104" xfId="737" xr:uid="{00000000-0005-0000-0000-0000C8020000}"/>
    <cellStyle name="Comma 2 104 2" xfId="3931" xr:uid="{00000000-0005-0000-0000-0000C9020000}"/>
    <cellStyle name="Comma 2 105" xfId="738" xr:uid="{00000000-0005-0000-0000-0000C9020000}"/>
    <cellStyle name="Comma 2 105 2" xfId="3932" xr:uid="{00000000-0005-0000-0000-0000CA020000}"/>
    <cellStyle name="Comma 2 106" xfId="739" xr:uid="{00000000-0005-0000-0000-0000CA020000}"/>
    <cellStyle name="Comma 2 106 2" xfId="3933" xr:uid="{00000000-0005-0000-0000-0000CB020000}"/>
    <cellStyle name="Comma 2 107" xfId="740" xr:uid="{00000000-0005-0000-0000-0000CB020000}"/>
    <cellStyle name="Comma 2 107 2" xfId="3934" xr:uid="{00000000-0005-0000-0000-0000CC020000}"/>
    <cellStyle name="Comma 2 108" xfId="741" xr:uid="{00000000-0005-0000-0000-0000CC020000}"/>
    <cellStyle name="Comma 2 108 2" xfId="3935" xr:uid="{00000000-0005-0000-0000-0000CD020000}"/>
    <cellStyle name="Comma 2 109" xfId="742" xr:uid="{00000000-0005-0000-0000-0000CD020000}"/>
    <cellStyle name="Comma 2 109 2" xfId="3936" xr:uid="{00000000-0005-0000-0000-0000CE020000}"/>
    <cellStyle name="Comma 2 11" xfId="743" xr:uid="{00000000-0005-0000-0000-0000CE020000}"/>
    <cellStyle name="Comma 2 11 2" xfId="3937" xr:uid="{00000000-0005-0000-0000-0000CF020000}"/>
    <cellStyle name="Comma 2 110" xfId="744" xr:uid="{00000000-0005-0000-0000-0000CF020000}"/>
    <cellStyle name="Comma 2 110 2" xfId="3938" xr:uid="{00000000-0005-0000-0000-0000D0020000}"/>
    <cellStyle name="Comma 2 111" xfId="745" xr:uid="{00000000-0005-0000-0000-0000D0020000}"/>
    <cellStyle name="Comma 2 111 2" xfId="3939" xr:uid="{00000000-0005-0000-0000-0000D1020000}"/>
    <cellStyle name="Comma 2 112" xfId="746" xr:uid="{00000000-0005-0000-0000-0000D1020000}"/>
    <cellStyle name="Comma 2 112 2" xfId="3940" xr:uid="{00000000-0005-0000-0000-0000D2020000}"/>
    <cellStyle name="Comma 2 113" xfId="747" xr:uid="{00000000-0005-0000-0000-0000D2020000}"/>
    <cellStyle name="Comma 2 113 2" xfId="3941" xr:uid="{00000000-0005-0000-0000-0000D3020000}"/>
    <cellStyle name="Comma 2 114" xfId="748" xr:uid="{00000000-0005-0000-0000-0000D3020000}"/>
    <cellStyle name="Comma 2 114 2" xfId="3942" xr:uid="{00000000-0005-0000-0000-0000D4020000}"/>
    <cellStyle name="Comma 2 115" xfId="749" xr:uid="{00000000-0005-0000-0000-0000D4020000}"/>
    <cellStyle name="Comma 2 115 2" xfId="3943" xr:uid="{00000000-0005-0000-0000-0000D5020000}"/>
    <cellStyle name="Comma 2 116" xfId="750" xr:uid="{00000000-0005-0000-0000-0000D5020000}"/>
    <cellStyle name="Comma 2 116 2" xfId="3944" xr:uid="{00000000-0005-0000-0000-0000D6020000}"/>
    <cellStyle name="Comma 2 117" xfId="751" xr:uid="{00000000-0005-0000-0000-0000D6020000}"/>
    <cellStyle name="Comma 2 117 2" xfId="3945" xr:uid="{00000000-0005-0000-0000-0000D7020000}"/>
    <cellStyle name="Comma 2 118" xfId="752" xr:uid="{00000000-0005-0000-0000-0000D7020000}"/>
    <cellStyle name="Comma 2 118 2" xfId="3946" xr:uid="{00000000-0005-0000-0000-0000D8020000}"/>
    <cellStyle name="Comma 2 119" xfId="753" xr:uid="{00000000-0005-0000-0000-0000D8020000}"/>
    <cellStyle name="Comma 2 119 2" xfId="3947" xr:uid="{00000000-0005-0000-0000-0000D9020000}"/>
    <cellStyle name="Comma 2 12" xfId="754" xr:uid="{00000000-0005-0000-0000-0000D9020000}"/>
    <cellStyle name="Comma 2 12 2" xfId="3948" xr:uid="{00000000-0005-0000-0000-0000DA020000}"/>
    <cellStyle name="Comma 2 120" xfId="755" xr:uid="{00000000-0005-0000-0000-0000DA020000}"/>
    <cellStyle name="Comma 2 120 2" xfId="3949" xr:uid="{00000000-0005-0000-0000-0000DB020000}"/>
    <cellStyle name="Comma 2 121" xfId="756" xr:uid="{00000000-0005-0000-0000-0000DB020000}"/>
    <cellStyle name="Comma 2 121 2" xfId="3950" xr:uid="{00000000-0005-0000-0000-0000DC020000}"/>
    <cellStyle name="Comma 2 122" xfId="757" xr:uid="{00000000-0005-0000-0000-0000DC020000}"/>
    <cellStyle name="Comma 2 122 2" xfId="3951" xr:uid="{00000000-0005-0000-0000-0000DD020000}"/>
    <cellStyle name="Comma 2 123" xfId="758" xr:uid="{00000000-0005-0000-0000-0000DD020000}"/>
    <cellStyle name="Comma 2 123 2" xfId="3952" xr:uid="{00000000-0005-0000-0000-0000DE020000}"/>
    <cellStyle name="Comma 2 124" xfId="759" xr:uid="{00000000-0005-0000-0000-0000DE020000}"/>
    <cellStyle name="Comma 2 124 2" xfId="3953" xr:uid="{00000000-0005-0000-0000-0000DF020000}"/>
    <cellStyle name="Comma 2 125" xfId="760" xr:uid="{00000000-0005-0000-0000-0000DF020000}"/>
    <cellStyle name="Comma 2 125 2" xfId="3954" xr:uid="{00000000-0005-0000-0000-0000E0020000}"/>
    <cellStyle name="Comma 2 126" xfId="761" xr:uid="{00000000-0005-0000-0000-0000E0020000}"/>
    <cellStyle name="Comma 2 126 2" xfId="3955" xr:uid="{00000000-0005-0000-0000-0000E1020000}"/>
    <cellStyle name="Comma 2 127" xfId="762" xr:uid="{00000000-0005-0000-0000-0000E1020000}"/>
    <cellStyle name="Comma 2 127 2" xfId="3956" xr:uid="{00000000-0005-0000-0000-0000E2020000}"/>
    <cellStyle name="Comma 2 128" xfId="763" xr:uid="{00000000-0005-0000-0000-0000E2020000}"/>
    <cellStyle name="Comma 2 128 2" xfId="3957" xr:uid="{00000000-0005-0000-0000-0000E3020000}"/>
    <cellStyle name="Comma 2 129" xfId="764" xr:uid="{00000000-0005-0000-0000-0000E3020000}"/>
    <cellStyle name="Comma 2 129 2" xfId="3958" xr:uid="{00000000-0005-0000-0000-0000E4020000}"/>
    <cellStyle name="Comma 2 13" xfId="765" xr:uid="{00000000-0005-0000-0000-0000E4020000}"/>
    <cellStyle name="Comma 2 13 2" xfId="3959" xr:uid="{00000000-0005-0000-0000-0000E5020000}"/>
    <cellStyle name="Comma 2 130" xfId="766" xr:uid="{00000000-0005-0000-0000-0000E5020000}"/>
    <cellStyle name="Comma 2 130 2" xfId="3960" xr:uid="{00000000-0005-0000-0000-0000E6020000}"/>
    <cellStyle name="Comma 2 131" xfId="767" xr:uid="{00000000-0005-0000-0000-0000E6020000}"/>
    <cellStyle name="Comma 2 131 2" xfId="3961" xr:uid="{00000000-0005-0000-0000-0000E7020000}"/>
    <cellStyle name="Comma 2 132" xfId="768" xr:uid="{00000000-0005-0000-0000-0000E7020000}"/>
    <cellStyle name="Comma 2 132 2" xfId="3962" xr:uid="{00000000-0005-0000-0000-0000E8020000}"/>
    <cellStyle name="Comma 2 133" xfId="769" xr:uid="{00000000-0005-0000-0000-0000E8020000}"/>
    <cellStyle name="Comma 2 133 2" xfId="3963" xr:uid="{00000000-0005-0000-0000-0000E9020000}"/>
    <cellStyle name="Comma 2 134" xfId="770" xr:uid="{00000000-0005-0000-0000-0000E9020000}"/>
    <cellStyle name="Comma 2 134 2" xfId="3964" xr:uid="{00000000-0005-0000-0000-0000EA020000}"/>
    <cellStyle name="Comma 2 135" xfId="771" xr:uid="{00000000-0005-0000-0000-0000EA020000}"/>
    <cellStyle name="Comma 2 135 2" xfId="3965" xr:uid="{00000000-0005-0000-0000-0000EB020000}"/>
    <cellStyle name="Comma 2 136" xfId="772" xr:uid="{00000000-0005-0000-0000-0000EB020000}"/>
    <cellStyle name="Comma 2 136 2" xfId="3966" xr:uid="{00000000-0005-0000-0000-0000EC020000}"/>
    <cellStyle name="Comma 2 137" xfId="773" xr:uid="{00000000-0005-0000-0000-0000EC020000}"/>
    <cellStyle name="Comma 2 137 2" xfId="3967" xr:uid="{00000000-0005-0000-0000-0000ED020000}"/>
    <cellStyle name="Comma 2 138" xfId="774" xr:uid="{00000000-0005-0000-0000-0000ED020000}"/>
    <cellStyle name="Comma 2 138 2" xfId="3968" xr:uid="{00000000-0005-0000-0000-0000EE020000}"/>
    <cellStyle name="Comma 2 139" xfId="775" xr:uid="{00000000-0005-0000-0000-0000EE020000}"/>
    <cellStyle name="Comma 2 139 2" xfId="3969" xr:uid="{00000000-0005-0000-0000-0000EF020000}"/>
    <cellStyle name="Comma 2 14" xfId="776" xr:uid="{00000000-0005-0000-0000-0000EF020000}"/>
    <cellStyle name="Comma 2 14 2" xfId="3970" xr:uid="{00000000-0005-0000-0000-0000F0020000}"/>
    <cellStyle name="Comma 2 140" xfId="777" xr:uid="{00000000-0005-0000-0000-0000F0020000}"/>
    <cellStyle name="Comma 2 140 2" xfId="3971" xr:uid="{00000000-0005-0000-0000-0000F1020000}"/>
    <cellStyle name="Comma 2 141" xfId="778" xr:uid="{00000000-0005-0000-0000-0000F1020000}"/>
    <cellStyle name="Comma 2 141 2" xfId="3972" xr:uid="{00000000-0005-0000-0000-0000F2020000}"/>
    <cellStyle name="Comma 2 142" xfId="779" xr:uid="{00000000-0005-0000-0000-0000F2020000}"/>
    <cellStyle name="Comma 2 142 2" xfId="3973" xr:uid="{00000000-0005-0000-0000-0000F3020000}"/>
    <cellStyle name="Comma 2 143" xfId="780" xr:uid="{00000000-0005-0000-0000-0000F3020000}"/>
    <cellStyle name="Comma 2 143 2" xfId="3974" xr:uid="{00000000-0005-0000-0000-0000F4020000}"/>
    <cellStyle name="Comma 2 144" xfId="781" xr:uid="{00000000-0005-0000-0000-0000F4020000}"/>
    <cellStyle name="Comma 2 144 2" xfId="3975" xr:uid="{00000000-0005-0000-0000-0000F5020000}"/>
    <cellStyle name="Comma 2 145" xfId="782" xr:uid="{00000000-0005-0000-0000-0000F5020000}"/>
    <cellStyle name="Comma 2 145 2" xfId="3976" xr:uid="{00000000-0005-0000-0000-0000F6020000}"/>
    <cellStyle name="Comma 2 146" xfId="783" xr:uid="{00000000-0005-0000-0000-0000F6020000}"/>
    <cellStyle name="Comma 2 146 2" xfId="3977" xr:uid="{00000000-0005-0000-0000-0000F7020000}"/>
    <cellStyle name="Comma 2 147" xfId="784" xr:uid="{00000000-0005-0000-0000-0000F7020000}"/>
    <cellStyle name="Comma 2 147 2" xfId="785" xr:uid="{00000000-0005-0000-0000-0000F8020000}"/>
    <cellStyle name="Comma 2 147 2 2" xfId="786" xr:uid="{00000000-0005-0000-0000-0000F9020000}"/>
    <cellStyle name="Comma 2 147 2 2 2" xfId="787" xr:uid="{00000000-0005-0000-0000-0000FA020000}"/>
    <cellStyle name="Comma 2 147 2 2 2 2" xfId="3981" xr:uid="{00000000-0005-0000-0000-0000FB020000}"/>
    <cellStyle name="Comma 2 147 2 2 3" xfId="3980" xr:uid="{00000000-0005-0000-0000-0000FA020000}"/>
    <cellStyle name="Comma 2 147 2 3" xfId="788" xr:uid="{00000000-0005-0000-0000-0000FB020000}"/>
    <cellStyle name="Comma 2 147 2 3 2" xfId="3982" xr:uid="{00000000-0005-0000-0000-0000FC020000}"/>
    <cellStyle name="Comma 2 147 2 4" xfId="3979" xr:uid="{00000000-0005-0000-0000-0000F9020000}"/>
    <cellStyle name="Comma 2 147 3" xfId="789" xr:uid="{00000000-0005-0000-0000-0000FC020000}"/>
    <cellStyle name="Comma 2 147 3 2" xfId="790" xr:uid="{00000000-0005-0000-0000-0000FD020000}"/>
    <cellStyle name="Comma 2 147 3 2 2" xfId="791" xr:uid="{00000000-0005-0000-0000-0000FE020000}"/>
    <cellStyle name="Comma 2 147 3 2 2 2" xfId="3985" xr:uid="{00000000-0005-0000-0000-0000FF020000}"/>
    <cellStyle name="Comma 2 147 3 2 3" xfId="3984" xr:uid="{00000000-0005-0000-0000-0000FE020000}"/>
    <cellStyle name="Comma 2 147 3 3" xfId="792" xr:uid="{00000000-0005-0000-0000-0000FF020000}"/>
    <cellStyle name="Comma 2 147 3 3 2" xfId="3986" xr:uid="{00000000-0005-0000-0000-000000030000}"/>
    <cellStyle name="Comma 2 147 3 4" xfId="3983" xr:uid="{00000000-0005-0000-0000-0000FD020000}"/>
    <cellStyle name="Comma 2 147 4" xfId="793" xr:uid="{00000000-0005-0000-0000-000000030000}"/>
    <cellStyle name="Comma 2 147 4 2" xfId="794" xr:uid="{00000000-0005-0000-0000-000001030000}"/>
    <cellStyle name="Comma 2 147 4 2 2" xfId="3988" xr:uid="{00000000-0005-0000-0000-000002030000}"/>
    <cellStyle name="Comma 2 147 4 3" xfId="3987" xr:uid="{00000000-0005-0000-0000-000001030000}"/>
    <cellStyle name="Comma 2 147 5" xfId="795" xr:uid="{00000000-0005-0000-0000-000002030000}"/>
    <cellStyle name="Comma 2 147 5 2" xfId="3989" xr:uid="{00000000-0005-0000-0000-000003030000}"/>
    <cellStyle name="Comma 2 147 6" xfId="3978" xr:uid="{00000000-0005-0000-0000-0000F8020000}"/>
    <cellStyle name="Comma 2 148" xfId="796" xr:uid="{00000000-0005-0000-0000-000003030000}"/>
    <cellStyle name="Comma 2 148 2" xfId="797" xr:uid="{00000000-0005-0000-0000-000004030000}"/>
    <cellStyle name="Comma 2 148 2 2" xfId="798" xr:uid="{00000000-0005-0000-0000-000005030000}"/>
    <cellStyle name="Comma 2 148 2 2 2" xfId="799" xr:uid="{00000000-0005-0000-0000-000006030000}"/>
    <cellStyle name="Comma 2 148 2 2 2 2" xfId="3993" xr:uid="{00000000-0005-0000-0000-000007030000}"/>
    <cellStyle name="Comma 2 148 2 2 3" xfId="3992" xr:uid="{00000000-0005-0000-0000-000006030000}"/>
    <cellStyle name="Comma 2 148 2 3" xfId="800" xr:uid="{00000000-0005-0000-0000-000007030000}"/>
    <cellStyle name="Comma 2 148 2 3 2" xfId="3994" xr:uid="{00000000-0005-0000-0000-000008030000}"/>
    <cellStyle name="Comma 2 148 2 4" xfId="3991" xr:uid="{00000000-0005-0000-0000-000005030000}"/>
    <cellStyle name="Comma 2 148 3" xfId="3990" xr:uid="{00000000-0005-0000-0000-000004030000}"/>
    <cellStyle name="Comma 2 149" xfId="801" xr:uid="{00000000-0005-0000-0000-000008030000}"/>
    <cellStyle name="Comma 2 149 2" xfId="802" xr:uid="{00000000-0005-0000-0000-000009030000}"/>
    <cellStyle name="Comma 2 149 2 2" xfId="803" xr:uid="{00000000-0005-0000-0000-00000A030000}"/>
    <cellStyle name="Comma 2 149 2 2 2" xfId="3997" xr:uid="{00000000-0005-0000-0000-00000B030000}"/>
    <cellStyle name="Comma 2 149 2 3" xfId="3996" xr:uid="{00000000-0005-0000-0000-00000A030000}"/>
    <cellStyle name="Comma 2 149 3" xfId="804" xr:uid="{00000000-0005-0000-0000-00000B030000}"/>
    <cellStyle name="Comma 2 149 3 2" xfId="3998" xr:uid="{00000000-0005-0000-0000-00000C030000}"/>
    <cellStyle name="Comma 2 149 4" xfId="3995" xr:uid="{00000000-0005-0000-0000-000009030000}"/>
    <cellStyle name="Comma 2 15" xfId="805" xr:uid="{00000000-0005-0000-0000-00000C030000}"/>
    <cellStyle name="Comma 2 15 2" xfId="3999" xr:uid="{00000000-0005-0000-0000-00000D030000}"/>
    <cellStyle name="Comma 2 150" xfId="806" xr:uid="{00000000-0005-0000-0000-00000D030000}"/>
    <cellStyle name="Comma 2 150 2" xfId="4000" xr:uid="{00000000-0005-0000-0000-00000E030000}"/>
    <cellStyle name="Comma 2 151" xfId="807" xr:uid="{00000000-0005-0000-0000-00000E030000}"/>
    <cellStyle name="Comma 2 151 2" xfId="4001" xr:uid="{00000000-0005-0000-0000-00000F030000}"/>
    <cellStyle name="Comma 2 152" xfId="808" xr:uid="{00000000-0005-0000-0000-00000F030000}"/>
    <cellStyle name="Comma 2 152 2" xfId="4002" xr:uid="{00000000-0005-0000-0000-000010030000}"/>
    <cellStyle name="Comma 2 153" xfId="809" xr:uid="{00000000-0005-0000-0000-000010030000}"/>
    <cellStyle name="Comma 2 153 2" xfId="4003" xr:uid="{00000000-0005-0000-0000-000011030000}"/>
    <cellStyle name="Comma 2 154" xfId="810" xr:uid="{00000000-0005-0000-0000-000011030000}"/>
    <cellStyle name="Comma 2 154 2" xfId="4004" xr:uid="{00000000-0005-0000-0000-000012030000}"/>
    <cellStyle name="Comma 2 155" xfId="811" xr:uid="{00000000-0005-0000-0000-000012030000}"/>
    <cellStyle name="Comma 2 155 2" xfId="4005" xr:uid="{00000000-0005-0000-0000-000013030000}"/>
    <cellStyle name="Comma 2 156" xfId="812" xr:uid="{00000000-0005-0000-0000-000013030000}"/>
    <cellStyle name="Comma 2 156 2" xfId="4006" xr:uid="{00000000-0005-0000-0000-000014030000}"/>
    <cellStyle name="Comma 2 157" xfId="813" xr:uid="{00000000-0005-0000-0000-000014030000}"/>
    <cellStyle name="Comma 2 157 2" xfId="4007" xr:uid="{00000000-0005-0000-0000-000015030000}"/>
    <cellStyle name="Comma 2 158" xfId="814" xr:uid="{00000000-0005-0000-0000-000015030000}"/>
    <cellStyle name="Comma 2 158 2" xfId="4008" xr:uid="{00000000-0005-0000-0000-000016030000}"/>
    <cellStyle name="Comma 2 159" xfId="815" xr:uid="{00000000-0005-0000-0000-000016030000}"/>
    <cellStyle name="Comma 2 159 2" xfId="4009" xr:uid="{00000000-0005-0000-0000-000017030000}"/>
    <cellStyle name="Comma 2 16" xfId="816" xr:uid="{00000000-0005-0000-0000-000017030000}"/>
    <cellStyle name="Comma 2 16 2" xfId="4010" xr:uid="{00000000-0005-0000-0000-000018030000}"/>
    <cellStyle name="Comma 2 160" xfId="817" xr:uid="{00000000-0005-0000-0000-000018030000}"/>
    <cellStyle name="Comma 2 160 2" xfId="4011" xr:uid="{00000000-0005-0000-0000-000019030000}"/>
    <cellStyle name="Comma 2 161" xfId="818" xr:uid="{00000000-0005-0000-0000-000019030000}"/>
    <cellStyle name="Comma 2 161 2" xfId="4012" xr:uid="{00000000-0005-0000-0000-00001A030000}"/>
    <cellStyle name="Comma 2 162" xfId="819" xr:uid="{00000000-0005-0000-0000-00001A030000}"/>
    <cellStyle name="Comma 2 162 2" xfId="820" xr:uid="{00000000-0005-0000-0000-00001B030000}"/>
    <cellStyle name="Comma 2 162 2 2" xfId="821" xr:uid="{00000000-0005-0000-0000-00001C030000}"/>
    <cellStyle name="Comma 2 162 2 2 2" xfId="4015" xr:uid="{00000000-0005-0000-0000-00001D030000}"/>
    <cellStyle name="Comma 2 162 2 3" xfId="4014" xr:uid="{00000000-0005-0000-0000-00001C030000}"/>
    <cellStyle name="Comma 2 162 3" xfId="822" xr:uid="{00000000-0005-0000-0000-00001D030000}"/>
    <cellStyle name="Comma 2 162 3 2" xfId="4016" xr:uid="{00000000-0005-0000-0000-00001E030000}"/>
    <cellStyle name="Comma 2 162 4" xfId="4013" xr:uid="{00000000-0005-0000-0000-00001B030000}"/>
    <cellStyle name="Comma 2 163" xfId="3235" xr:uid="{00000000-0005-0000-0000-0000C3020000}"/>
    <cellStyle name="Comma 2 17" xfId="823" xr:uid="{00000000-0005-0000-0000-00001E030000}"/>
    <cellStyle name="Comma 2 17 2" xfId="4017" xr:uid="{00000000-0005-0000-0000-00001F030000}"/>
    <cellStyle name="Comma 2 18" xfId="824" xr:uid="{00000000-0005-0000-0000-00001F030000}"/>
    <cellStyle name="Comma 2 18 2" xfId="4018" xr:uid="{00000000-0005-0000-0000-000020030000}"/>
    <cellStyle name="Comma 2 19" xfId="825" xr:uid="{00000000-0005-0000-0000-000020030000}"/>
    <cellStyle name="Comma 2 19 2" xfId="4019" xr:uid="{00000000-0005-0000-0000-000021030000}"/>
    <cellStyle name="Comma 2 2" xfId="826" xr:uid="{00000000-0005-0000-0000-000021030000}"/>
    <cellStyle name="Comma 2 2 2" xfId="827" xr:uid="{00000000-0005-0000-0000-000022030000}"/>
    <cellStyle name="Comma 2 2 2 2" xfId="828" xr:uid="{00000000-0005-0000-0000-000023030000}"/>
    <cellStyle name="Comma 2 2 2 2 2" xfId="4022" xr:uid="{00000000-0005-0000-0000-000024030000}"/>
    <cellStyle name="Comma 2 2 2 3" xfId="4021" xr:uid="{00000000-0005-0000-0000-000023030000}"/>
    <cellStyle name="Comma 2 2 3" xfId="829" xr:uid="{00000000-0005-0000-0000-000024030000}"/>
    <cellStyle name="Comma 2 2 3 2" xfId="4023" xr:uid="{00000000-0005-0000-0000-000025030000}"/>
    <cellStyle name="Comma 2 2 4" xfId="4020" xr:uid="{00000000-0005-0000-0000-000022030000}"/>
    <cellStyle name="Comma 2 20" xfId="830" xr:uid="{00000000-0005-0000-0000-000025030000}"/>
    <cellStyle name="Comma 2 20 2" xfId="4024" xr:uid="{00000000-0005-0000-0000-000026030000}"/>
    <cellStyle name="Comma 2 21" xfId="831" xr:uid="{00000000-0005-0000-0000-000026030000}"/>
    <cellStyle name="Comma 2 21 2" xfId="4025" xr:uid="{00000000-0005-0000-0000-000027030000}"/>
    <cellStyle name="Comma 2 22" xfId="832" xr:uid="{00000000-0005-0000-0000-000027030000}"/>
    <cellStyle name="Comma 2 22 2" xfId="4026" xr:uid="{00000000-0005-0000-0000-000028030000}"/>
    <cellStyle name="Comma 2 23" xfId="833" xr:uid="{00000000-0005-0000-0000-000028030000}"/>
    <cellStyle name="Comma 2 23 2" xfId="4027" xr:uid="{00000000-0005-0000-0000-000029030000}"/>
    <cellStyle name="Comma 2 24" xfId="834" xr:uid="{00000000-0005-0000-0000-000029030000}"/>
    <cellStyle name="Comma 2 24 2" xfId="4028" xr:uid="{00000000-0005-0000-0000-00002A030000}"/>
    <cellStyle name="Comma 2 25" xfId="835" xr:uid="{00000000-0005-0000-0000-00002A030000}"/>
    <cellStyle name="Comma 2 25 2" xfId="4029" xr:uid="{00000000-0005-0000-0000-00002B030000}"/>
    <cellStyle name="Comma 2 26" xfId="836" xr:uid="{00000000-0005-0000-0000-00002B030000}"/>
    <cellStyle name="Comma 2 26 2" xfId="4030" xr:uid="{00000000-0005-0000-0000-00002C030000}"/>
    <cellStyle name="Comma 2 27" xfId="837" xr:uid="{00000000-0005-0000-0000-00002C030000}"/>
    <cellStyle name="Comma 2 27 2" xfId="4031" xr:uid="{00000000-0005-0000-0000-00002D030000}"/>
    <cellStyle name="Comma 2 28" xfId="838" xr:uid="{00000000-0005-0000-0000-00002D030000}"/>
    <cellStyle name="Comma 2 28 2" xfId="4032" xr:uid="{00000000-0005-0000-0000-00002E030000}"/>
    <cellStyle name="Comma 2 29" xfId="839" xr:uid="{00000000-0005-0000-0000-00002E030000}"/>
    <cellStyle name="Comma 2 29 2" xfId="4033" xr:uid="{00000000-0005-0000-0000-00002F030000}"/>
    <cellStyle name="Comma 2 3" xfId="840" xr:uid="{00000000-0005-0000-0000-00002F030000}"/>
    <cellStyle name="Comma 2 3 2" xfId="4034" xr:uid="{00000000-0005-0000-0000-000030030000}"/>
    <cellStyle name="Comma 2 30" xfId="841" xr:uid="{00000000-0005-0000-0000-000030030000}"/>
    <cellStyle name="Comma 2 30 2" xfId="4035" xr:uid="{00000000-0005-0000-0000-000031030000}"/>
    <cellStyle name="Comma 2 31" xfId="842" xr:uid="{00000000-0005-0000-0000-000031030000}"/>
    <cellStyle name="Comma 2 31 2" xfId="4036" xr:uid="{00000000-0005-0000-0000-000032030000}"/>
    <cellStyle name="Comma 2 32" xfId="843" xr:uid="{00000000-0005-0000-0000-000032030000}"/>
    <cellStyle name="Comma 2 32 2" xfId="4037" xr:uid="{00000000-0005-0000-0000-000033030000}"/>
    <cellStyle name="Comma 2 33" xfId="844" xr:uid="{00000000-0005-0000-0000-000033030000}"/>
    <cellStyle name="Comma 2 33 2" xfId="4038" xr:uid="{00000000-0005-0000-0000-000034030000}"/>
    <cellStyle name="Comma 2 34" xfId="845" xr:uid="{00000000-0005-0000-0000-000034030000}"/>
    <cellStyle name="Comma 2 34 2" xfId="4039" xr:uid="{00000000-0005-0000-0000-000035030000}"/>
    <cellStyle name="Comma 2 35" xfId="846" xr:uid="{00000000-0005-0000-0000-000035030000}"/>
    <cellStyle name="Comma 2 35 2" xfId="4040" xr:uid="{00000000-0005-0000-0000-000036030000}"/>
    <cellStyle name="Comma 2 36" xfId="847" xr:uid="{00000000-0005-0000-0000-000036030000}"/>
    <cellStyle name="Comma 2 36 2" xfId="4041" xr:uid="{00000000-0005-0000-0000-000037030000}"/>
    <cellStyle name="Comma 2 37" xfId="848" xr:uid="{00000000-0005-0000-0000-000037030000}"/>
    <cellStyle name="Comma 2 37 2" xfId="4042" xr:uid="{00000000-0005-0000-0000-000038030000}"/>
    <cellStyle name="Comma 2 38" xfId="849" xr:uid="{00000000-0005-0000-0000-000038030000}"/>
    <cellStyle name="Comma 2 38 2" xfId="4043" xr:uid="{00000000-0005-0000-0000-000039030000}"/>
    <cellStyle name="Comma 2 39" xfId="850" xr:uid="{00000000-0005-0000-0000-000039030000}"/>
    <cellStyle name="Comma 2 39 2" xfId="4044" xr:uid="{00000000-0005-0000-0000-00003A030000}"/>
    <cellStyle name="Comma 2 4" xfId="851" xr:uid="{00000000-0005-0000-0000-00003A030000}"/>
    <cellStyle name="Comma 2 4 2" xfId="4045" xr:uid="{00000000-0005-0000-0000-00003B030000}"/>
    <cellStyle name="Comma 2 40" xfId="852" xr:uid="{00000000-0005-0000-0000-00003B030000}"/>
    <cellStyle name="Comma 2 40 2" xfId="4046" xr:uid="{00000000-0005-0000-0000-00003C030000}"/>
    <cellStyle name="Comma 2 41" xfId="853" xr:uid="{00000000-0005-0000-0000-00003C030000}"/>
    <cellStyle name="Comma 2 41 2" xfId="4047" xr:uid="{00000000-0005-0000-0000-00003D030000}"/>
    <cellStyle name="Comma 2 42" xfId="854" xr:uid="{00000000-0005-0000-0000-00003D030000}"/>
    <cellStyle name="Comma 2 42 2" xfId="4048" xr:uid="{00000000-0005-0000-0000-00003E030000}"/>
    <cellStyle name="Comma 2 43" xfId="855" xr:uid="{00000000-0005-0000-0000-00003E030000}"/>
    <cellStyle name="Comma 2 43 2" xfId="4049" xr:uid="{00000000-0005-0000-0000-00003F030000}"/>
    <cellStyle name="Comma 2 44" xfId="856" xr:uid="{00000000-0005-0000-0000-00003F030000}"/>
    <cellStyle name="Comma 2 44 2" xfId="4050" xr:uid="{00000000-0005-0000-0000-000040030000}"/>
    <cellStyle name="Comma 2 45" xfId="857" xr:uid="{00000000-0005-0000-0000-000040030000}"/>
    <cellStyle name="Comma 2 45 2" xfId="4051" xr:uid="{00000000-0005-0000-0000-000041030000}"/>
    <cellStyle name="Comma 2 46" xfId="858" xr:uid="{00000000-0005-0000-0000-000041030000}"/>
    <cellStyle name="Comma 2 46 2" xfId="4052" xr:uid="{00000000-0005-0000-0000-000042030000}"/>
    <cellStyle name="Comma 2 47" xfId="859" xr:uid="{00000000-0005-0000-0000-000042030000}"/>
    <cellStyle name="Comma 2 47 2" xfId="4053" xr:uid="{00000000-0005-0000-0000-000043030000}"/>
    <cellStyle name="Comma 2 48" xfId="860" xr:uid="{00000000-0005-0000-0000-000043030000}"/>
    <cellStyle name="Comma 2 48 2" xfId="4054" xr:uid="{00000000-0005-0000-0000-000044030000}"/>
    <cellStyle name="Comma 2 49" xfId="861" xr:uid="{00000000-0005-0000-0000-000044030000}"/>
    <cellStyle name="Comma 2 49 2" xfId="4055" xr:uid="{00000000-0005-0000-0000-000045030000}"/>
    <cellStyle name="Comma 2 5" xfId="14" xr:uid="{00000000-0005-0000-0000-000045030000}"/>
    <cellStyle name="Comma 2 5 2" xfId="862" xr:uid="{00000000-0005-0000-0000-000046030000}"/>
    <cellStyle name="Comma 2 5 2 2" xfId="4056" xr:uid="{00000000-0005-0000-0000-000047030000}"/>
    <cellStyle name="Comma 2 5 3" xfId="3240" xr:uid="{00000000-0005-0000-0000-000046030000}"/>
    <cellStyle name="Comma 2 50" xfId="863" xr:uid="{00000000-0005-0000-0000-000047030000}"/>
    <cellStyle name="Comma 2 50 2" xfId="4057" xr:uid="{00000000-0005-0000-0000-000048030000}"/>
    <cellStyle name="Comma 2 51" xfId="864" xr:uid="{00000000-0005-0000-0000-000048030000}"/>
    <cellStyle name="Comma 2 51 2" xfId="4058" xr:uid="{00000000-0005-0000-0000-000049030000}"/>
    <cellStyle name="Comma 2 52" xfId="865" xr:uid="{00000000-0005-0000-0000-000049030000}"/>
    <cellStyle name="Comma 2 52 2" xfId="4059" xr:uid="{00000000-0005-0000-0000-00004A030000}"/>
    <cellStyle name="Comma 2 53" xfId="866" xr:uid="{00000000-0005-0000-0000-00004A030000}"/>
    <cellStyle name="Comma 2 53 2" xfId="4060" xr:uid="{00000000-0005-0000-0000-00004B030000}"/>
    <cellStyle name="Comma 2 54" xfId="867" xr:uid="{00000000-0005-0000-0000-00004B030000}"/>
    <cellStyle name="Comma 2 54 2" xfId="4061" xr:uid="{00000000-0005-0000-0000-00004C030000}"/>
    <cellStyle name="Comma 2 55" xfId="868" xr:uid="{00000000-0005-0000-0000-00004C030000}"/>
    <cellStyle name="Comma 2 55 2" xfId="4062" xr:uid="{00000000-0005-0000-0000-00004D030000}"/>
    <cellStyle name="Comma 2 56" xfId="869" xr:uid="{00000000-0005-0000-0000-00004D030000}"/>
    <cellStyle name="Comma 2 56 2" xfId="4063" xr:uid="{00000000-0005-0000-0000-00004E030000}"/>
    <cellStyle name="Comma 2 57" xfId="870" xr:uid="{00000000-0005-0000-0000-00004E030000}"/>
    <cellStyle name="Comma 2 57 2" xfId="4064" xr:uid="{00000000-0005-0000-0000-00004F030000}"/>
    <cellStyle name="Comma 2 58" xfId="871" xr:uid="{00000000-0005-0000-0000-00004F030000}"/>
    <cellStyle name="Comma 2 58 2" xfId="4065" xr:uid="{00000000-0005-0000-0000-000050030000}"/>
    <cellStyle name="Comma 2 59" xfId="872" xr:uid="{00000000-0005-0000-0000-000050030000}"/>
    <cellStyle name="Comma 2 59 2" xfId="4066" xr:uid="{00000000-0005-0000-0000-000051030000}"/>
    <cellStyle name="Comma 2 6" xfId="873" xr:uid="{00000000-0005-0000-0000-000051030000}"/>
    <cellStyle name="Comma 2 6 2" xfId="4067" xr:uid="{00000000-0005-0000-0000-000052030000}"/>
    <cellStyle name="Comma 2 60" xfId="874" xr:uid="{00000000-0005-0000-0000-000052030000}"/>
    <cellStyle name="Comma 2 60 2" xfId="4068" xr:uid="{00000000-0005-0000-0000-000053030000}"/>
    <cellStyle name="Comma 2 61" xfId="875" xr:uid="{00000000-0005-0000-0000-000053030000}"/>
    <cellStyle name="Comma 2 61 2" xfId="4069" xr:uid="{00000000-0005-0000-0000-000054030000}"/>
    <cellStyle name="Comma 2 62" xfId="876" xr:uid="{00000000-0005-0000-0000-000054030000}"/>
    <cellStyle name="Comma 2 62 2" xfId="4070" xr:uid="{00000000-0005-0000-0000-000055030000}"/>
    <cellStyle name="Comma 2 63" xfId="877" xr:uid="{00000000-0005-0000-0000-000055030000}"/>
    <cellStyle name="Comma 2 63 2" xfId="4071" xr:uid="{00000000-0005-0000-0000-000056030000}"/>
    <cellStyle name="Comma 2 64" xfId="878" xr:uid="{00000000-0005-0000-0000-000056030000}"/>
    <cellStyle name="Comma 2 64 2" xfId="4072" xr:uid="{00000000-0005-0000-0000-000057030000}"/>
    <cellStyle name="Comma 2 65" xfId="879" xr:uid="{00000000-0005-0000-0000-000057030000}"/>
    <cellStyle name="Comma 2 65 2" xfId="4073" xr:uid="{00000000-0005-0000-0000-000058030000}"/>
    <cellStyle name="Comma 2 66" xfId="880" xr:uid="{00000000-0005-0000-0000-000058030000}"/>
    <cellStyle name="Comma 2 66 2" xfId="4074" xr:uid="{00000000-0005-0000-0000-000059030000}"/>
    <cellStyle name="Comma 2 67" xfId="881" xr:uid="{00000000-0005-0000-0000-000059030000}"/>
    <cellStyle name="Comma 2 67 2" xfId="4075" xr:uid="{00000000-0005-0000-0000-00005A030000}"/>
    <cellStyle name="Comma 2 68" xfId="882" xr:uid="{00000000-0005-0000-0000-00005A030000}"/>
    <cellStyle name="Comma 2 68 2" xfId="4076" xr:uid="{00000000-0005-0000-0000-00005B030000}"/>
    <cellStyle name="Comma 2 69" xfId="883" xr:uid="{00000000-0005-0000-0000-00005B030000}"/>
    <cellStyle name="Comma 2 69 2" xfId="4077" xr:uid="{00000000-0005-0000-0000-00005C030000}"/>
    <cellStyle name="Comma 2 7" xfId="884" xr:uid="{00000000-0005-0000-0000-00005C030000}"/>
    <cellStyle name="Comma 2 7 2" xfId="4078" xr:uid="{00000000-0005-0000-0000-00005D030000}"/>
    <cellStyle name="Comma 2 70" xfId="885" xr:uid="{00000000-0005-0000-0000-00005D030000}"/>
    <cellStyle name="Comma 2 70 2" xfId="4079" xr:uid="{00000000-0005-0000-0000-00005E030000}"/>
    <cellStyle name="Comma 2 71" xfId="886" xr:uid="{00000000-0005-0000-0000-00005E030000}"/>
    <cellStyle name="Comma 2 71 2" xfId="4080" xr:uid="{00000000-0005-0000-0000-00005F030000}"/>
    <cellStyle name="Comma 2 72" xfId="887" xr:uid="{00000000-0005-0000-0000-00005F030000}"/>
    <cellStyle name="Comma 2 72 2" xfId="4081" xr:uid="{00000000-0005-0000-0000-000060030000}"/>
    <cellStyle name="Comma 2 73" xfId="888" xr:uid="{00000000-0005-0000-0000-000060030000}"/>
    <cellStyle name="Comma 2 73 2" xfId="4082" xr:uid="{00000000-0005-0000-0000-000061030000}"/>
    <cellStyle name="Comma 2 74" xfId="889" xr:uid="{00000000-0005-0000-0000-000061030000}"/>
    <cellStyle name="Comma 2 74 2" xfId="4083" xr:uid="{00000000-0005-0000-0000-000062030000}"/>
    <cellStyle name="Comma 2 75" xfId="890" xr:uid="{00000000-0005-0000-0000-000062030000}"/>
    <cellStyle name="Comma 2 75 2" xfId="4084" xr:uid="{00000000-0005-0000-0000-000063030000}"/>
    <cellStyle name="Comma 2 76" xfId="891" xr:uid="{00000000-0005-0000-0000-000063030000}"/>
    <cellStyle name="Comma 2 76 2" xfId="4085" xr:uid="{00000000-0005-0000-0000-000064030000}"/>
    <cellStyle name="Comma 2 77" xfId="892" xr:uid="{00000000-0005-0000-0000-000064030000}"/>
    <cellStyle name="Comma 2 77 2" xfId="4086" xr:uid="{00000000-0005-0000-0000-000065030000}"/>
    <cellStyle name="Comma 2 78" xfId="893" xr:uid="{00000000-0005-0000-0000-000065030000}"/>
    <cellStyle name="Comma 2 78 2" xfId="4087" xr:uid="{00000000-0005-0000-0000-000066030000}"/>
    <cellStyle name="Comma 2 79" xfId="894" xr:uid="{00000000-0005-0000-0000-000066030000}"/>
    <cellStyle name="Comma 2 79 2" xfId="4088" xr:uid="{00000000-0005-0000-0000-000067030000}"/>
    <cellStyle name="Comma 2 8" xfId="895" xr:uid="{00000000-0005-0000-0000-000067030000}"/>
    <cellStyle name="Comma 2 8 2" xfId="4089" xr:uid="{00000000-0005-0000-0000-000068030000}"/>
    <cellStyle name="Comma 2 80" xfId="896" xr:uid="{00000000-0005-0000-0000-000068030000}"/>
    <cellStyle name="Comma 2 80 2" xfId="4090" xr:uid="{00000000-0005-0000-0000-000069030000}"/>
    <cellStyle name="Comma 2 81" xfId="897" xr:uid="{00000000-0005-0000-0000-000069030000}"/>
    <cellStyle name="Comma 2 81 2" xfId="4091" xr:uid="{00000000-0005-0000-0000-00006A030000}"/>
    <cellStyle name="Comma 2 82" xfId="898" xr:uid="{00000000-0005-0000-0000-00006A030000}"/>
    <cellStyle name="Comma 2 82 2" xfId="4092" xr:uid="{00000000-0005-0000-0000-00006B030000}"/>
    <cellStyle name="Comma 2 83" xfId="899" xr:uid="{00000000-0005-0000-0000-00006B030000}"/>
    <cellStyle name="Comma 2 83 2" xfId="4093" xr:uid="{00000000-0005-0000-0000-00006C030000}"/>
    <cellStyle name="Comma 2 84" xfId="900" xr:uid="{00000000-0005-0000-0000-00006C030000}"/>
    <cellStyle name="Comma 2 84 2" xfId="4094" xr:uid="{00000000-0005-0000-0000-00006D030000}"/>
    <cellStyle name="Comma 2 85" xfId="901" xr:uid="{00000000-0005-0000-0000-00006D030000}"/>
    <cellStyle name="Comma 2 85 2" xfId="4095" xr:uid="{00000000-0005-0000-0000-00006E030000}"/>
    <cellStyle name="Comma 2 86" xfId="902" xr:uid="{00000000-0005-0000-0000-00006E030000}"/>
    <cellStyle name="Comma 2 86 2" xfId="4096" xr:uid="{00000000-0005-0000-0000-00006F030000}"/>
    <cellStyle name="Comma 2 87" xfId="903" xr:uid="{00000000-0005-0000-0000-00006F030000}"/>
    <cellStyle name="Comma 2 87 2" xfId="4097" xr:uid="{00000000-0005-0000-0000-000070030000}"/>
    <cellStyle name="Comma 2 88" xfId="904" xr:uid="{00000000-0005-0000-0000-000070030000}"/>
    <cellStyle name="Comma 2 88 2" xfId="4098" xr:uid="{00000000-0005-0000-0000-000071030000}"/>
    <cellStyle name="Comma 2 89" xfId="905" xr:uid="{00000000-0005-0000-0000-000071030000}"/>
    <cellStyle name="Comma 2 89 2" xfId="4099" xr:uid="{00000000-0005-0000-0000-000072030000}"/>
    <cellStyle name="Comma 2 9" xfId="906" xr:uid="{00000000-0005-0000-0000-000072030000}"/>
    <cellStyle name="Comma 2 9 2" xfId="4100" xr:uid="{00000000-0005-0000-0000-000073030000}"/>
    <cellStyle name="Comma 2 90" xfId="907" xr:uid="{00000000-0005-0000-0000-000073030000}"/>
    <cellStyle name="Comma 2 90 2" xfId="4101" xr:uid="{00000000-0005-0000-0000-000074030000}"/>
    <cellStyle name="Comma 2 91" xfId="908" xr:uid="{00000000-0005-0000-0000-000074030000}"/>
    <cellStyle name="Comma 2 91 2" xfId="4102" xr:uid="{00000000-0005-0000-0000-000075030000}"/>
    <cellStyle name="Comma 2 92" xfId="909" xr:uid="{00000000-0005-0000-0000-000075030000}"/>
    <cellStyle name="Comma 2 92 2" xfId="4103" xr:uid="{00000000-0005-0000-0000-000076030000}"/>
    <cellStyle name="Comma 2 93" xfId="910" xr:uid="{00000000-0005-0000-0000-000076030000}"/>
    <cellStyle name="Comma 2 93 2" xfId="4104" xr:uid="{00000000-0005-0000-0000-000077030000}"/>
    <cellStyle name="Comma 2 94" xfId="911" xr:uid="{00000000-0005-0000-0000-000077030000}"/>
    <cellStyle name="Comma 2 94 2" xfId="4105" xr:uid="{00000000-0005-0000-0000-000078030000}"/>
    <cellStyle name="Comma 2 95" xfId="912" xr:uid="{00000000-0005-0000-0000-000078030000}"/>
    <cellStyle name="Comma 2 95 2" xfId="4106" xr:uid="{00000000-0005-0000-0000-000079030000}"/>
    <cellStyle name="Comma 2 96" xfId="913" xr:uid="{00000000-0005-0000-0000-000079030000}"/>
    <cellStyle name="Comma 2 96 2" xfId="4107" xr:uid="{00000000-0005-0000-0000-00007A030000}"/>
    <cellStyle name="Comma 2 97" xfId="914" xr:uid="{00000000-0005-0000-0000-00007A030000}"/>
    <cellStyle name="Comma 2 97 2" xfId="4108" xr:uid="{00000000-0005-0000-0000-00007B030000}"/>
    <cellStyle name="Comma 2 98" xfId="915" xr:uid="{00000000-0005-0000-0000-00007B030000}"/>
    <cellStyle name="Comma 2 98 2" xfId="4109" xr:uid="{00000000-0005-0000-0000-00007C030000}"/>
    <cellStyle name="Comma 2 99" xfId="916" xr:uid="{00000000-0005-0000-0000-00007C030000}"/>
    <cellStyle name="Comma 2 99 2" xfId="4110" xr:uid="{00000000-0005-0000-0000-00007D030000}"/>
    <cellStyle name="Comma 20" xfId="917" xr:uid="{00000000-0005-0000-0000-00007D030000}"/>
    <cellStyle name="Comma 20 2" xfId="4111" xr:uid="{00000000-0005-0000-0000-00007E030000}"/>
    <cellStyle name="Comma 200" xfId="918" xr:uid="{00000000-0005-0000-0000-00007E030000}"/>
    <cellStyle name="Comma 200 2" xfId="4112" xr:uid="{00000000-0005-0000-0000-00007F030000}"/>
    <cellStyle name="Comma 201" xfId="919" xr:uid="{00000000-0005-0000-0000-00007F030000}"/>
    <cellStyle name="Comma 201 2" xfId="4113" xr:uid="{00000000-0005-0000-0000-000080030000}"/>
    <cellStyle name="Comma 202" xfId="920" xr:uid="{00000000-0005-0000-0000-000080030000}"/>
    <cellStyle name="Comma 202 2" xfId="4114" xr:uid="{00000000-0005-0000-0000-000081030000}"/>
    <cellStyle name="Comma 203" xfId="921" xr:uid="{00000000-0005-0000-0000-000081030000}"/>
    <cellStyle name="Comma 203 2" xfId="4115" xr:uid="{00000000-0005-0000-0000-000082030000}"/>
    <cellStyle name="Comma 204" xfId="922" xr:uid="{00000000-0005-0000-0000-000082030000}"/>
    <cellStyle name="Comma 204 2" xfId="4116" xr:uid="{00000000-0005-0000-0000-000083030000}"/>
    <cellStyle name="Comma 205" xfId="923" xr:uid="{00000000-0005-0000-0000-000083030000}"/>
    <cellStyle name="Comma 205 2" xfId="4117" xr:uid="{00000000-0005-0000-0000-000084030000}"/>
    <cellStyle name="Comma 206" xfId="924" xr:uid="{00000000-0005-0000-0000-000084030000}"/>
    <cellStyle name="Comma 206 2" xfId="4118" xr:uid="{00000000-0005-0000-0000-000085030000}"/>
    <cellStyle name="Comma 207" xfId="925" xr:uid="{00000000-0005-0000-0000-000085030000}"/>
    <cellStyle name="Comma 207 2" xfId="4119" xr:uid="{00000000-0005-0000-0000-000086030000}"/>
    <cellStyle name="Comma 208" xfId="926" xr:uid="{00000000-0005-0000-0000-000086030000}"/>
    <cellStyle name="Comma 208 2" xfId="4120" xr:uid="{00000000-0005-0000-0000-000087030000}"/>
    <cellStyle name="Comma 209" xfId="927" xr:uid="{00000000-0005-0000-0000-000087030000}"/>
    <cellStyle name="Comma 209 2" xfId="4121" xr:uid="{00000000-0005-0000-0000-000088030000}"/>
    <cellStyle name="Comma 21" xfId="928" xr:uid="{00000000-0005-0000-0000-000088030000}"/>
    <cellStyle name="Comma 21 2" xfId="4122" xr:uid="{00000000-0005-0000-0000-000089030000}"/>
    <cellStyle name="Comma 210" xfId="929" xr:uid="{00000000-0005-0000-0000-000089030000}"/>
    <cellStyle name="Comma 210 2" xfId="4123" xr:uid="{00000000-0005-0000-0000-00008A030000}"/>
    <cellStyle name="Comma 211" xfId="930" xr:uid="{00000000-0005-0000-0000-00008A030000}"/>
    <cellStyle name="Comma 211 2" xfId="4124" xr:uid="{00000000-0005-0000-0000-00008B030000}"/>
    <cellStyle name="Comma 212" xfId="931" xr:uid="{00000000-0005-0000-0000-00008B030000}"/>
    <cellStyle name="Comma 212 2" xfId="4125" xr:uid="{00000000-0005-0000-0000-00008C030000}"/>
    <cellStyle name="Comma 213" xfId="932" xr:uid="{00000000-0005-0000-0000-00008C030000}"/>
    <cellStyle name="Comma 213 2" xfId="4126" xr:uid="{00000000-0005-0000-0000-00008D030000}"/>
    <cellStyle name="Comma 214" xfId="933" xr:uid="{00000000-0005-0000-0000-00008D030000}"/>
    <cellStyle name="Comma 214 2" xfId="4127" xr:uid="{00000000-0005-0000-0000-00008E030000}"/>
    <cellStyle name="Comma 215" xfId="934" xr:uid="{00000000-0005-0000-0000-00008E030000}"/>
    <cellStyle name="Comma 215 2" xfId="4128" xr:uid="{00000000-0005-0000-0000-00008F030000}"/>
    <cellStyle name="Comma 216" xfId="935" xr:uid="{00000000-0005-0000-0000-00008F030000}"/>
    <cellStyle name="Comma 216 2" xfId="936" xr:uid="{00000000-0005-0000-0000-000090030000}"/>
    <cellStyle name="Comma 216 2 2" xfId="4130" xr:uid="{00000000-0005-0000-0000-000091030000}"/>
    <cellStyle name="Comma 216 3" xfId="4129" xr:uid="{00000000-0005-0000-0000-000090030000}"/>
    <cellStyle name="Comma 217" xfId="937" xr:uid="{00000000-0005-0000-0000-000091030000}"/>
    <cellStyle name="Comma 217 2" xfId="4131" xr:uid="{00000000-0005-0000-0000-000092030000}"/>
    <cellStyle name="Comma 218" xfId="938" xr:uid="{00000000-0005-0000-0000-000092030000}"/>
    <cellStyle name="Comma 218 2" xfId="4132" xr:uid="{00000000-0005-0000-0000-000093030000}"/>
    <cellStyle name="Comma 219" xfId="939" xr:uid="{00000000-0005-0000-0000-000093030000}"/>
    <cellStyle name="Comma 219 2" xfId="4133" xr:uid="{00000000-0005-0000-0000-000094030000}"/>
    <cellStyle name="Comma 22" xfId="940" xr:uid="{00000000-0005-0000-0000-000094030000}"/>
    <cellStyle name="Comma 22 2" xfId="4134" xr:uid="{00000000-0005-0000-0000-000095030000}"/>
    <cellStyle name="Comma 220" xfId="941" xr:uid="{00000000-0005-0000-0000-000095030000}"/>
    <cellStyle name="Comma 220 2" xfId="4135" xr:uid="{00000000-0005-0000-0000-000096030000}"/>
    <cellStyle name="Comma 221" xfId="942" xr:uid="{00000000-0005-0000-0000-000096030000}"/>
    <cellStyle name="Comma 221 2" xfId="4136" xr:uid="{00000000-0005-0000-0000-000097030000}"/>
    <cellStyle name="Comma 222" xfId="943" xr:uid="{00000000-0005-0000-0000-000097030000}"/>
    <cellStyle name="Comma 222 2" xfId="4137" xr:uid="{00000000-0005-0000-0000-000098030000}"/>
    <cellStyle name="Comma 223" xfId="944" xr:uid="{00000000-0005-0000-0000-000098030000}"/>
    <cellStyle name="Comma 223 2" xfId="4138" xr:uid="{00000000-0005-0000-0000-000099030000}"/>
    <cellStyle name="Comma 224" xfId="945" xr:uid="{00000000-0005-0000-0000-000099030000}"/>
    <cellStyle name="Comma 224 2" xfId="4139" xr:uid="{00000000-0005-0000-0000-00009A030000}"/>
    <cellStyle name="Comma 225" xfId="946" xr:uid="{00000000-0005-0000-0000-00009A030000}"/>
    <cellStyle name="Comma 225 2" xfId="4140" xr:uid="{00000000-0005-0000-0000-00009B030000}"/>
    <cellStyle name="Comma 226" xfId="947" xr:uid="{00000000-0005-0000-0000-00009B030000}"/>
    <cellStyle name="Comma 226 2" xfId="4141" xr:uid="{00000000-0005-0000-0000-00009C030000}"/>
    <cellStyle name="Comma 227" xfId="948" xr:uid="{00000000-0005-0000-0000-00009C030000}"/>
    <cellStyle name="Comma 227 2" xfId="949" xr:uid="{00000000-0005-0000-0000-00009D030000}"/>
    <cellStyle name="Comma 227 2 2" xfId="3196" xr:uid="{00000000-0005-0000-0000-00009E030000}"/>
    <cellStyle name="Comma 227 2 2 2" xfId="6062" xr:uid="{00000000-0005-0000-0000-00009F030000}"/>
    <cellStyle name="Comma 227 2 2 3" xfId="6057" xr:uid="{F6954AE6-127F-4FAB-92A5-842D1612B9DC}"/>
    <cellStyle name="Comma 227 2 3" xfId="4143" xr:uid="{00000000-0005-0000-0000-00009E030000}"/>
    <cellStyle name="Comma 227 3" xfId="4142" xr:uid="{00000000-0005-0000-0000-00009D030000}"/>
    <cellStyle name="Comma 228" xfId="950" xr:uid="{00000000-0005-0000-0000-00009F030000}"/>
    <cellStyle name="Comma 228 2" xfId="951" xr:uid="{00000000-0005-0000-0000-0000A0030000}"/>
    <cellStyle name="Comma 228 2 2" xfId="4145" xr:uid="{00000000-0005-0000-0000-0000A1030000}"/>
    <cellStyle name="Comma 228 3" xfId="4144" xr:uid="{00000000-0005-0000-0000-0000A0030000}"/>
    <cellStyle name="Comma 229" xfId="952" xr:uid="{00000000-0005-0000-0000-0000A1030000}"/>
    <cellStyle name="Comma 229 2" xfId="953" xr:uid="{00000000-0005-0000-0000-0000A2030000}"/>
    <cellStyle name="Comma 229 2 2" xfId="4147" xr:uid="{00000000-0005-0000-0000-0000A3030000}"/>
    <cellStyle name="Comma 229 3" xfId="4146" xr:uid="{00000000-0005-0000-0000-0000A2030000}"/>
    <cellStyle name="Comma 23" xfId="954" xr:uid="{00000000-0005-0000-0000-0000A3030000}"/>
    <cellStyle name="Comma 23 2" xfId="4148" xr:uid="{00000000-0005-0000-0000-0000A4030000}"/>
    <cellStyle name="Comma 230" xfId="955" xr:uid="{00000000-0005-0000-0000-0000A4030000}"/>
    <cellStyle name="Comma 230 2" xfId="956" xr:uid="{00000000-0005-0000-0000-0000A5030000}"/>
    <cellStyle name="Comma 230 2 2" xfId="4150" xr:uid="{00000000-0005-0000-0000-0000A6030000}"/>
    <cellStyle name="Comma 230 3" xfId="4149" xr:uid="{00000000-0005-0000-0000-0000A5030000}"/>
    <cellStyle name="Comma 231" xfId="957" xr:uid="{00000000-0005-0000-0000-0000A6030000}"/>
    <cellStyle name="Comma 231 2" xfId="958" xr:uid="{00000000-0005-0000-0000-0000A7030000}"/>
    <cellStyle name="Comma 231 2 2" xfId="4152" xr:uid="{00000000-0005-0000-0000-0000A8030000}"/>
    <cellStyle name="Comma 231 3" xfId="4151" xr:uid="{00000000-0005-0000-0000-0000A7030000}"/>
    <cellStyle name="Comma 232" xfId="959" xr:uid="{00000000-0005-0000-0000-0000A8030000}"/>
    <cellStyle name="Comma 232 2" xfId="960" xr:uid="{00000000-0005-0000-0000-0000A9030000}"/>
    <cellStyle name="Comma 232 2 2" xfId="4154" xr:uid="{00000000-0005-0000-0000-0000AA030000}"/>
    <cellStyle name="Comma 232 3" xfId="4153" xr:uid="{00000000-0005-0000-0000-0000A9030000}"/>
    <cellStyle name="Comma 233" xfId="961" xr:uid="{00000000-0005-0000-0000-0000AA030000}"/>
    <cellStyle name="Comma 233 2" xfId="962" xr:uid="{00000000-0005-0000-0000-0000AB030000}"/>
    <cellStyle name="Comma 233 2 2" xfId="4156" xr:uid="{00000000-0005-0000-0000-0000AC030000}"/>
    <cellStyle name="Comma 233 3" xfId="4155" xr:uid="{00000000-0005-0000-0000-0000AB030000}"/>
    <cellStyle name="Comma 234" xfId="963" xr:uid="{00000000-0005-0000-0000-0000AC030000}"/>
    <cellStyle name="Comma 234 2" xfId="4157" xr:uid="{00000000-0005-0000-0000-0000AD030000}"/>
    <cellStyle name="Comma 235" xfId="964" xr:uid="{00000000-0005-0000-0000-0000AD030000}"/>
    <cellStyle name="Comma 235 2" xfId="4158" xr:uid="{00000000-0005-0000-0000-0000AE030000}"/>
    <cellStyle name="Comma 236" xfId="965" xr:uid="{00000000-0005-0000-0000-0000AE030000}"/>
    <cellStyle name="Comma 236 2" xfId="4159" xr:uid="{00000000-0005-0000-0000-0000AF030000}"/>
    <cellStyle name="Comma 237" xfId="966" xr:uid="{00000000-0005-0000-0000-0000AF030000}"/>
    <cellStyle name="Comma 237 2" xfId="4160" xr:uid="{00000000-0005-0000-0000-0000B0030000}"/>
    <cellStyle name="Comma 238" xfId="967" xr:uid="{00000000-0005-0000-0000-0000B0030000}"/>
    <cellStyle name="Comma 238 2" xfId="4161" xr:uid="{00000000-0005-0000-0000-0000B1030000}"/>
    <cellStyle name="Comma 239" xfId="968" xr:uid="{00000000-0005-0000-0000-0000B1030000}"/>
    <cellStyle name="Comma 239 2" xfId="4162" xr:uid="{00000000-0005-0000-0000-0000B2030000}"/>
    <cellStyle name="Comma 24" xfId="969" xr:uid="{00000000-0005-0000-0000-0000B2030000}"/>
    <cellStyle name="Comma 24 2" xfId="4163" xr:uid="{00000000-0005-0000-0000-0000B3030000}"/>
    <cellStyle name="Comma 240" xfId="970" xr:uid="{00000000-0005-0000-0000-0000B3030000}"/>
    <cellStyle name="Comma 240 2" xfId="4164" xr:uid="{00000000-0005-0000-0000-0000B4030000}"/>
    <cellStyle name="Comma 241" xfId="971" xr:uid="{00000000-0005-0000-0000-0000B4030000}"/>
    <cellStyle name="Comma 241 2" xfId="4165" xr:uid="{00000000-0005-0000-0000-0000B5030000}"/>
    <cellStyle name="Comma 242" xfId="972" xr:uid="{00000000-0005-0000-0000-0000B5030000}"/>
    <cellStyle name="Comma 242 2" xfId="4166" xr:uid="{00000000-0005-0000-0000-0000B6030000}"/>
    <cellStyle name="Comma 243" xfId="973" xr:uid="{00000000-0005-0000-0000-0000B6030000}"/>
    <cellStyle name="Comma 243 2" xfId="4167" xr:uid="{00000000-0005-0000-0000-0000B7030000}"/>
    <cellStyle name="Comma 244" xfId="974" xr:uid="{00000000-0005-0000-0000-0000B7030000}"/>
    <cellStyle name="Comma 244 2" xfId="4168" xr:uid="{00000000-0005-0000-0000-0000B8030000}"/>
    <cellStyle name="Comma 245" xfId="975" xr:uid="{00000000-0005-0000-0000-0000B8030000}"/>
    <cellStyle name="Comma 245 2" xfId="4169" xr:uid="{00000000-0005-0000-0000-0000B9030000}"/>
    <cellStyle name="Comma 246" xfId="976" xr:uid="{00000000-0005-0000-0000-0000B9030000}"/>
    <cellStyle name="Comma 246 2" xfId="3207" xr:uid="{00000000-0005-0000-0000-0000BA030000}"/>
    <cellStyle name="Comma 246 2 2" xfId="6073" xr:uid="{00000000-0005-0000-0000-0000BB030000}"/>
    <cellStyle name="Comma 246 3" xfId="4170" xr:uid="{00000000-0005-0000-0000-0000BA030000}"/>
    <cellStyle name="Comma 247" xfId="977" xr:uid="{00000000-0005-0000-0000-0000BB030000}"/>
    <cellStyle name="Comma 247 2" xfId="4171" xr:uid="{00000000-0005-0000-0000-0000BC030000}"/>
    <cellStyle name="Comma 248" xfId="978" xr:uid="{00000000-0005-0000-0000-0000BC030000}"/>
    <cellStyle name="Comma 248 2" xfId="4172" xr:uid="{00000000-0005-0000-0000-0000BD030000}"/>
    <cellStyle name="Comma 249" xfId="979" xr:uid="{00000000-0005-0000-0000-0000BD030000}"/>
    <cellStyle name="Comma 249 2" xfId="980" xr:uid="{00000000-0005-0000-0000-0000BE030000}"/>
    <cellStyle name="Comma 249 2 2" xfId="4174" xr:uid="{00000000-0005-0000-0000-0000BF030000}"/>
    <cellStyle name="Comma 249 3" xfId="4173" xr:uid="{00000000-0005-0000-0000-0000BE030000}"/>
    <cellStyle name="Comma 25" xfId="981" xr:uid="{00000000-0005-0000-0000-0000BF030000}"/>
    <cellStyle name="Comma 25 2" xfId="4175" xr:uid="{00000000-0005-0000-0000-0000C0030000}"/>
    <cellStyle name="Comma 250" xfId="982" xr:uid="{00000000-0005-0000-0000-0000C0030000}"/>
    <cellStyle name="Comma 250 2" xfId="4176" xr:uid="{00000000-0005-0000-0000-0000C1030000}"/>
    <cellStyle name="Comma 251" xfId="983" xr:uid="{00000000-0005-0000-0000-0000C1030000}"/>
    <cellStyle name="Comma 251 2" xfId="4177" xr:uid="{00000000-0005-0000-0000-0000C2030000}"/>
    <cellStyle name="Comma 252" xfId="984" xr:uid="{00000000-0005-0000-0000-0000C2030000}"/>
    <cellStyle name="Comma 252 2" xfId="4178" xr:uid="{00000000-0005-0000-0000-0000C3030000}"/>
    <cellStyle name="Comma 253" xfId="985" xr:uid="{00000000-0005-0000-0000-0000C3030000}"/>
    <cellStyle name="Comma 253 2" xfId="4179" xr:uid="{00000000-0005-0000-0000-0000C4030000}"/>
    <cellStyle name="Comma 254" xfId="986" xr:uid="{00000000-0005-0000-0000-0000C4030000}"/>
    <cellStyle name="Comma 254 2" xfId="987" xr:uid="{00000000-0005-0000-0000-0000C5030000}"/>
    <cellStyle name="Comma 254 2 2" xfId="4181" xr:uid="{00000000-0005-0000-0000-0000C6030000}"/>
    <cellStyle name="Comma 254 3" xfId="4180" xr:uid="{00000000-0005-0000-0000-0000C5030000}"/>
    <cellStyle name="Comma 255" xfId="988" xr:uid="{00000000-0005-0000-0000-0000C6030000}"/>
    <cellStyle name="Comma 255 2" xfId="4182" xr:uid="{00000000-0005-0000-0000-0000C7030000}"/>
    <cellStyle name="Comma 256" xfId="989" xr:uid="{00000000-0005-0000-0000-0000C7030000}"/>
    <cellStyle name="Comma 256 2" xfId="4183" xr:uid="{00000000-0005-0000-0000-0000C8030000}"/>
    <cellStyle name="Comma 257" xfId="990" xr:uid="{00000000-0005-0000-0000-0000C8030000}"/>
    <cellStyle name="Comma 257 2" xfId="4184" xr:uid="{00000000-0005-0000-0000-0000C9030000}"/>
    <cellStyle name="Comma 258" xfId="991" xr:uid="{00000000-0005-0000-0000-0000C9030000}"/>
    <cellStyle name="Comma 258 2" xfId="4185" xr:uid="{00000000-0005-0000-0000-0000CA030000}"/>
    <cellStyle name="Comma 259" xfId="992" xr:uid="{00000000-0005-0000-0000-0000CA030000}"/>
    <cellStyle name="Comma 259 2" xfId="4186" xr:uid="{00000000-0005-0000-0000-0000CB030000}"/>
    <cellStyle name="Comma 26" xfId="993" xr:uid="{00000000-0005-0000-0000-0000CB030000}"/>
    <cellStyle name="Comma 26 2" xfId="4187" xr:uid="{00000000-0005-0000-0000-0000CC030000}"/>
    <cellStyle name="Comma 260" xfId="994" xr:uid="{00000000-0005-0000-0000-0000CC030000}"/>
    <cellStyle name="Comma 260 2" xfId="4188" xr:uid="{00000000-0005-0000-0000-0000CD030000}"/>
    <cellStyle name="Comma 261" xfId="995" xr:uid="{00000000-0005-0000-0000-0000CD030000}"/>
    <cellStyle name="Comma 261 2" xfId="4189" xr:uid="{00000000-0005-0000-0000-0000CE030000}"/>
    <cellStyle name="Comma 262" xfId="996" xr:uid="{00000000-0005-0000-0000-0000CE030000}"/>
    <cellStyle name="Comma 262 2" xfId="4190" xr:uid="{00000000-0005-0000-0000-0000CF030000}"/>
    <cellStyle name="Comma 263" xfId="997" xr:uid="{00000000-0005-0000-0000-0000CF030000}"/>
    <cellStyle name="Comma 263 2" xfId="4191" xr:uid="{00000000-0005-0000-0000-0000D0030000}"/>
    <cellStyle name="Comma 264" xfId="998" xr:uid="{00000000-0005-0000-0000-0000D0030000}"/>
    <cellStyle name="Comma 264 2" xfId="4192" xr:uid="{00000000-0005-0000-0000-0000D1030000}"/>
    <cellStyle name="Comma 265" xfId="999" xr:uid="{00000000-0005-0000-0000-0000D1030000}"/>
    <cellStyle name="Comma 265 2" xfId="4193" xr:uid="{00000000-0005-0000-0000-0000D2030000}"/>
    <cellStyle name="Comma 266" xfId="1000" xr:uid="{00000000-0005-0000-0000-0000D2030000}"/>
    <cellStyle name="Comma 266 2" xfId="1001" xr:uid="{00000000-0005-0000-0000-0000D3030000}"/>
    <cellStyle name="Comma 266 2 2" xfId="4195" xr:uid="{00000000-0005-0000-0000-0000D4030000}"/>
    <cellStyle name="Comma 266 3" xfId="4194" xr:uid="{00000000-0005-0000-0000-0000D3030000}"/>
    <cellStyle name="Comma 267" xfId="1002" xr:uid="{00000000-0005-0000-0000-0000D4030000}"/>
    <cellStyle name="Comma 267 2" xfId="4196" xr:uid="{00000000-0005-0000-0000-0000D5030000}"/>
    <cellStyle name="Comma 268" xfId="1003" xr:uid="{00000000-0005-0000-0000-0000D5030000}"/>
    <cellStyle name="Comma 268 2" xfId="4197" xr:uid="{00000000-0005-0000-0000-0000D6030000}"/>
    <cellStyle name="Comma 269" xfId="1004" xr:uid="{00000000-0005-0000-0000-0000D6030000}"/>
    <cellStyle name="Comma 269 2" xfId="4198" xr:uid="{00000000-0005-0000-0000-0000D7030000}"/>
    <cellStyle name="Comma 27" xfId="1005" xr:uid="{00000000-0005-0000-0000-0000D7030000}"/>
    <cellStyle name="Comma 27 2" xfId="4199" xr:uid="{00000000-0005-0000-0000-0000D8030000}"/>
    <cellStyle name="Comma 270" xfId="1006" xr:uid="{00000000-0005-0000-0000-0000D8030000}"/>
    <cellStyle name="Comma 270 2" xfId="4200" xr:uid="{00000000-0005-0000-0000-0000D9030000}"/>
    <cellStyle name="Comma 271" xfId="1007" xr:uid="{00000000-0005-0000-0000-0000D9030000}"/>
    <cellStyle name="Comma 271 2" xfId="4201" xr:uid="{00000000-0005-0000-0000-0000DA030000}"/>
    <cellStyle name="Comma 272" xfId="1008" xr:uid="{00000000-0005-0000-0000-0000DA030000}"/>
    <cellStyle name="Comma 272 2" xfId="3208" xr:uid="{00000000-0005-0000-0000-0000DB030000}"/>
    <cellStyle name="Comma 272 2 2" xfId="6074" xr:uid="{00000000-0005-0000-0000-0000DC030000}"/>
    <cellStyle name="Comma 272 3" xfId="4202" xr:uid="{00000000-0005-0000-0000-0000DB030000}"/>
    <cellStyle name="Comma 273" xfId="1009" xr:uid="{00000000-0005-0000-0000-0000DC030000}"/>
    <cellStyle name="Comma 273 2" xfId="4203" xr:uid="{00000000-0005-0000-0000-0000DD030000}"/>
    <cellStyle name="Comma 274" xfId="1010" xr:uid="{00000000-0005-0000-0000-0000DD030000}"/>
    <cellStyle name="Comma 274 2" xfId="4204" xr:uid="{00000000-0005-0000-0000-0000DE030000}"/>
    <cellStyle name="Comma 275" xfId="1011" xr:uid="{00000000-0005-0000-0000-0000DE030000}"/>
    <cellStyle name="Comma 275 2" xfId="4205" xr:uid="{00000000-0005-0000-0000-0000DF030000}"/>
    <cellStyle name="Comma 276" xfId="1012" xr:uid="{00000000-0005-0000-0000-0000DF030000}"/>
    <cellStyle name="Comma 276 2" xfId="4206" xr:uid="{00000000-0005-0000-0000-0000E0030000}"/>
    <cellStyle name="Comma 277" xfId="1013" xr:uid="{00000000-0005-0000-0000-0000E0030000}"/>
    <cellStyle name="Comma 277 2" xfId="4207" xr:uid="{00000000-0005-0000-0000-0000E1030000}"/>
    <cellStyle name="Comma 278" xfId="1014" xr:uid="{00000000-0005-0000-0000-0000E1030000}"/>
    <cellStyle name="Comma 278 2" xfId="4208" xr:uid="{00000000-0005-0000-0000-0000E2030000}"/>
    <cellStyle name="Comma 279" xfId="1015" xr:uid="{00000000-0005-0000-0000-0000E2030000}"/>
    <cellStyle name="Comma 279 2" xfId="4209" xr:uid="{00000000-0005-0000-0000-0000E3030000}"/>
    <cellStyle name="Comma 28" xfId="1016" xr:uid="{00000000-0005-0000-0000-0000E3030000}"/>
    <cellStyle name="Comma 28 2" xfId="4210" xr:uid="{00000000-0005-0000-0000-0000E4030000}"/>
    <cellStyle name="Comma 280" xfId="1017" xr:uid="{00000000-0005-0000-0000-0000E4030000}"/>
    <cellStyle name="Comma 280 2" xfId="4211" xr:uid="{00000000-0005-0000-0000-0000E5030000}"/>
    <cellStyle name="Comma 281" xfId="1018" xr:uid="{00000000-0005-0000-0000-0000E5030000}"/>
    <cellStyle name="Comma 281 2" xfId="4212" xr:uid="{00000000-0005-0000-0000-0000E6030000}"/>
    <cellStyle name="Comma 282" xfId="1019" xr:uid="{00000000-0005-0000-0000-0000E6030000}"/>
    <cellStyle name="Comma 282 2" xfId="3209" xr:uid="{00000000-0005-0000-0000-0000E7030000}"/>
    <cellStyle name="Comma 282 2 2" xfId="6075" xr:uid="{00000000-0005-0000-0000-0000E8030000}"/>
    <cellStyle name="Comma 282 3" xfId="4213" xr:uid="{00000000-0005-0000-0000-0000E7030000}"/>
    <cellStyle name="Comma 283" xfId="1020" xr:uid="{00000000-0005-0000-0000-0000E8030000}"/>
    <cellStyle name="Comma 283 2" xfId="3210" xr:uid="{00000000-0005-0000-0000-0000E9030000}"/>
    <cellStyle name="Comma 283 2 2" xfId="6076" xr:uid="{00000000-0005-0000-0000-0000EA030000}"/>
    <cellStyle name="Comma 283 3" xfId="4214" xr:uid="{00000000-0005-0000-0000-0000E9030000}"/>
    <cellStyle name="Comma 284" xfId="1021" xr:uid="{00000000-0005-0000-0000-0000EA030000}"/>
    <cellStyle name="Comma 284 2" xfId="3211" xr:uid="{00000000-0005-0000-0000-0000EB030000}"/>
    <cellStyle name="Comma 284 2 2" xfId="6077" xr:uid="{00000000-0005-0000-0000-0000EC030000}"/>
    <cellStyle name="Comma 284 3" xfId="4215" xr:uid="{00000000-0005-0000-0000-0000EB030000}"/>
    <cellStyle name="Comma 285" xfId="1022" xr:uid="{00000000-0005-0000-0000-0000EC030000}"/>
    <cellStyle name="Comma 285 2" xfId="4216" xr:uid="{00000000-0005-0000-0000-0000ED030000}"/>
    <cellStyle name="Comma 286" xfId="1023" xr:uid="{00000000-0005-0000-0000-0000ED030000}"/>
    <cellStyle name="Comma 286 2" xfId="4217" xr:uid="{00000000-0005-0000-0000-0000EE030000}"/>
    <cellStyle name="Comma 287" xfId="1024" xr:uid="{00000000-0005-0000-0000-0000EE030000}"/>
    <cellStyle name="Comma 287 2" xfId="4218" xr:uid="{00000000-0005-0000-0000-0000EF030000}"/>
    <cellStyle name="Comma 288" xfId="1025" xr:uid="{00000000-0005-0000-0000-0000EF030000}"/>
    <cellStyle name="Comma 288 2" xfId="4219" xr:uid="{00000000-0005-0000-0000-0000F0030000}"/>
    <cellStyle name="Comma 289" xfId="1026" xr:uid="{00000000-0005-0000-0000-0000F0030000}"/>
    <cellStyle name="Comma 289 2" xfId="4220" xr:uid="{00000000-0005-0000-0000-0000F1030000}"/>
    <cellStyle name="Comma 29" xfId="1027" xr:uid="{00000000-0005-0000-0000-0000F1030000}"/>
    <cellStyle name="Comma 29 2" xfId="4221" xr:uid="{00000000-0005-0000-0000-0000F2030000}"/>
    <cellStyle name="Comma 290" xfId="1028" xr:uid="{00000000-0005-0000-0000-0000F2030000}"/>
    <cellStyle name="Comma 290 2" xfId="3233" xr:uid="{00000000-0005-0000-0000-0000F3030000}"/>
    <cellStyle name="Comma 290 2 2" xfId="6099" xr:uid="{00000000-0005-0000-0000-0000F4030000}"/>
    <cellStyle name="Comma 290 2 2 2" xfId="6117" xr:uid="{D9985F65-CBD2-4F63-AE64-7BE8DE9EBB10}"/>
    <cellStyle name="Comma 290 3" xfId="4222" xr:uid="{00000000-0005-0000-0000-0000F3030000}"/>
    <cellStyle name="Comma 291" xfId="1029" xr:uid="{00000000-0005-0000-0000-0000F4030000}"/>
    <cellStyle name="Comma 291 2" xfId="4223" xr:uid="{00000000-0005-0000-0000-0000F5030000}"/>
    <cellStyle name="Comma 292" xfId="10" xr:uid="{00000000-0005-0000-0000-0000F5030000}"/>
    <cellStyle name="Comma 292 2" xfId="1030" xr:uid="{00000000-0005-0000-0000-0000F6030000}"/>
    <cellStyle name="Comma 292 2 2" xfId="4224" xr:uid="{00000000-0005-0000-0000-0000F7030000}"/>
    <cellStyle name="Comma 292 3" xfId="3238" xr:uid="{00000000-0005-0000-0000-0000F6030000}"/>
    <cellStyle name="Comma 293" xfId="1031" xr:uid="{00000000-0005-0000-0000-0000F7030000}"/>
    <cellStyle name="Comma 293 2" xfId="4225" xr:uid="{00000000-0005-0000-0000-0000F8030000}"/>
    <cellStyle name="Comma 294" xfId="1032" xr:uid="{00000000-0005-0000-0000-0000F8030000}"/>
    <cellStyle name="Comma 294 2" xfId="4226" xr:uid="{00000000-0005-0000-0000-0000F9030000}"/>
    <cellStyle name="Comma 295" xfId="1033" xr:uid="{00000000-0005-0000-0000-0000F9030000}"/>
    <cellStyle name="Comma 295 2" xfId="4227" xr:uid="{00000000-0005-0000-0000-0000FA030000}"/>
    <cellStyle name="Comma 296" xfId="1034" xr:uid="{00000000-0005-0000-0000-0000FA030000}"/>
    <cellStyle name="Comma 296 2" xfId="4228" xr:uid="{00000000-0005-0000-0000-0000FB030000}"/>
    <cellStyle name="Comma 297" xfId="1035" xr:uid="{00000000-0005-0000-0000-0000FB030000}"/>
    <cellStyle name="Comma 297 2" xfId="4229" xr:uid="{00000000-0005-0000-0000-0000FC030000}"/>
    <cellStyle name="Comma 298" xfId="1036" xr:uid="{00000000-0005-0000-0000-0000FC030000}"/>
    <cellStyle name="Comma 298 2" xfId="4230" xr:uid="{00000000-0005-0000-0000-0000FD030000}"/>
    <cellStyle name="Comma 299" xfId="1037" xr:uid="{00000000-0005-0000-0000-0000FD030000}"/>
    <cellStyle name="Comma 299 2" xfId="4231" xr:uid="{00000000-0005-0000-0000-0000FE030000}"/>
    <cellStyle name="Comma 3" xfId="6" xr:uid="{00000000-0005-0000-0000-0000FE030000}"/>
    <cellStyle name="Comma 3 2" xfId="1038" xr:uid="{00000000-0005-0000-0000-0000FF030000}"/>
    <cellStyle name="Comma 3 2 2" xfId="1039" xr:uid="{00000000-0005-0000-0000-000000040000}"/>
    <cellStyle name="Comma 3 2 2 2" xfId="4233" xr:uid="{00000000-0005-0000-0000-000001040000}"/>
    <cellStyle name="Comma 3 2 3" xfId="1040" xr:uid="{00000000-0005-0000-0000-000001040000}"/>
    <cellStyle name="Comma 3 2 3 2" xfId="1041" xr:uid="{00000000-0005-0000-0000-000002040000}"/>
    <cellStyle name="Comma 3 2 3 2 2" xfId="4235" xr:uid="{00000000-0005-0000-0000-000003040000}"/>
    <cellStyle name="Comma 3 2 3 3" xfId="4234" xr:uid="{00000000-0005-0000-0000-000002040000}"/>
    <cellStyle name="Comma 3 2 4" xfId="4232" xr:uid="{00000000-0005-0000-0000-000000040000}"/>
    <cellStyle name="Comma 3 3" xfId="1042" xr:uid="{00000000-0005-0000-0000-000003040000}"/>
    <cellStyle name="Comma 3 3 2" xfId="1043" xr:uid="{00000000-0005-0000-0000-000004040000}"/>
    <cellStyle name="Comma 3 3 2 2" xfId="4237" xr:uid="{00000000-0005-0000-0000-000005040000}"/>
    <cellStyle name="Comma 3 3 3" xfId="4236" xr:uid="{00000000-0005-0000-0000-000004040000}"/>
    <cellStyle name="Comma 3 4" xfId="1044" xr:uid="{00000000-0005-0000-0000-000005040000}"/>
    <cellStyle name="Comma 3 4 2" xfId="1045" xr:uid="{00000000-0005-0000-0000-000006040000}"/>
    <cellStyle name="Comma 3 4 2 2" xfId="1046" xr:uid="{00000000-0005-0000-0000-000007040000}"/>
    <cellStyle name="Comma 3 4 2 2 2" xfId="1047" xr:uid="{00000000-0005-0000-0000-000008040000}"/>
    <cellStyle name="Comma 3 4 2 2 2 2" xfId="1048" xr:uid="{00000000-0005-0000-0000-000009040000}"/>
    <cellStyle name="Comma 3 4 2 2 2 2 2" xfId="4242" xr:uid="{00000000-0005-0000-0000-00000A040000}"/>
    <cellStyle name="Comma 3 4 2 2 2 3" xfId="4241" xr:uid="{00000000-0005-0000-0000-000009040000}"/>
    <cellStyle name="Comma 3 4 2 2 3" xfId="1049" xr:uid="{00000000-0005-0000-0000-00000A040000}"/>
    <cellStyle name="Comma 3 4 2 2 3 2" xfId="4243" xr:uid="{00000000-0005-0000-0000-00000B040000}"/>
    <cellStyle name="Comma 3 4 2 2 4" xfId="4240" xr:uid="{00000000-0005-0000-0000-000008040000}"/>
    <cellStyle name="Comma 3 4 2 3" xfId="1050" xr:uid="{00000000-0005-0000-0000-00000B040000}"/>
    <cellStyle name="Comma 3 4 2 3 2" xfId="4244" xr:uid="{00000000-0005-0000-0000-00000C040000}"/>
    <cellStyle name="Comma 3 4 2 4" xfId="4239" xr:uid="{00000000-0005-0000-0000-000007040000}"/>
    <cellStyle name="Comma 3 4 3" xfId="1051" xr:uid="{00000000-0005-0000-0000-00000C040000}"/>
    <cellStyle name="Comma 3 4 3 2" xfId="4245" xr:uid="{00000000-0005-0000-0000-00000D040000}"/>
    <cellStyle name="Comma 3 4 4" xfId="4238" xr:uid="{00000000-0005-0000-0000-000006040000}"/>
    <cellStyle name="Comma 3 5" xfId="1052" xr:uid="{00000000-0005-0000-0000-00000D040000}"/>
    <cellStyle name="Comma 3 5 2" xfId="4246" xr:uid="{00000000-0005-0000-0000-00000E040000}"/>
    <cellStyle name="Comma 3 6" xfId="25" xr:uid="{00000000-0005-0000-0000-00000E040000}"/>
    <cellStyle name="Comma 3 6 2" xfId="1053" xr:uid="{00000000-0005-0000-0000-00000F040000}"/>
    <cellStyle name="Comma 3 6 2 2" xfId="4247" xr:uid="{00000000-0005-0000-0000-000010040000}"/>
    <cellStyle name="Comma 3 6 3" xfId="3251" xr:uid="{00000000-0005-0000-0000-00000F040000}"/>
    <cellStyle name="Comma 3 7" xfId="3236" xr:uid="{00000000-0005-0000-0000-0000FF030000}"/>
    <cellStyle name="Comma 30" xfId="1054" xr:uid="{00000000-0005-0000-0000-000010040000}"/>
    <cellStyle name="Comma 30 2" xfId="4248" xr:uid="{00000000-0005-0000-0000-000011040000}"/>
    <cellStyle name="Comma 300" xfId="1055" xr:uid="{00000000-0005-0000-0000-000011040000}"/>
    <cellStyle name="Comma 300 2" xfId="4249" xr:uid="{00000000-0005-0000-0000-000012040000}"/>
    <cellStyle name="Comma 301" xfId="1056" xr:uid="{00000000-0005-0000-0000-000012040000}"/>
    <cellStyle name="Comma 301 2" xfId="4250" xr:uid="{00000000-0005-0000-0000-000013040000}"/>
    <cellStyle name="Comma 302" xfId="1057" xr:uid="{00000000-0005-0000-0000-000013040000}"/>
    <cellStyle name="Comma 302 2" xfId="4251" xr:uid="{00000000-0005-0000-0000-000014040000}"/>
    <cellStyle name="Comma 303" xfId="1058" xr:uid="{00000000-0005-0000-0000-000014040000}"/>
    <cellStyle name="Comma 303 2" xfId="4252" xr:uid="{00000000-0005-0000-0000-000015040000}"/>
    <cellStyle name="Comma 304" xfId="1059" xr:uid="{00000000-0005-0000-0000-000015040000}"/>
    <cellStyle name="Comma 304 2" xfId="4253" xr:uid="{00000000-0005-0000-0000-000016040000}"/>
    <cellStyle name="Comma 305" xfId="1060" xr:uid="{00000000-0005-0000-0000-000016040000}"/>
    <cellStyle name="Comma 305 2" xfId="4254" xr:uid="{00000000-0005-0000-0000-000017040000}"/>
    <cellStyle name="Comma 306" xfId="1061" xr:uid="{00000000-0005-0000-0000-000017040000}"/>
    <cellStyle name="Comma 306 2" xfId="4255" xr:uid="{00000000-0005-0000-0000-000018040000}"/>
    <cellStyle name="Comma 307" xfId="1062" xr:uid="{00000000-0005-0000-0000-000018040000}"/>
    <cellStyle name="Comma 307 2" xfId="4256" xr:uid="{00000000-0005-0000-0000-000019040000}"/>
    <cellStyle name="Comma 308" xfId="1063" xr:uid="{00000000-0005-0000-0000-000019040000}"/>
    <cellStyle name="Comma 308 2" xfId="4257" xr:uid="{00000000-0005-0000-0000-00001A040000}"/>
    <cellStyle name="Comma 309" xfId="1064" xr:uid="{00000000-0005-0000-0000-00001A040000}"/>
    <cellStyle name="Comma 309 2" xfId="4258" xr:uid="{00000000-0005-0000-0000-00001B040000}"/>
    <cellStyle name="Comma 31" xfId="1065" xr:uid="{00000000-0005-0000-0000-00001B040000}"/>
    <cellStyle name="Comma 31 2" xfId="4259" xr:uid="{00000000-0005-0000-0000-00001C040000}"/>
    <cellStyle name="Comma 310" xfId="1066" xr:uid="{00000000-0005-0000-0000-00001C040000}"/>
    <cellStyle name="Comma 310 2" xfId="4260" xr:uid="{00000000-0005-0000-0000-00001D040000}"/>
    <cellStyle name="Comma 311" xfId="1067" xr:uid="{00000000-0005-0000-0000-00001D040000}"/>
    <cellStyle name="Comma 311 2" xfId="4261" xr:uid="{00000000-0005-0000-0000-00001E040000}"/>
    <cellStyle name="Comma 312" xfId="1068" xr:uid="{00000000-0005-0000-0000-00001E040000}"/>
    <cellStyle name="Comma 312 2" xfId="4262" xr:uid="{00000000-0005-0000-0000-00001F040000}"/>
    <cellStyle name="Comma 313" xfId="1069" xr:uid="{00000000-0005-0000-0000-00001F040000}"/>
    <cellStyle name="Comma 313 2" xfId="4263" xr:uid="{00000000-0005-0000-0000-000020040000}"/>
    <cellStyle name="Comma 314" xfId="1070" xr:uid="{00000000-0005-0000-0000-000020040000}"/>
    <cellStyle name="Comma 314 2" xfId="4264" xr:uid="{00000000-0005-0000-0000-000021040000}"/>
    <cellStyle name="Comma 315" xfId="1071" xr:uid="{00000000-0005-0000-0000-000021040000}"/>
    <cellStyle name="Comma 315 2" xfId="4265" xr:uid="{00000000-0005-0000-0000-000022040000}"/>
    <cellStyle name="Comma 316" xfId="1072" xr:uid="{00000000-0005-0000-0000-000022040000}"/>
    <cellStyle name="Comma 316 2" xfId="4266" xr:uid="{00000000-0005-0000-0000-000023040000}"/>
    <cellStyle name="Comma 317" xfId="1073" xr:uid="{00000000-0005-0000-0000-000023040000}"/>
    <cellStyle name="Comma 317 2" xfId="4267" xr:uid="{00000000-0005-0000-0000-000024040000}"/>
    <cellStyle name="Comma 318" xfId="1074" xr:uid="{00000000-0005-0000-0000-000024040000}"/>
    <cellStyle name="Comma 318 2" xfId="4268" xr:uid="{00000000-0005-0000-0000-000025040000}"/>
    <cellStyle name="Comma 319" xfId="1075" xr:uid="{00000000-0005-0000-0000-000025040000}"/>
    <cellStyle name="Comma 319 2" xfId="4269" xr:uid="{00000000-0005-0000-0000-000026040000}"/>
    <cellStyle name="Comma 32" xfId="1076" xr:uid="{00000000-0005-0000-0000-000026040000}"/>
    <cellStyle name="Comma 32 2" xfId="4270" xr:uid="{00000000-0005-0000-0000-000027040000}"/>
    <cellStyle name="Comma 320" xfId="1077" xr:uid="{00000000-0005-0000-0000-000027040000}"/>
    <cellStyle name="Comma 320 2" xfId="3194" xr:uid="{00000000-0005-0000-0000-000028040000}"/>
    <cellStyle name="Comma 320 2 2" xfId="6060" xr:uid="{00000000-0005-0000-0000-000029040000}"/>
    <cellStyle name="Comma 320 3" xfId="4271" xr:uid="{00000000-0005-0000-0000-000028040000}"/>
    <cellStyle name="Comma 321" xfId="1078" xr:uid="{00000000-0005-0000-0000-000029040000}"/>
    <cellStyle name="Comma 321 2" xfId="3195" xr:uid="{00000000-0005-0000-0000-00002A040000}"/>
    <cellStyle name="Comma 321 2 2" xfId="6061" xr:uid="{00000000-0005-0000-0000-00002B040000}"/>
    <cellStyle name="Comma 321 3" xfId="4272" xr:uid="{00000000-0005-0000-0000-00002A040000}"/>
    <cellStyle name="Comma 322" xfId="1079" xr:uid="{00000000-0005-0000-0000-00002B040000}"/>
    <cellStyle name="Comma 322 2" xfId="3197" xr:uid="{00000000-0005-0000-0000-00002C040000}"/>
    <cellStyle name="Comma 322 2 2" xfId="6063" xr:uid="{00000000-0005-0000-0000-00002D040000}"/>
    <cellStyle name="Comma 322 3" xfId="4273" xr:uid="{00000000-0005-0000-0000-00002C040000}"/>
    <cellStyle name="Comma 323" xfId="1080" xr:uid="{00000000-0005-0000-0000-00002D040000}"/>
    <cellStyle name="Comma 323 2" xfId="3198" xr:uid="{00000000-0005-0000-0000-00002E040000}"/>
    <cellStyle name="Comma 323 2 2" xfId="6064" xr:uid="{00000000-0005-0000-0000-00002F040000}"/>
    <cellStyle name="Comma 323 2 3" xfId="6059" xr:uid="{05C04FCA-F57E-4F22-AEEF-42656B1EEA6A}"/>
    <cellStyle name="Comma 323 3" xfId="4274" xr:uid="{00000000-0005-0000-0000-00002E040000}"/>
    <cellStyle name="Comma 324" xfId="1081" xr:uid="{00000000-0005-0000-0000-00002F040000}"/>
    <cellStyle name="Comma 324 2" xfId="3199" xr:uid="{00000000-0005-0000-0000-000030040000}"/>
    <cellStyle name="Comma 324 2 2" xfId="6065" xr:uid="{00000000-0005-0000-0000-000031040000}"/>
    <cellStyle name="Comma 324 2 3" xfId="6058" xr:uid="{4BA2FA88-F442-4B7D-A21D-009C0C06947E}"/>
    <cellStyle name="Comma 324 3" xfId="4275" xr:uid="{00000000-0005-0000-0000-000030040000}"/>
    <cellStyle name="Comma 325" xfId="1082" xr:uid="{00000000-0005-0000-0000-000031040000}"/>
    <cellStyle name="Comma 325 2" xfId="3200" xr:uid="{00000000-0005-0000-0000-000032040000}"/>
    <cellStyle name="Comma 325 2 2" xfId="6066" xr:uid="{00000000-0005-0000-0000-000033040000}"/>
    <cellStyle name="Comma 325 3" xfId="4276" xr:uid="{00000000-0005-0000-0000-000032040000}"/>
    <cellStyle name="Comma 326" xfId="1083" xr:uid="{00000000-0005-0000-0000-000033040000}"/>
    <cellStyle name="Comma 326 2" xfId="3201" xr:uid="{00000000-0005-0000-0000-000034040000}"/>
    <cellStyle name="Comma 326 2 2" xfId="6067" xr:uid="{00000000-0005-0000-0000-000035040000}"/>
    <cellStyle name="Comma 326 3" xfId="4277" xr:uid="{00000000-0005-0000-0000-000034040000}"/>
    <cellStyle name="Comma 327" xfId="1084" xr:uid="{00000000-0005-0000-0000-000035040000}"/>
    <cellStyle name="Comma 327 2" xfId="3202" xr:uid="{00000000-0005-0000-0000-000036040000}"/>
    <cellStyle name="Comma 327 2 2" xfId="6068" xr:uid="{00000000-0005-0000-0000-000037040000}"/>
    <cellStyle name="Comma 327 3" xfId="4278" xr:uid="{00000000-0005-0000-0000-000036040000}"/>
    <cellStyle name="Comma 328" xfId="1085" xr:uid="{00000000-0005-0000-0000-000037040000}"/>
    <cellStyle name="Comma 328 2" xfId="3203" xr:uid="{00000000-0005-0000-0000-000038040000}"/>
    <cellStyle name="Comma 328 2 2" xfId="6069" xr:uid="{00000000-0005-0000-0000-000039040000}"/>
    <cellStyle name="Comma 328 3" xfId="4279" xr:uid="{00000000-0005-0000-0000-000038040000}"/>
    <cellStyle name="Comma 329" xfId="1086" xr:uid="{00000000-0005-0000-0000-000039040000}"/>
    <cellStyle name="Comma 329 2" xfId="3204" xr:uid="{00000000-0005-0000-0000-00003A040000}"/>
    <cellStyle name="Comma 329 2 2" xfId="6070" xr:uid="{00000000-0005-0000-0000-00003B040000}"/>
    <cellStyle name="Comma 329 3" xfId="4280" xr:uid="{00000000-0005-0000-0000-00003A040000}"/>
    <cellStyle name="Comma 33" xfId="1087" xr:uid="{00000000-0005-0000-0000-00003B040000}"/>
    <cellStyle name="Comma 33 2" xfId="4281" xr:uid="{00000000-0005-0000-0000-00003C040000}"/>
    <cellStyle name="Comma 330" xfId="1088" xr:uid="{00000000-0005-0000-0000-00003C040000}"/>
    <cellStyle name="Comma 330 2" xfId="3205" xr:uid="{00000000-0005-0000-0000-00003D040000}"/>
    <cellStyle name="Comma 330 2 2" xfId="6071" xr:uid="{00000000-0005-0000-0000-00003E040000}"/>
    <cellStyle name="Comma 330 3" xfId="4282" xr:uid="{00000000-0005-0000-0000-00003D040000}"/>
    <cellStyle name="Comma 331" xfId="1089" xr:uid="{00000000-0005-0000-0000-00003E040000}"/>
    <cellStyle name="Comma 331 2" xfId="3206" xr:uid="{00000000-0005-0000-0000-00003F040000}"/>
    <cellStyle name="Comma 331 2 2" xfId="6072" xr:uid="{00000000-0005-0000-0000-000040040000}"/>
    <cellStyle name="Comma 331 3" xfId="4283" xr:uid="{00000000-0005-0000-0000-00003F040000}"/>
    <cellStyle name="Comma 332" xfId="1090" xr:uid="{00000000-0005-0000-0000-000040040000}"/>
    <cellStyle name="Comma 332 2" xfId="4284" xr:uid="{00000000-0005-0000-0000-000041040000}"/>
    <cellStyle name="Comma 333" xfId="1091" xr:uid="{00000000-0005-0000-0000-000041040000}"/>
    <cellStyle name="Comma 333 2" xfId="4285" xr:uid="{00000000-0005-0000-0000-000042040000}"/>
    <cellStyle name="Comma 334" xfId="1092" xr:uid="{00000000-0005-0000-0000-000042040000}"/>
    <cellStyle name="Comma 334 2" xfId="4286" xr:uid="{00000000-0005-0000-0000-000043040000}"/>
    <cellStyle name="Comma 335" xfId="1093" xr:uid="{00000000-0005-0000-0000-000043040000}"/>
    <cellStyle name="Comma 335 2" xfId="4287" xr:uid="{00000000-0005-0000-0000-000044040000}"/>
    <cellStyle name="Comma 336" xfId="1094" xr:uid="{00000000-0005-0000-0000-000044040000}"/>
    <cellStyle name="Comma 336 2" xfId="4288" xr:uid="{00000000-0005-0000-0000-000045040000}"/>
    <cellStyle name="Comma 337" xfId="1095" xr:uid="{00000000-0005-0000-0000-000045040000}"/>
    <cellStyle name="Comma 337 2" xfId="4289" xr:uid="{00000000-0005-0000-0000-000046040000}"/>
    <cellStyle name="Comma 338" xfId="1096" xr:uid="{00000000-0005-0000-0000-000046040000}"/>
    <cellStyle name="Comma 338 2" xfId="4290" xr:uid="{00000000-0005-0000-0000-000047040000}"/>
    <cellStyle name="Comma 339" xfId="1097" xr:uid="{00000000-0005-0000-0000-000047040000}"/>
    <cellStyle name="Comma 339 2" xfId="4291" xr:uid="{00000000-0005-0000-0000-000048040000}"/>
    <cellStyle name="Comma 34" xfId="1098" xr:uid="{00000000-0005-0000-0000-000048040000}"/>
    <cellStyle name="Comma 34 2" xfId="4292" xr:uid="{00000000-0005-0000-0000-000049040000}"/>
    <cellStyle name="Comma 340" xfId="1099" xr:uid="{00000000-0005-0000-0000-000049040000}"/>
    <cellStyle name="Comma 340 2" xfId="4293" xr:uid="{00000000-0005-0000-0000-00004A040000}"/>
    <cellStyle name="Comma 341" xfId="1100" xr:uid="{00000000-0005-0000-0000-00004A040000}"/>
    <cellStyle name="Comma 341 2" xfId="3219" xr:uid="{00000000-0005-0000-0000-00004B040000}"/>
    <cellStyle name="Comma 341 2 2" xfId="6085" xr:uid="{00000000-0005-0000-0000-00004C040000}"/>
    <cellStyle name="Comma 341 3" xfId="4294" xr:uid="{00000000-0005-0000-0000-00004B040000}"/>
    <cellStyle name="Comma 342" xfId="1101" xr:uid="{00000000-0005-0000-0000-00004C040000}"/>
    <cellStyle name="Comma 342 2" xfId="3220" xr:uid="{00000000-0005-0000-0000-00004D040000}"/>
    <cellStyle name="Comma 342 2 2" xfId="6086" xr:uid="{00000000-0005-0000-0000-00004E040000}"/>
    <cellStyle name="Comma 342 3" xfId="4295" xr:uid="{00000000-0005-0000-0000-00004D040000}"/>
    <cellStyle name="Comma 343" xfId="1102" xr:uid="{00000000-0005-0000-0000-00004E040000}"/>
    <cellStyle name="Comma 343 2" xfId="3221" xr:uid="{00000000-0005-0000-0000-00004F040000}"/>
    <cellStyle name="Comma 343 2 2" xfId="6087" xr:uid="{00000000-0005-0000-0000-000050040000}"/>
    <cellStyle name="Comma 343 3" xfId="4296" xr:uid="{00000000-0005-0000-0000-00004F040000}"/>
    <cellStyle name="Comma 344" xfId="1103" xr:uid="{00000000-0005-0000-0000-000050040000}"/>
    <cellStyle name="Comma 344 2" xfId="3222" xr:uid="{00000000-0005-0000-0000-000051040000}"/>
    <cellStyle name="Comma 344 2 2" xfId="6088" xr:uid="{00000000-0005-0000-0000-000052040000}"/>
    <cellStyle name="Comma 344 3" xfId="4297" xr:uid="{00000000-0005-0000-0000-000051040000}"/>
    <cellStyle name="Comma 345" xfId="1104" xr:uid="{00000000-0005-0000-0000-000052040000}"/>
    <cellStyle name="Comma 345 2" xfId="3223" xr:uid="{00000000-0005-0000-0000-000053040000}"/>
    <cellStyle name="Comma 345 2 2" xfId="6089" xr:uid="{00000000-0005-0000-0000-000054040000}"/>
    <cellStyle name="Comma 345 3" xfId="4298" xr:uid="{00000000-0005-0000-0000-000053040000}"/>
    <cellStyle name="Comma 346" xfId="1105" xr:uid="{00000000-0005-0000-0000-000054040000}"/>
    <cellStyle name="Comma 346 2" xfId="3224" xr:uid="{00000000-0005-0000-0000-000055040000}"/>
    <cellStyle name="Comma 346 2 2" xfId="6090" xr:uid="{00000000-0005-0000-0000-000056040000}"/>
    <cellStyle name="Comma 346 3" xfId="4299" xr:uid="{00000000-0005-0000-0000-000055040000}"/>
    <cellStyle name="Comma 347" xfId="1106" xr:uid="{00000000-0005-0000-0000-000056040000}"/>
    <cellStyle name="Comma 347 2" xfId="3225" xr:uid="{00000000-0005-0000-0000-000057040000}"/>
    <cellStyle name="Comma 347 2 2" xfId="6091" xr:uid="{00000000-0005-0000-0000-000058040000}"/>
    <cellStyle name="Comma 347 3" xfId="4300" xr:uid="{00000000-0005-0000-0000-000057040000}"/>
    <cellStyle name="Comma 348" xfId="1107" xr:uid="{00000000-0005-0000-0000-000058040000}"/>
    <cellStyle name="Comma 348 2" xfId="3226" xr:uid="{00000000-0005-0000-0000-000059040000}"/>
    <cellStyle name="Comma 348 2 2" xfId="6092" xr:uid="{00000000-0005-0000-0000-00005A040000}"/>
    <cellStyle name="Comma 348 3" xfId="4301" xr:uid="{00000000-0005-0000-0000-000059040000}"/>
    <cellStyle name="Comma 349" xfId="1108" xr:uid="{00000000-0005-0000-0000-00005A040000}"/>
    <cellStyle name="Comma 349 2" xfId="3227" xr:uid="{00000000-0005-0000-0000-00005B040000}"/>
    <cellStyle name="Comma 349 2 2" xfId="6093" xr:uid="{00000000-0005-0000-0000-00005C040000}"/>
    <cellStyle name="Comma 349 3" xfId="4302" xr:uid="{00000000-0005-0000-0000-00005B040000}"/>
    <cellStyle name="Comma 35" xfId="1109" xr:uid="{00000000-0005-0000-0000-00005C040000}"/>
    <cellStyle name="Comma 35 2" xfId="1110" xr:uid="{00000000-0005-0000-0000-00005D040000}"/>
    <cellStyle name="Comma 35 2 2" xfId="1111" xr:uid="{00000000-0005-0000-0000-00005E040000}"/>
    <cellStyle name="Comma 35 2 2 2" xfId="4305" xr:uid="{00000000-0005-0000-0000-00005F040000}"/>
    <cellStyle name="Comma 35 2 3" xfId="4304" xr:uid="{00000000-0005-0000-0000-00005E040000}"/>
    <cellStyle name="Comma 35 3" xfId="1112" xr:uid="{00000000-0005-0000-0000-00005F040000}"/>
    <cellStyle name="Comma 35 3 2" xfId="4306" xr:uid="{00000000-0005-0000-0000-000060040000}"/>
    <cellStyle name="Comma 35 4" xfId="4303" xr:uid="{00000000-0005-0000-0000-00005D040000}"/>
    <cellStyle name="Comma 350" xfId="1113" xr:uid="{00000000-0005-0000-0000-000060040000}"/>
    <cellStyle name="Comma 350 2" xfId="3228" xr:uid="{00000000-0005-0000-0000-000061040000}"/>
    <cellStyle name="Comma 350 2 2" xfId="6094" xr:uid="{00000000-0005-0000-0000-000062040000}"/>
    <cellStyle name="Comma 350 3" xfId="4307" xr:uid="{00000000-0005-0000-0000-000061040000}"/>
    <cellStyle name="Comma 351" xfId="1114" xr:uid="{00000000-0005-0000-0000-000062040000}"/>
    <cellStyle name="Comma 351 2" xfId="3229" xr:uid="{00000000-0005-0000-0000-000063040000}"/>
    <cellStyle name="Comma 351 2 2" xfId="6095" xr:uid="{00000000-0005-0000-0000-000064040000}"/>
    <cellStyle name="Comma 351 3" xfId="4308" xr:uid="{00000000-0005-0000-0000-000063040000}"/>
    <cellStyle name="Comma 352" xfId="1115" xr:uid="{00000000-0005-0000-0000-000064040000}"/>
    <cellStyle name="Comma 352 2" xfId="3230" xr:uid="{00000000-0005-0000-0000-000065040000}"/>
    <cellStyle name="Comma 352 2 2" xfId="6096" xr:uid="{00000000-0005-0000-0000-000066040000}"/>
    <cellStyle name="Comma 352 3" xfId="4309" xr:uid="{00000000-0005-0000-0000-000065040000}"/>
    <cellStyle name="Comma 353" xfId="1116" xr:uid="{00000000-0005-0000-0000-000066040000}"/>
    <cellStyle name="Comma 353 2" xfId="3231" xr:uid="{00000000-0005-0000-0000-000067040000}"/>
    <cellStyle name="Comma 353 2 2" xfId="6097" xr:uid="{00000000-0005-0000-0000-000068040000}"/>
    <cellStyle name="Comma 353 3" xfId="4310" xr:uid="{00000000-0005-0000-0000-000067040000}"/>
    <cellStyle name="Comma 354" xfId="1117" xr:uid="{00000000-0005-0000-0000-000068040000}"/>
    <cellStyle name="Comma 354 2" xfId="3232" xr:uid="{00000000-0005-0000-0000-000069040000}"/>
    <cellStyle name="Comma 354 2 2" xfId="6098" xr:uid="{00000000-0005-0000-0000-00006A040000}"/>
    <cellStyle name="Comma 354 3" xfId="4311" xr:uid="{00000000-0005-0000-0000-000069040000}"/>
    <cellStyle name="Comma 355" xfId="1118" xr:uid="{00000000-0005-0000-0000-00006A040000}"/>
    <cellStyle name="Comma 355 2" xfId="4312" xr:uid="{00000000-0005-0000-0000-00006B040000}"/>
    <cellStyle name="Comma 356" xfId="1119" xr:uid="{00000000-0005-0000-0000-00006B040000}"/>
    <cellStyle name="Comma 356 2" xfId="4313" xr:uid="{00000000-0005-0000-0000-00006C040000}"/>
    <cellStyle name="Comma 357" xfId="1120" xr:uid="{00000000-0005-0000-0000-00006C040000}"/>
    <cellStyle name="Comma 357 2" xfId="4314" xr:uid="{00000000-0005-0000-0000-00006D040000}"/>
    <cellStyle name="Comma 358" xfId="1121" xr:uid="{00000000-0005-0000-0000-00006D040000}"/>
    <cellStyle name="Comma 358 2" xfId="4315" xr:uid="{00000000-0005-0000-0000-00006E040000}"/>
    <cellStyle name="Comma 359" xfId="1122" xr:uid="{00000000-0005-0000-0000-00006E040000}"/>
    <cellStyle name="Comma 359 2" xfId="4316" xr:uid="{00000000-0005-0000-0000-00006F040000}"/>
    <cellStyle name="Comma 36" xfId="1123" xr:uid="{00000000-0005-0000-0000-00006F040000}"/>
    <cellStyle name="Comma 36 2" xfId="1124" xr:uid="{00000000-0005-0000-0000-000070040000}"/>
    <cellStyle name="Comma 36 2 2" xfId="1125" xr:uid="{00000000-0005-0000-0000-000071040000}"/>
    <cellStyle name="Comma 36 2 2 2" xfId="4319" xr:uid="{00000000-0005-0000-0000-000072040000}"/>
    <cellStyle name="Comma 36 2 3" xfId="4318" xr:uid="{00000000-0005-0000-0000-000071040000}"/>
    <cellStyle name="Comma 36 3" xfId="1126" xr:uid="{00000000-0005-0000-0000-000072040000}"/>
    <cellStyle name="Comma 36 3 2" xfId="4320" xr:uid="{00000000-0005-0000-0000-000073040000}"/>
    <cellStyle name="Comma 36 4" xfId="4317" xr:uid="{00000000-0005-0000-0000-000070040000}"/>
    <cellStyle name="Comma 360" xfId="1127" xr:uid="{00000000-0005-0000-0000-000073040000}"/>
    <cellStyle name="Comma 360 2" xfId="4321" xr:uid="{00000000-0005-0000-0000-000074040000}"/>
    <cellStyle name="Comma 361" xfId="1128" xr:uid="{00000000-0005-0000-0000-000074040000}"/>
    <cellStyle name="Comma 361 2" xfId="4322" xr:uid="{00000000-0005-0000-0000-000075040000}"/>
    <cellStyle name="Comma 362" xfId="1129" xr:uid="{00000000-0005-0000-0000-000075040000}"/>
    <cellStyle name="Comma 362 2" xfId="4323" xr:uid="{00000000-0005-0000-0000-000076040000}"/>
    <cellStyle name="Comma 363" xfId="1130" xr:uid="{00000000-0005-0000-0000-000076040000}"/>
    <cellStyle name="Comma 363 2" xfId="4324" xr:uid="{00000000-0005-0000-0000-000077040000}"/>
    <cellStyle name="Comma 364" xfId="1131" xr:uid="{00000000-0005-0000-0000-000077040000}"/>
    <cellStyle name="Comma 364 2" xfId="4325" xr:uid="{00000000-0005-0000-0000-000078040000}"/>
    <cellStyle name="Comma 365" xfId="3234" xr:uid="{00000000-0005-0000-0000-0000E60D0000}"/>
    <cellStyle name="Comma 37" xfId="1132" xr:uid="{00000000-0005-0000-0000-000078040000}"/>
    <cellStyle name="Comma 37 2" xfId="1133" xr:uid="{00000000-0005-0000-0000-000079040000}"/>
    <cellStyle name="Comma 37 2 2" xfId="1134" xr:uid="{00000000-0005-0000-0000-00007A040000}"/>
    <cellStyle name="Comma 37 2 2 2" xfId="4328" xr:uid="{00000000-0005-0000-0000-00007B040000}"/>
    <cellStyle name="Comma 37 2 3" xfId="4327" xr:uid="{00000000-0005-0000-0000-00007A040000}"/>
    <cellStyle name="Comma 37 3" xfId="1135" xr:uid="{00000000-0005-0000-0000-00007B040000}"/>
    <cellStyle name="Comma 37 3 2" xfId="4329" xr:uid="{00000000-0005-0000-0000-00007C040000}"/>
    <cellStyle name="Comma 37 4" xfId="4326" xr:uid="{00000000-0005-0000-0000-000079040000}"/>
    <cellStyle name="Comma 38" xfId="1136" xr:uid="{00000000-0005-0000-0000-00007C040000}"/>
    <cellStyle name="Comma 38 2" xfId="1137" xr:uid="{00000000-0005-0000-0000-00007D040000}"/>
    <cellStyle name="Comma 38 2 2" xfId="1138" xr:uid="{00000000-0005-0000-0000-00007E040000}"/>
    <cellStyle name="Comma 38 2 2 2" xfId="4332" xr:uid="{00000000-0005-0000-0000-00007F040000}"/>
    <cellStyle name="Comma 38 2 3" xfId="4331" xr:uid="{00000000-0005-0000-0000-00007E040000}"/>
    <cellStyle name="Comma 38 3" xfId="1139" xr:uid="{00000000-0005-0000-0000-00007F040000}"/>
    <cellStyle name="Comma 38 3 2" xfId="4333" xr:uid="{00000000-0005-0000-0000-000080040000}"/>
    <cellStyle name="Comma 38 4" xfId="4330" xr:uid="{00000000-0005-0000-0000-00007D040000}"/>
    <cellStyle name="Comma 39" xfId="1140" xr:uid="{00000000-0005-0000-0000-000080040000}"/>
    <cellStyle name="Comma 39 2" xfId="1141" xr:uid="{00000000-0005-0000-0000-000081040000}"/>
    <cellStyle name="Comma 39 2 2" xfId="1142" xr:uid="{00000000-0005-0000-0000-000082040000}"/>
    <cellStyle name="Comma 39 2 2 2" xfId="4336" xr:uid="{00000000-0005-0000-0000-000083040000}"/>
    <cellStyle name="Comma 39 2 3" xfId="4335" xr:uid="{00000000-0005-0000-0000-000082040000}"/>
    <cellStyle name="Comma 39 3" xfId="1143" xr:uid="{00000000-0005-0000-0000-000083040000}"/>
    <cellStyle name="Comma 39 3 2" xfId="4337" xr:uid="{00000000-0005-0000-0000-000084040000}"/>
    <cellStyle name="Comma 39 4" xfId="4334" xr:uid="{00000000-0005-0000-0000-000081040000}"/>
    <cellStyle name="Comma 4" xfId="1144" xr:uid="{00000000-0005-0000-0000-000084040000}"/>
    <cellStyle name="Comma 4 2" xfId="1145" xr:uid="{00000000-0005-0000-0000-000085040000}"/>
    <cellStyle name="Comma 4 2 2" xfId="1146" xr:uid="{00000000-0005-0000-0000-000086040000}"/>
    <cellStyle name="Comma 4 2 2 2" xfId="1147" xr:uid="{00000000-0005-0000-0000-000087040000}"/>
    <cellStyle name="Comma 4 2 2 2 2" xfId="1148" xr:uid="{00000000-0005-0000-0000-000088040000}"/>
    <cellStyle name="Comma 4 2 2 2 2 2" xfId="4342" xr:uid="{00000000-0005-0000-0000-000089040000}"/>
    <cellStyle name="Comma 4 2 2 2 3" xfId="4341" xr:uid="{00000000-0005-0000-0000-000088040000}"/>
    <cellStyle name="Comma 4 2 2 3" xfId="1149" xr:uid="{00000000-0005-0000-0000-000089040000}"/>
    <cellStyle name="Comma 4 2 2 3 2" xfId="4343" xr:uid="{00000000-0005-0000-0000-00008A040000}"/>
    <cellStyle name="Comma 4 2 2 4" xfId="4340" xr:uid="{00000000-0005-0000-0000-000087040000}"/>
    <cellStyle name="Comma 4 2 3" xfId="1150" xr:uid="{00000000-0005-0000-0000-00008A040000}"/>
    <cellStyle name="Comma 4 2 3 2" xfId="1151" xr:uid="{00000000-0005-0000-0000-00008B040000}"/>
    <cellStyle name="Comma 4 2 3 2 2" xfId="1152" xr:uid="{00000000-0005-0000-0000-00008C040000}"/>
    <cellStyle name="Comma 4 2 3 2 2 2" xfId="4346" xr:uid="{00000000-0005-0000-0000-00008D040000}"/>
    <cellStyle name="Comma 4 2 3 2 3" xfId="4345" xr:uid="{00000000-0005-0000-0000-00008C040000}"/>
    <cellStyle name="Comma 4 2 3 3" xfId="1153" xr:uid="{00000000-0005-0000-0000-00008D040000}"/>
    <cellStyle name="Comma 4 2 3 3 2" xfId="4347" xr:uid="{00000000-0005-0000-0000-00008E040000}"/>
    <cellStyle name="Comma 4 2 3 4" xfId="4344" xr:uid="{00000000-0005-0000-0000-00008B040000}"/>
    <cellStyle name="Comma 4 2 4" xfId="1154" xr:uid="{00000000-0005-0000-0000-00008E040000}"/>
    <cellStyle name="Comma 4 2 4 2" xfId="1155" xr:uid="{00000000-0005-0000-0000-00008F040000}"/>
    <cellStyle name="Comma 4 2 4 2 2" xfId="1156" xr:uid="{00000000-0005-0000-0000-000090040000}"/>
    <cellStyle name="Comma 4 2 4 2 2 2" xfId="1157" xr:uid="{00000000-0005-0000-0000-000091040000}"/>
    <cellStyle name="Comma 4 2 4 2 2 2 2" xfId="4351" xr:uid="{00000000-0005-0000-0000-000092040000}"/>
    <cellStyle name="Comma 4 2 4 2 2 3" xfId="4350" xr:uid="{00000000-0005-0000-0000-000091040000}"/>
    <cellStyle name="Comma 4 2 4 2 3" xfId="1158" xr:uid="{00000000-0005-0000-0000-000092040000}"/>
    <cellStyle name="Comma 4 2 4 2 3 2" xfId="4352" xr:uid="{00000000-0005-0000-0000-000093040000}"/>
    <cellStyle name="Comma 4 2 4 2 4" xfId="4349" xr:uid="{00000000-0005-0000-0000-000090040000}"/>
    <cellStyle name="Comma 4 2 4 3" xfId="1159" xr:uid="{00000000-0005-0000-0000-000093040000}"/>
    <cellStyle name="Comma 4 2 4 3 2" xfId="1160" xr:uid="{00000000-0005-0000-0000-000094040000}"/>
    <cellStyle name="Comma 4 2 4 3 2 2" xfId="4354" xr:uid="{00000000-0005-0000-0000-000095040000}"/>
    <cellStyle name="Comma 4 2 4 3 3" xfId="4353" xr:uid="{00000000-0005-0000-0000-000094040000}"/>
    <cellStyle name="Comma 4 2 4 4" xfId="1161" xr:uid="{00000000-0005-0000-0000-000095040000}"/>
    <cellStyle name="Comma 4 2 4 4 2" xfId="4355" xr:uid="{00000000-0005-0000-0000-000096040000}"/>
    <cellStyle name="Comma 4 2 4 5" xfId="4348" xr:uid="{00000000-0005-0000-0000-00008F040000}"/>
    <cellStyle name="Comma 4 2 5" xfId="1162" xr:uid="{00000000-0005-0000-0000-000096040000}"/>
    <cellStyle name="Comma 4 2 5 2" xfId="1163" xr:uid="{00000000-0005-0000-0000-000097040000}"/>
    <cellStyle name="Comma 4 2 5 2 2" xfId="4357" xr:uid="{00000000-0005-0000-0000-000098040000}"/>
    <cellStyle name="Comma 4 2 5 3" xfId="4356" xr:uid="{00000000-0005-0000-0000-000097040000}"/>
    <cellStyle name="Comma 4 2 6" xfId="1164" xr:uid="{00000000-0005-0000-0000-000098040000}"/>
    <cellStyle name="Comma 4 2 6 2" xfId="4358" xr:uid="{00000000-0005-0000-0000-000099040000}"/>
    <cellStyle name="Comma 4 2 7" xfId="4339" xr:uid="{00000000-0005-0000-0000-000086040000}"/>
    <cellStyle name="Comma 4 3" xfId="1165" xr:uid="{00000000-0005-0000-0000-000099040000}"/>
    <cellStyle name="Comma 4 3 2" xfId="1166" xr:uid="{00000000-0005-0000-0000-00009A040000}"/>
    <cellStyle name="Comma 4 3 2 2" xfId="1167" xr:uid="{00000000-0005-0000-0000-00009B040000}"/>
    <cellStyle name="Comma 4 3 2 2 2" xfId="1168" xr:uid="{00000000-0005-0000-0000-00009C040000}"/>
    <cellStyle name="Comma 4 3 2 2 2 2" xfId="4362" xr:uid="{00000000-0005-0000-0000-00009D040000}"/>
    <cellStyle name="Comma 4 3 2 2 3" xfId="4361" xr:uid="{00000000-0005-0000-0000-00009C040000}"/>
    <cellStyle name="Comma 4 3 2 3" xfId="1169" xr:uid="{00000000-0005-0000-0000-00009D040000}"/>
    <cellStyle name="Comma 4 3 2 3 2" xfId="4363" xr:uid="{00000000-0005-0000-0000-00009E040000}"/>
    <cellStyle name="Comma 4 3 2 4" xfId="4360" xr:uid="{00000000-0005-0000-0000-00009B040000}"/>
    <cellStyle name="Comma 4 3 3" xfId="1170" xr:uid="{00000000-0005-0000-0000-00009E040000}"/>
    <cellStyle name="Comma 4 3 3 2" xfId="1171" xr:uid="{00000000-0005-0000-0000-00009F040000}"/>
    <cellStyle name="Comma 4 3 3 2 2" xfId="1172" xr:uid="{00000000-0005-0000-0000-0000A0040000}"/>
    <cellStyle name="Comma 4 3 3 2 2 2" xfId="4366" xr:uid="{00000000-0005-0000-0000-0000A1040000}"/>
    <cellStyle name="Comma 4 3 3 2 3" xfId="4365" xr:uid="{00000000-0005-0000-0000-0000A0040000}"/>
    <cellStyle name="Comma 4 3 3 3" xfId="1173" xr:uid="{00000000-0005-0000-0000-0000A1040000}"/>
    <cellStyle name="Comma 4 3 3 3 2" xfId="4367" xr:uid="{00000000-0005-0000-0000-0000A2040000}"/>
    <cellStyle name="Comma 4 3 3 4" xfId="4364" xr:uid="{00000000-0005-0000-0000-00009F040000}"/>
    <cellStyle name="Comma 4 3 4" xfId="1174" xr:uid="{00000000-0005-0000-0000-0000A2040000}"/>
    <cellStyle name="Comma 4 3 4 2" xfId="1175" xr:uid="{00000000-0005-0000-0000-0000A3040000}"/>
    <cellStyle name="Comma 4 3 4 2 2" xfId="4369" xr:uid="{00000000-0005-0000-0000-0000A4040000}"/>
    <cellStyle name="Comma 4 3 4 3" xfId="4368" xr:uid="{00000000-0005-0000-0000-0000A3040000}"/>
    <cellStyle name="Comma 4 3 5" xfId="1176" xr:uid="{00000000-0005-0000-0000-0000A4040000}"/>
    <cellStyle name="Comma 4 3 5 2" xfId="4370" xr:uid="{00000000-0005-0000-0000-0000A5040000}"/>
    <cellStyle name="Comma 4 3 6" xfId="4359" xr:uid="{00000000-0005-0000-0000-00009A040000}"/>
    <cellStyle name="Comma 4 4" xfId="1177" xr:uid="{00000000-0005-0000-0000-0000A5040000}"/>
    <cellStyle name="Comma 4 4 2" xfId="1178" xr:uid="{00000000-0005-0000-0000-0000A6040000}"/>
    <cellStyle name="Comma 4 4 2 2" xfId="1179" xr:uid="{00000000-0005-0000-0000-0000A7040000}"/>
    <cellStyle name="Comma 4 4 2 2 2" xfId="4373" xr:uid="{00000000-0005-0000-0000-0000A8040000}"/>
    <cellStyle name="Comma 4 4 2 3" xfId="4372" xr:uid="{00000000-0005-0000-0000-0000A7040000}"/>
    <cellStyle name="Comma 4 4 3" xfId="1180" xr:uid="{00000000-0005-0000-0000-0000A8040000}"/>
    <cellStyle name="Comma 4 4 3 2" xfId="4374" xr:uid="{00000000-0005-0000-0000-0000A9040000}"/>
    <cellStyle name="Comma 4 4 4" xfId="4371" xr:uid="{00000000-0005-0000-0000-0000A6040000}"/>
    <cellStyle name="Comma 4 5" xfId="1181" xr:uid="{00000000-0005-0000-0000-0000A9040000}"/>
    <cellStyle name="Comma 4 5 2" xfId="1182" xr:uid="{00000000-0005-0000-0000-0000AA040000}"/>
    <cellStyle name="Comma 4 5 2 2" xfId="1183" xr:uid="{00000000-0005-0000-0000-0000AB040000}"/>
    <cellStyle name="Comma 4 5 2 2 2" xfId="4377" xr:uid="{00000000-0005-0000-0000-0000AC040000}"/>
    <cellStyle name="Comma 4 5 2 3" xfId="4376" xr:uid="{00000000-0005-0000-0000-0000AB040000}"/>
    <cellStyle name="Comma 4 5 3" xfId="1184" xr:uid="{00000000-0005-0000-0000-0000AC040000}"/>
    <cellStyle name="Comma 4 5 3 2" xfId="4378" xr:uid="{00000000-0005-0000-0000-0000AD040000}"/>
    <cellStyle name="Comma 4 5 4" xfId="4375" xr:uid="{00000000-0005-0000-0000-0000AA040000}"/>
    <cellStyle name="Comma 4 6" xfId="1185" xr:uid="{00000000-0005-0000-0000-0000AD040000}"/>
    <cellStyle name="Comma 4 6 2" xfId="1186" xr:uid="{00000000-0005-0000-0000-0000AE040000}"/>
    <cellStyle name="Comma 4 6 2 2" xfId="1187" xr:uid="{00000000-0005-0000-0000-0000AF040000}"/>
    <cellStyle name="Comma 4 6 2 2 2" xfId="4381" xr:uid="{00000000-0005-0000-0000-0000B0040000}"/>
    <cellStyle name="Comma 4 6 2 3" xfId="4380" xr:uid="{00000000-0005-0000-0000-0000AF040000}"/>
    <cellStyle name="Comma 4 6 3" xfId="1188" xr:uid="{00000000-0005-0000-0000-0000B0040000}"/>
    <cellStyle name="Comma 4 6 3 2" xfId="4382" xr:uid="{00000000-0005-0000-0000-0000B1040000}"/>
    <cellStyle name="Comma 4 6 4" xfId="4379" xr:uid="{00000000-0005-0000-0000-0000AE040000}"/>
    <cellStyle name="Comma 4 7" xfId="1189" xr:uid="{00000000-0005-0000-0000-0000B1040000}"/>
    <cellStyle name="Comma 4 7 2" xfId="31" xr:uid="{00000000-0005-0000-0000-0000B2040000}"/>
    <cellStyle name="Comma 4 7 2 2" xfId="3254" xr:uid="{00000000-0005-0000-0000-0000B3040000}"/>
    <cellStyle name="Comma 4 7 3" xfId="4383" xr:uid="{00000000-0005-0000-0000-0000B2040000}"/>
    <cellStyle name="Comma 4 8" xfId="1190" xr:uid="{00000000-0005-0000-0000-0000B3040000}"/>
    <cellStyle name="Comma 4 8 2" xfId="4384" xr:uid="{00000000-0005-0000-0000-0000B4040000}"/>
    <cellStyle name="Comma 4 9" xfId="4338" xr:uid="{00000000-0005-0000-0000-000085040000}"/>
    <cellStyle name="Comma 40" xfId="1191" xr:uid="{00000000-0005-0000-0000-0000B4040000}"/>
    <cellStyle name="Comma 40 2" xfId="1192" xr:uid="{00000000-0005-0000-0000-0000B5040000}"/>
    <cellStyle name="Comma 40 2 2" xfId="1193" xr:uid="{00000000-0005-0000-0000-0000B6040000}"/>
    <cellStyle name="Comma 40 2 2 2" xfId="4387" xr:uid="{00000000-0005-0000-0000-0000B7040000}"/>
    <cellStyle name="Comma 40 2 3" xfId="4386" xr:uid="{00000000-0005-0000-0000-0000B6040000}"/>
    <cellStyle name="Comma 40 3" xfId="1194" xr:uid="{00000000-0005-0000-0000-0000B7040000}"/>
    <cellStyle name="Comma 40 3 2" xfId="4388" xr:uid="{00000000-0005-0000-0000-0000B8040000}"/>
    <cellStyle name="Comma 40 4" xfId="4385" xr:uid="{00000000-0005-0000-0000-0000B5040000}"/>
    <cellStyle name="Comma 41" xfId="1195" xr:uid="{00000000-0005-0000-0000-0000B8040000}"/>
    <cellStyle name="Comma 41 2" xfId="1196" xr:uid="{00000000-0005-0000-0000-0000B9040000}"/>
    <cellStyle name="Comma 41 2 2" xfId="1197" xr:uid="{00000000-0005-0000-0000-0000BA040000}"/>
    <cellStyle name="Comma 41 2 2 2" xfId="4391" xr:uid="{00000000-0005-0000-0000-0000BB040000}"/>
    <cellStyle name="Comma 41 2 3" xfId="4390" xr:uid="{00000000-0005-0000-0000-0000BA040000}"/>
    <cellStyle name="Comma 41 3" xfId="1198" xr:uid="{00000000-0005-0000-0000-0000BB040000}"/>
    <cellStyle name="Comma 41 3 2" xfId="4392" xr:uid="{00000000-0005-0000-0000-0000BC040000}"/>
    <cellStyle name="Comma 41 4" xfId="4389" xr:uid="{00000000-0005-0000-0000-0000B9040000}"/>
    <cellStyle name="Comma 42" xfId="1199" xr:uid="{00000000-0005-0000-0000-0000BC040000}"/>
    <cellStyle name="Comma 42 2" xfId="1200" xr:uid="{00000000-0005-0000-0000-0000BD040000}"/>
    <cellStyle name="Comma 42 2 2" xfId="1201" xr:uid="{00000000-0005-0000-0000-0000BE040000}"/>
    <cellStyle name="Comma 42 2 2 2" xfId="4395" xr:uid="{00000000-0005-0000-0000-0000BF040000}"/>
    <cellStyle name="Comma 42 2 3" xfId="4394" xr:uid="{00000000-0005-0000-0000-0000BE040000}"/>
    <cellStyle name="Comma 42 3" xfId="1202" xr:uid="{00000000-0005-0000-0000-0000BF040000}"/>
    <cellStyle name="Comma 42 3 2" xfId="4396" xr:uid="{00000000-0005-0000-0000-0000C0040000}"/>
    <cellStyle name="Comma 42 4" xfId="4393" xr:uid="{00000000-0005-0000-0000-0000BD040000}"/>
    <cellStyle name="Comma 43" xfId="1203" xr:uid="{00000000-0005-0000-0000-0000C0040000}"/>
    <cellStyle name="Comma 43 2" xfId="1204" xr:uid="{00000000-0005-0000-0000-0000C1040000}"/>
    <cellStyle name="Comma 43 2 2" xfId="1205" xr:uid="{00000000-0005-0000-0000-0000C2040000}"/>
    <cellStyle name="Comma 43 2 2 2" xfId="4399" xr:uid="{00000000-0005-0000-0000-0000C3040000}"/>
    <cellStyle name="Comma 43 2 3" xfId="4398" xr:uid="{00000000-0005-0000-0000-0000C2040000}"/>
    <cellStyle name="Comma 43 3" xfId="1206" xr:uid="{00000000-0005-0000-0000-0000C3040000}"/>
    <cellStyle name="Comma 43 3 2" xfId="4400" xr:uid="{00000000-0005-0000-0000-0000C4040000}"/>
    <cellStyle name="Comma 43 4" xfId="4397" xr:uid="{00000000-0005-0000-0000-0000C1040000}"/>
    <cellStyle name="Comma 44" xfId="1207" xr:uid="{00000000-0005-0000-0000-0000C4040000}"/>
    <cellStyle name="Comma 44 2" xfId="1208" xr:uid="{00000000-0005-0000-0000-0000C5040000}"/>
    <cellStyle name="Comma 44 2 2" xfId="1209" xr:uid="{00000000-0005-0000-0000-0000C6040000}"/>
    <cellStyle name="Comma 44 2 2 2" xfId="4403" xr:uid="{00000000-0005-0000-0000-0000C7040000}"/>
    <cellStyle name="Comma 44 2 3" xfId="4402" xr:uid="{00000000-0005-0000-0000-0000C6040000}"/>
    <cellStyle name="Comma 44 3" xfId="1210" xr:uid="{00000000-0005-0000-0000-0000C7040000}"/>
    <cellStyle name="Comma 44 3 2" xfId="4404" xr:uid="{00000000-0005-0000-0000-0000C8040000}"/>
    <cellStyle name="Comma 44 4" xfId="4401" xr:uid="{00000000-0005-0000-0000-0000C5040000}"/>
    <cellStyle name="Comma 45" xfId="1211" xr:uid="{00000000-0005-0000-0000-0000C8040000}"/>
    <cellStyle name="Comma 45 2" xfId="1212" xr:uid="{00000000-0005-0000-0000-0000C9040000}"/>
    <cellStyle name="Comma 45 2 2" xfId="1213" xr:uid="{00000000-0005-0000-0000-0000CA040000}"/>
    <cellStyle name="Comma 45 2 2 2" xfId="4407" xr:uid="{00000000-0005-0000-0000-0000CB040000}"/>
    <cellStyle name="Comma 45 2 3" xfId="4406" xr:uid="{00000000-0005-0000-0000-0000CA040000}"/>
    <cellStyle name="Comma 45 3" xfId="1214" xr:uid="{00000000-0005-0000-0000-0000CB040000}"/>
    <cellStyle name="Comma 45 3 2" xfId="4408" xr:uid="{00000000-0005-0000-0000-0000CC040000}"/>
    <cellStyle name="Comma 45 4" xfId="4405" xr:uid="{00000000-0005-0000-0000-0000C9040000}"/>
    <cellStyle name="Comma 46" xfId="1215" xr:uid="{00000000-0005-0000-0000-0000CC040000}"/>
    <cellStyle name="Comma 46 2" xfId="1216" xr:uid="{00000000-0005-0000-0000-0000CD040000}"/>
    <cellStyle name="Comma 46 2 2" xfId="1217" xr:uid="{00000000-0005-0000-0000-0000CE040000}"/>
    <cellStyle name="Comma 46 2 2 2" xfId="4411" xr:uid="{00000000-0005-0000-0000-0000CF040000}"/>
    <cellStyle name="Comma 46 2 3" xfId="4410" xr:uid="{00000000-0005-0000-0000-0000CE040000}"/>
    <cellStyle name="Comma 46 3" xfId="1218" xr:uid="{00000000-0005-0000-0000-0000CF040000}"/>
    <cellStyle name="Comma 46 3 2" xfId="4412" xr:uid="{00000000-0005-0000-0000-0000D0040000}"/>
    <cellStyle name="Comma 46 4" xfId="4409" xr:uid="{00000000-0005-0000-0000-0000CD040000}"/>
    <cellStyle name="Comma 47" xfId="1219" xr:uid="{00000000-0005-0000-0000-0000D0040000}"/>
    <cellStyle name="Comma 47 2" xfId="1220" xr:uid="{00000000-0005-0000-0000-0000D1040000}"/>
    <cellStyle name="Comma 47 2 2" xfId="1221" xr:uid="{00000000-0005-0000-0000-0000D2040000}"/>
    <cellStyle name="Comma 47 2 2 2" xfId="4415" xr:uid="{00000000-0005-0000-0000-0000D3040000}"/>
    <cellStyle name="Comma 47 2 3" xfId="4414" xr:uid="{00000000-0005-0000-0000-0000D2040000}"/>
    <cellStyle name="Comma 47 3" xfId="1222" xr:uid="{00000000-0005-0000-0000-0000D3040000}"/>
    <cellStyle name="Comma 47 3 2" xfId="4416" xr:uid="{00000000-0005-0000-0000-0000D4040000}"/>
    <cellStyle name="Comma 47 4" xfId="4413" xr:uid="{00000000-0005-0000-0000-0000D1040000}"/>
    <cellStyle name="Comma 48" xfId="1223" xr:uid="{00000000-0005-0000-0000-0000D4040000}"/>
    <cellStyle name="Comma 48 2" xfId="1224" xr:uid="{00000000-0005-0000-0000-0000D5040000}"/>
    <cellStyle name="Comma 48 2 2" xfId="1225" xr:uid="{00000000-0005-0000-0000-0000D6040000}"/>
    <cellStyle name="Comma 48 2 2 2" xfId="4419" xr:uid="{00000000-0005-0000-0000-0000D7040000}"/>
    <cellStyle name="Comma 48 2 3" xfId="4418" xr:uid="{00000000-0005-0000-0000-0000D6040000}"/>
    <cellStyle name="Comma 48 3" xfId="1226" xr:uid="{00000000-0005-0000-0000-0000D7040000}"/>
    <cellStyle name="Comma 48 3 2" xfId="4420" xr:uid="{00000000-0005-0000-0000-0000D8040000}"/>
    <cellStyle name="Comma 48 4" xfId="4417" xr:uid="{00000000-0005-0000-0000-0000D5040000}"/>
    <cellStyle name="Comma 49" xfId="1227" xr:uid="{00000000-0005-0000-0000-0000D8040000}"/>
    <cellStyle name="Comma 49 2" xfId="1228" xr:uid="{00000000-0005-0000-0000-0000D9040000}"/>
    <cellStyle name="Comma 49 2 2" xfId="1229" xr:uid="{00000000-0005-0000-0000-0000DA040000}"/>
    <cellStyle name="Comma 49 2 2 2" xfId="4423" xr:uid="{00000000-0005-0000-0000-0000DB040000}"/>
    <cellStyle name="Comma 49 2 3" xfId="4422" xr:uid="{00000000-0005-0000-0000-0000DA040000}"/>
    <cellStyle name="Comma 49 3" xfId="1230" xr:uid="{00000000-0005-0000-0000-0000DB040000}"/>
    <cellStyle name="Comma 49 3 2" xfId="4424" xr:uid="{00000000-0005-0000-0000-0000DC040000}"/>
    <cellStyle name="Comma 49 4" xfId="4421" xr:uid="{00000000-0005-0000-0000-0000D9040000}"/>
    <cellStyle name="Comma 5" xfId="1231" xr:uid="{00000000-0005-0000-0000-0000DC040000}"/>
    <cellStyle name="Comma 5 2" xfId="1232" xr:uid="{00000000-0005-0000-0000-0000DD040000}"/>
    <cellStyle name="Comma 5 2 2" xfId="1233" xr:uid="{00000000-0005-0000-0000-0000DE040000}"/>
    <cellStyle name="Comma 5 2 2 2" xfId="1234" xr:uid="{00000000-0005-0000-0000-0000DF040000}"/>
    <cellStyle name="Comma 5 2 2 2 2" xfId="4428" xr:uid="{00000000-0005-0000-0000-0000E0040000}"/>
    <cellStyle name="Comma 5 2 2 3" xfId="4427" xr:uid="{00000000-0005-0000-0000-0000DF040000}"/>
    <cellStyle name="Comma 5 2 3" xfId="1235" xr:uid="{00000000-0005-0000-0000-0000E0040000}"/>
    <cellStyle name="Comma 5 2 3 2" xfId="4429" xr:uid="{00000000-0005-0000-0000-0000E1040000}"/>
    <cellStyle name="Comma 5 2 4" xfId="4426" xr:uid="{00000000-0005-0000-0000-0000DE040000}"/>
    <cellStyle name="Comma 5 3" xfId="1236" xr:uid="{00000000-0005-0000-0000-0000E1040000}"/>
    <cellStyle name="Comma 5 3 2" xfId="1237" xr:uid="{00000000-0005-0000-0000-0000E2040000}"/>
    <cellStyle name="Comma 5 3 2 2" xfId="1238" xr:uid="{00000000-0005-0000-0000-0000E3040000}"/>
    <cellStyle name="Comma 5 3 2 2 2" xfId="4432" xr:uid="{00000000-0005-0000-0000-0000E4040000}"/>
    <cellStyle name="Comma 5 3 2 3" xfId="4431" xr:uid="{00000000-0005-0000-0000-0000E3040000}"/>
    <cellStyle name="Comma 5 3 3" xfId="1239" xr:uid="{00000000-0005-0000-0000-0000E4040000}"/>
    <cellStyle name="Comma 5 3 3 2" xfId="4433" xr:uid="{00000000-0005-0000-0000-0000E5040000}"/>
    <cellStyle name="Comma 5 3 4" xfId="4430" xr:uid="{00000000-0005-0000-0000-0000E2040000}"/>
    <cellStyle name="Comma 5 4" xfId="1240" xr:uid="{00000000-0005-0000-0000-0000E5040000}"/>
    <cellStyle name="Comma 5 4 2" xfId="1241" xr:uid="{00000000-0005-0000-0000-0000E6040000}"/>
    <cellStyle name="Comma 5 4 2 2" xfId="1242" xr:uid="{00000000-0005-0000-0000-0000E7040000}"/>
    <cellStyle name="Comma 5 4 2 2 2" xfId="4436" xr:uid="{00000000-0005-0000-0000-0000E8040000}"/>
    <cellStyle name="Comma 5 4 2 3" xfId="4435" xr:uid="{00000000-0005-0000-0000-0000E7040000}"/>
    <cellStyle name="Comma 5 4 3" xfId="1243" xr:uid="{00000000-0005-0000-0000-0000E8040000}"/>
    <cellStyle name="Comma 5 4 3 2" xfId="4437" xr:uid="{00000000-0005-0000-0000-0000E9040000}"/>
    <cellStyle name="Comma 5 4 4" xfId="4434" xr:uid="{00000000-0005-0000-0000-0000E6040000}"/>
    <cellStyle name="Comma 5 5" xfId="1244" xr:uid="{00000000-0005-0000-0000-0000E9040000}"/>
    <cellStyle name="Comma 5 5 2" xfId="1245" xr:uid="{00000000-0005-0000-0000-0000EA040000}"/>
    <cellStyle name="Comma 5 5 2 2" xfId="4439" xr:uid="{00000000-0005-0000-0000-0000EB040000}"/>
    <cellStyle name="Comma 5 5 3" xfId="4438" xr:uid="{00000000-0005-0000-0000-0000EA040000}"/>
    <cellStyle name="Comma 5 6" xfId="1246" xr:uid="{00000000-0005-0000-0000-0000EB040000}"/>
    <cellStyle name="Comma 5 6 2" xfId="4440" xr:uid="{00000000-0005-0000-0000-0000EC040000}"/>
    <cellStyle name="Comma 5 7" xfId="4425" xr:uid="{00000000-0005-0000-0000-0000DD040000}"/>
    <cellStyle name="Comma 50" xfId="1247" xr:uid="{00000000-0005-0000-0000-0000EC040000}"/>
    <cellStyle name="Comma 50 2" xfId="1248" xr:uid="{00000000-0005-0000-0000-0000ED040000}"/>
    <cellStyle name="Comma 50 2 2" xfId="1249" xr:uid="{00000000-0005-0000-0000-0000EE040000}"/>
    <cellStyle name="Comma 50 2 2 2" xfId="4443" xr:uid="{00000000-0005-0000-0000-0000EF040000}"/>
    <cellStyle name="Comma 50 2 3" xfId="4442" xr:uid="{00000000-0005-0000-0000-0000EE040000}"/>
    <cellStyle name="Comma 50 3" xfId="1250" xr:uid="{00000000-0005-0000-0000-0000EF040000}"/>
    <cellStyle name="Comma 50 3 2" xfId="4444" xr:uid="{00000000-0005-0000-0000-0000F0040000}"/>
    <cellStyle name="Comma 50 4" xfId="4441" xr:uid="{00000000-0005-0000-0000-0000ED040000}"/>
    <cellStyle name="Comma 51" xfId="1251" xr:uid="{00000000-0005-0000-0000-0000F0040000}"/>
    <cellStyle name="Comma 51 2" xfId="1252" xr:uid="{00000000-0005-0000-0000-0000F1040000}"/>
    <cellStyle name="Comma 51 2 2" xfId="1253" xr:uid="{00000000-0005-0000-0000-0000F2040000}"/>
    <cellStyle name="Comma 51 2 2 2" xfId="4447" xr:uid="{00000000-0005-0000-0000-0000F3040000}"/>
    <cellStyle name="Comma 51 2 3" xfId="4446" xr:uid="{00000000-0005-0000-0000-0000F2040000}"/>
    <cellStyle name="Comma 51 3" xfId="1254" xr:uid="{00000000-0005-0000-0000-0000F3040000}"/>
    <cellStyle name="Comma 51 3 2" xfId="4448" xr:uid="{00000000-0005-0000-0000-0000F4040000}"/>
    <cellStyle name="Comma 51 4" xfId="4445" xr:uid="{00000000-0005-0000-0000-0000F1040000}"/>
    <cellStyle name="Comma 52" xfId="1255" xr:uid="{00000000-0005-0000-0000-0000F4040000}"/>
    <cellStyle name="Comma 52 2" xfId="1256" xr:uid="{00000000-0005-0000-0000-0000F5040000}"/>
    <cellStyle name="Comma 52 2 2" xfId="1257" xr:uid="{00000000-0005-0000-0000-0000F6040000}"/>
    <cellStyle name="Comma 52 2 2 2" xfId="4451" xr:uid="{00000000-0005-0000-0000-0000F7040000}"/>
    <cellStyle name="Comma 52 2 3" xfId="4450" xr:uid="{00000000-0005-0000-0000-0000F6040000}"/>
    <cellStyle name="Comma 52 3" xfId="1258" xr:uid="{00000000-0005-0000-0000-0000F7040000}"/>
    <cellStyle name="Comma 52 3 2" xfId="4452" xr:uid="{00000000-0005-0000-0000-0000F8040000}"/>
    <cellStyle name="Comma 52 4" xfId="4449" xr:uid="{00000000-0005-0000-0000-0000F5040000}"/>
    <cellStyle name="Comma 53" xfId="1259" xr:uid="{00000000-0005-0000-0000-0000F8040000}"/>
    <cellStyle name="Comma 53 2" xfId="1260" xr:uid="{00000000-0005-0000-0000-0000F9040000}"/>
    <cellStyle name="Comma 53 2 2" xfId="1261" xr:uid="{00000000-0005-0000-0000-0000FA040000}"/>
    <cellStyle name="Comma 53 2 2 2" xfId="4455" xr:uid="{00000000-0005-0000-0000-0000FB040000}"/>
    <cellStyle name="Comma 53 2 3" xfId="4454" xr:uid="{00000000-0005-0000-0000-0000FA040000}"/>
    <cellStyle name="Comma 53 3" xfId="1262" xr:uid="{00000000-0005-0000-0000-0000FB040000}"/>
    <cellStyle name="Comma 53 3 2" xfId="4456" xr:uid="{00000000-0005-0000-0000-0000FC040000}"/>
    <cellStyle name="Comma 53 4" xfId="4453" xr:uid="{00000000-0005-0000-0000-0000F9040000}"/>
    <cellStyle name="Comma 54" xfId="1263" xr:uid="{00000000-0005-0000-0000-0000FC040000}"/>
    <cellStyle name="Comma 54 2" xfId="1264" xr:uid="{00000000-0005-0000-0000-0000FD040000}"/>
    <cellStyle name="Comma 54 2 2" xfId="1265" xr:uid="{00000000-0005-0000-0000-0000FE040000}"/>
    <cellStyle name="Comma 54 2 2 2" xfId="4459" xr:uid="{00000000-0005-0000-0000-0000FF040000}"/>
    <cellStyle name="Comma 54 2 3" xfId="4458" xr:uid="{00000000-0005-0000-0000-0000FE040000}"/>
    <cellStyle name="Comma 54 3" xfId="1266" xr:uid="{00000000-0005-0000-0000-0000FF040000}"/>
    <cellStyle name="Comma 54 3 2" xfId="4460" xr:uid="{00000000-0005-0000-0000-000000050000}"/>
    <cellStyle name="Comma 54 4" xfId="4457" xr:uid="{00000000-0005-0000-0000-0000FD040000}"/>
    <cellStyle name="Comma 55" xfId="1267" xr:uid="{00000000-0005-0000-0000-000000050000}"/>
    <cellStyle name="Comma 55 2" xfId="1268" xr:uid="{00000000-0005-0000-0000-000001050000}"/>
    <cellStyle name="Comma 55 2 2" xfId="1269" xr:uid="{00000000-0005-0000-0000-000002050000}"/>
    <cellStyle name="Comma 55 2 2 2" xfId="4463" xr:uid="{00000000-0005-0000-0000-000003050000}"/>
    <cellStyle name="Comma 55 2 3" xfId="4462" xr:uid="{00000000-0005-0000-0000-000002050000}"/>
    <cellStyle name="Comma 55 3" xfId="1270" xr:uid="{00000000-0005-0000-0000-000003050000}"/>
    <cellStyle name="Comma 55 3 2" xfId="4464" xr:uid="{00000000-0005-0000-0000-000004050000}"/>
    <cellStyle name="Comma 55 4" xfId="4461" xr:uid="{00000000-0005-0000-0000-000001050000}"/>
    <cellStyle name="Comma 56" xfId="1271" xr:uid="{00000000-0005-0000-0000-000004050000}"/>
    <cellStyle name="Comma 56 2" xfId="1272" xr:uid="{00000000-0005-0000-0000-000005050000}"/>
    <cellStyle name="Comma 56 2 2" xfId="1273" xr:uid="{00000000-0005-0000-0000-000006050000}"/>
    <cellStyle name="Comma 56 2 2 2" xfId="4467" xr:uid="{00000000-0005-0000-0000-000007050000}"/>
    <cellStyle name="Comma 56 2 3" xfId="4466" xr:uid="{00000000-0005-0000-0000-000006050000}"/>
    <cellStyle name="Comma 56 3" xfId="1274" xr:uid="{00000000-0005-0000-0000-000007050000}"/>
    <cellStyle name="Comma 56 3 2" xfId="4468" xr:uid="{00000000-0005-0000-0000-000008050000}"/>
    <cellStyle name="Comma 56 4" xfId="4465" xr:uid="{00000000-0005-0000-0000-000005050000}"/>
    <cellStyle name="Comma 57" xfId="1275" xr:uid="{00000000-0005-0000-0000-000008050000}"/>
    <cellStyle name="Comma 57 2" xfId="1276" xr:uid="{00000000-0005-0000-0000-000009050000}"/>
    <cellStyle name="Comma 57 2 2" xfId="1277" xr:uid="{00000000-0005-0000-0000-00000A050000}"/>
    <cellStyle name="Comma 57 2 2 2" xfId="4471" xr:uid="{00000000-0005-0000-0000-00000B050000}"/>
    <cellStyle name="Comma 57 2 3" xfId="4470" xr:uid="{00000000-0005-0000-0000-00000A050000}"/>
    <cellStyle name="Comma 57 3" xfId="1278" xr:uid="{00000000-0005-0000-0000-00000B050000}"/>
    <cellStyle name="Comma 57 3 2" xfId="4472" xr:uid="{00000000-0005-0000-0000-00000C050000}"/>
    <cellStyle name="Comma 57 4" xfId="4469" xr:uid="{00000000-0005-0000-0000-000009050000}"/>
    <cellStyle name="Comma 58" xfId="1279" xr:uid="{00000000-0005-0000-0000-00000C050000}"/>
    <cellStyle name="Comma 58 2" xfId="1280" xr:uid="{00000000-0005-0000-0000-00000D050000}"/>
    <cellStyle name="Comma 58 2 2" xfId="1281" xr:uid="{00000000-0005-0000-0000-00000E050000}"/>
    <cellStyle name="Comma 58 2 2 2" xfId="4475" xr:uid="{00000000-0005-0000-0000-00000F050000}"/>
    <cellStyle name="Comma 58 2 3" xfId="4474" xr:uid="{00000000-0005-0000-0000-00000E050000}"/>
    <cellStyle name="Comma 58 3" xfId="1282" xr:uid="{00000000-0005-0000-0000-00000F050000}"/>
    <cellStyle name="Comma 58 3 2" xfId="4476" xr:uid="{00000000-0005-0000-0000-000010050000}"/>
    <cellStyle name="Comma 58 4" xfId="4473" xr:uid="{00000000-0005-0000-0000-00000D050000}"/>
    <cellStyle name="Comma 59" xfId="1283" xr:uid="{00000000-0005-0000-0000-000010050000}"/>
    <cellStyle name="Comma 59 2" xfId="1284" xr:uid="{00000000-0005-0000-0000-000011050000}"/>
    <cellStyle name="Comma 59 2 2" xfId="1285" xr:uid="{00000000-0005-0000-0000-000012050000}"/>
    <cellStyle name="Comma 59 2 2 2" xfId="4479" xr:uid="{00000000-0005-0000-0000-000013050000}"/>
    <cellStyle name="Comma 59 2 3" xfId="4478" xr:uid="{00000000-0005-0000-0000-000012050000}"/>
    <cellStyle name="Comma 59 3" xfId="1286" xr:uid="{00000000-0005-0000-0000-000013050000}"/>
    <cellStyle name="Comma 59 3 2" xfId="4480" xr:uid="{00000000-0005-0000-0000-000014050000}"/>
    <cellStyle name="Comma 59 4" xfId="4477" xr:uid="{00000000-0005-0000-0000-000011050000}"/>
    <cellStyle name="Comma 6" xfId="1287" xr:uid="{00000000-0005-0000-0000-000014050000}"/>
    <cellStyle name="Comma 6 2" xfId="1288" xr:uid="{00000000-0005-0000-0000-000015050000}"/>
    <cellStyle name="Comma 6 2 2" xfId="4482" xr:uid="{00000000-0005-0000-0000-000016050000}"/>
    <cellStyle name="Comma 6 3" xfId="1289" xr:uid="{00000000-0005-0000-0000-000016050000}"/>
    <cellStyle name="Comma 6 3 2" xfId="4483" xr:uid="{00000000-0005-0000-0000-000017050000}"/>
    <cellStyle name="Comma 6 4" xfId="1290" xr:uid="{00000000-0005-0000-0000-000017050000}"/>
    <cellStyle name="Comma 6 4 2" xfId="4484" xr:uid="{00000000-0005-0000-0000-000018050000}"/>
    <cellStyle name="Comma 6 5" xfId="1291" xr:uid="{00000000-0005-0000-0000-000018050000}"/>
    <cellStyle name="Comma 6 5 2" xfId="4485" xr:uid="{00000000-0005-0000-0000-000019050000}"/>
    <cellStyle name="Comma 6 6" xfId="1292" xr:uid="{00000000-0005-0000-0000-000019050000}"/>
    <cellStyle name="Comma 6 6 2" xfId="4486" xr:uid="{00000000-0005-0000-0000-00001A050000}"/>
    <cellStyle name="Comma 6 7" xfId="4481" xr:uid="{00000000-0005-0000-0000-000015050000}"/>
    <cellStyle name="Comma 60" xfId="1293" xr:uid="{00000000-0005-0000-0000-00001A050000}"/>
    <cellStyle name="Comma 60 2" xfId="1294" xr:uid="{00000000-0005-0000-0000-00001B050000}"/>
    <cellStyle name="Comma 60 2 2" xfId="1295" xr:uid="{00000000-0005-0000-0000-00001C050000}"/>
    <cellStyle name="Comma 60 2 2 2" xfId="4489" xr:uid="{00000000-0005-0000-0000-00001D050000}"/>
    <cellStyle name="Comma 60 2 3" xfId="4488" xr:uid="{00000000-0005-0000-0000-00001C050000}"/>
    <cellStyle name="Comma 60 3" xfId="1296" xr:uid="{00000000-0005-0000-0000-00001D050000}"/>
    <cellStyle name="Comma 60 3 2" xfId="4490" xr:uid="{00000000-0005-0000-0000-00001E050000}"/>
    <cellStyle name="Comma 60 4" xfId="4487" xr:uid="{00000000-0005-0000-0000-00001B050000}"/>
    <cellStyle name="Comma 61" xfId="1297" xr:uid="{00000000-0005-0000-0000-00001E050000}"/>
    <cellStyle name="Comma 61 2" xfId="1298" xr:uid="{00000000-0005-0000-0000-00001F050000}"/>
    <cellStyle name="Comma 61 2 2" xfId="1299" xr:uid="{00000000-0005-0000-0000-000020050000}"/>
    <cellStyle name="Comma 61 2 2 2" xfId="4493" xr:uid="{00000000-0005-0000-0000-000021050000}"/>
    <cellStyle name="Comma 61 2 3" xfId="4492" xr:uid="{00000000-0005-0000-0000-000020050000}"/>
    <cellStyle name="Comma 61 3" xfId="1300" xr:uid="{00000000-0005-0000-0000-000021050000}"/>
    <cellStyle name="Comma 61 3 2" xfId="4494" xr:uid="{00000000-0005-0000-0000-000022050000}"/>
    <cellStyle name="Comma 61 4" xfId="4491" xr:uid="{00000000-0005-0000-0000-00001F050000}"/>
    <cellStyle name="Comma 62" xfId="1301" xr:uid="{00000000-0005-0000-0000-000022050000}"/>
    <cellStyle name="Comma 62 2" xfId="1302" xr:uid="{00000000-0005-0000-0000-000023050000}"/>
    <cellStyle name="Comma 62 2 2" xfId="1303" xr:uid="{00000000-0005-0000-0000-000024050000}"/>
    <cellStyle name="Comma 62 2 2 2" xfId="4497" xr:uid="{00000000-0005-0000-0000-000025050000}"/>
    <cellStyle name="Comma 62 2 3" xfId="4496" xr:uid="{00000000-0005-0000-0000-000024050000}"/>
    <cellStyle name="Comma 62 3" xfId="1304" xr:uid="{00000000-0005-0000-0000-000025050000}"/>
    <cellStyle name="Comma 62 3 2" xfId="4498" xr:uid="{00000000-0005-0000-0000-000026050000}"/>
    <cellStyle name="Comma 62 4" xfId="4495" xr:uid="{00000000-0005-0000-0000-000023050000}"/>
    <cellStyle name="Comma 63" xfId="1305" xr:uid="{00000000-0005-0000-0000-000026050000}"/>
    <cellStyle name="Comma 63 2" xfId="1306" xr:uid="{00000000-0005-0000-0000-000027050000}"/>
    <cellStyle name="Comma 63 2 2" xfId="1307" xr:uid="{00000000-0005-0000-0000-000028050000}"/>
    <cellStyle name="Comma 63 2 2 2" xfId="4501" xr:uid="{00000000-0005-0000-0000-000029050000}"/>
    <cellStyle name="Comma 63 2 3" xfId="4500" xr:uid="{00000000-0005-0000-0000-000028050000}"/>
    <cellStyle name="Comma 63 3" xfId="1308" xr:uid="{00000000-0005-0000-0000-000029050000}"/>
    <cellStyle name="Comma 63 3 2" xfId="4502" xr:uid="{00000000-0005-0000-0000-00002A050000}"/>
    <cellStyle name="Comma 63 4" xfId="4499" xr:uid="{00000000-0005-0000-0000-000027050000}"/>
    <cellStyle name="Comma 64" xfId="1309" xr:uid="{00000000-0005-0000-0000-00002A050000}"/>
    <cellStyle name="Comma 64 2" xfId="1310" xr:uid="{00000000-0005-0000-0000-00002B050000}"/>
    <cellStyle name="Comma 64 2 2" xfId="1311" xr:uid="{00000000-0005-0000-0000-00002C050000}"/>
    <cellStyle name="Comma 64 2 2 2" xfId="4505" xr:uid="{00000000-0005-0000-0000-00002D050000}"/>
    <cellStyle name="Comma 64 2 3" xfId="4504" xr:uid="{00000000-0005-0000-0000-00002C050000}"/>
    <cellStyle name="Comma 64 3" xfId="1312" xr:uid="{00000000-0005-0000-0000-00002D050000}"/>
    <cellStyle name="Comma 64 3 2" xfId="4506" xr:uid="{00000000-0005-0000-0000-00002E050000}"/>
    <cellStyle name="Comma 64 4" xfId="4503" xr:uid="{00000000-0005-0000-0000-00002B050000}"/>
    <cellStyle name="Comma 65" xfId="1313" xr:uid="{00000000-0005-0000-0000-00002E050000}"/>
    <cellStyle name="Comma 65 2" xfId="1314" xr:uid="{00000000-0005-0000-0000-00002F050000}"/>
    <cellStyle name="Comma 65 2 2" xfId="1315" xr:uid="{00000000-0005-0000-0000-000030050000}"/>
    <cellStyle name="Comma 65 2 2 2" xfId="4509" xr:uid="{00000000-0005-0000-0000-000031050000}"/>
    <cellStyle name="Comma 65 2 3" xfId="4508" xr:uid="{00000000-0005-0000-0000-000030050000}"/>
    <cellStyle name="Comma 65 3" xfId="1316" xr:uid="{00000000-0005-0000-0000-000031050000}"/>
    <cellStyle name="Comma 65 3 2" xfId="4510" xr:uid="{00000000-0005-0000-0000-000032050000}"/>
    <cellStyle name="Comma 65 4" xfId="4507" xr:uid="{00000000-0005-0000-0000-00002F050000}"/>
    <cellStyle name="Comma 66" xfId="1317" xr:uid="{00000000-0005-0000-0000-000032050000}"/>
    <cellStyle name="Comma 66 2" xfId="1318" xr:uid="{00000000-0005-0000-0000-000033050000}"/>
    <cellStyle name="Comma 66 2 2" xfId="1319" xr:uid="{00000000-0005-0000-0000-000034050000}"/>
    <cellStyle name="Comma 66 2 2 2" xfId="4513" xr:uid="{00000000-0005-0000-0000-000035050000}"/>
    <cellStyle name="Comma 66 2 3" xfId="4512" xr:uid="{00000000-0005-0000-0000-000034050000}"/>
    <cellStyle name="Comma 66 3" xfId="1320" xr:uid="{00000000-0005-0000-0000-000035050000}"/>
    <cellStyle name="Comma 66 3 2" xfId="4514" xr:uid="{00000000-0005-0000-0000-000036050000}"/>
    <cellStyle name="Comma 66 4" xfId="4511" xr:uid="{00000000-0005-0000-0000-000033050000}"/>
    <cellStyle name="Comma 67" xfId="1321" xr:uid="{00000000-0005-0000-0000-000036050000}"/>
    <cellStyle name="Comma 67 2" xfId="1322" xr:uid="{00000000-0005-0000-0000-000037050000}"/>
    <cellStyle name="Comma 67 2 2" xfId="1323" xr:uid="{00000000-0005-0000-0000-000038050000}"/>
    <cellStyle name="Comma 67 2 2 2" xfId="4517" xr:uid="{00000000-0005-0000-0000-000039050000}"/>
    <cellStyle name="Comma 67 2 3" xfId="4516" xr:uid="{00000000-0005-0000-0000-000038050000}"/>
    <cellStyle name="Comma 67 3" xfId="1324" xr:uid="{00000000-0005-0000-0000-000039050000}"/>
    <cellStyle name="Comma 67 3 2" xfId="4518" xr:uid="{00000000-0005-0000-0000-00003A050000}"/>
    <cellStyle name="Comma 67 4" xfId="4515" xr:uid="{00000000-0005-0000-0000-000037050000}"/>
    <cellStyle name="Comma 68" xfId="1325" xr:uid="{00000000-0005-0000-0000-00003A050000}"/>
    <cellStyle name="Comma 68 2" xfId="1326" xr:uid="{00000000-0005-0000-0000-00003B050000}"/>
    <cellStyle name="Comma 68 2 2" xfId="1327" xr:uid="{00000000-0005-0000-0000-00003C050000}"/>
    <cellStyle name="Comma 68 2 2 2" xfId="4521" xr:uid="{00000000-0005-0000-0000-00003D050000}"/>
    <cellStyle name="Comma 68 2 3" xfId="4520" xr:uid="{00000000-0005-0000-0000-00003C050000}"/>
    <cellStyle name="Comma 68 3" xfId="1328" xr:uid="{00000000-0005-0000-0000-00003D050000}"/>
    <cellStyle name="Comma 68 3 2" xfId="4522" xr:uid="{00000000-0005-0000-0000-00003E050000}"/>
    <cellStyle name="Comma 68 4" xfId="4519" xr:uid="{00000000-0005-0000-0000-00003B050000}"/>
    <cellStyle name="Comma 69" xfId="1329" xr:uid="{00000000-0005-0000-0000-00003E050000}"/>
    <cellStyle name="Comma 69 2" xfId="1330" xr:uid="{00000000-0005-0000-0000-00003F050000}"/>
    <cellStyle name="Comma 69 2 2" xfId="1331" xr:uid="{00000000-0005-0000-0000-000040050000}"/>
    <cellStyle name="Comma 69 2 2 2" xfId="4525" xr:uid="{00000000-0005-0000-0000-000041050000}"/>
    <cellStyle name="Comma 69 2 3" xfId="4524" xr:uid="{00000000-0005-0000-0000-000040050000}"/>
    <cellStyle name="Comma 69 3" xfId="1332" xr:uid="{00000000-0005-0000-0000-000041050000}"/>
    <cellStyle name="Comma 69 3 2" xfId="4526" xr:uid="{00000000-0005-0000-0000-000042050000}"/>
    <cellStyle name="Comma 69 4" xfId="4523" xr:uid="{00000000-0005-0000-0000-00003F050000}"/>
    <cellStyle name="Comma 7" xfId="1333" xr:uid="{00000000-0005-0000-0000-000042050000}"/>
    <cellStyle name="Comma 7 2" xfId="1334" xr:uid="{00000000-0005-0000-0000-000043050000}"/>
    <cellStyle name="Comma 7 2 2" xfId="1335" xr:uid="{00000000-0005-0000-0000-000044050000}"/>
    <cellStyle name="Comma 7 2 2 2" xfId="1336" xr:uid="{00000000-0005-0000-0000-000045050000}"/>
    <cellStyle name="Comma 7 2 2 2 2" xfId="4530" xr:uid="{00000000-0005-0000-0000-000046050000}"/>
    <cellStyle name="Comma 7 2 2 3" xfId="4529" xr:uid="{00000000-0005-0000-0000-000045050000}"/>
    <cellStyle name="Comma 7 2 3" xfId="1337" xr:uid="{00000000-0005-0000-0000-000046050000}"/>
    <cellStyle name="Comma 7 2 3 2" xfId="4531" xr:uid="{00000000-0005-0000-0000-000047050000}"/>
    <cellStyle name="Comma 7 2 4" xfId="4528" xr:uid="{00000000-0005-0000-0000-000044050000}"/>
    <cellStyle name="Comma 7 3" xfId="1338" xr:uid="{00000000-0005-0000-0000-000047050000}"/>
    <cellStyle name="Comma 7 3 2" xfId="1339" xr:uid="{00000000-0005-0000-0000-000048050000}"/>
    <cellStyle name="Comma 7 3 2 2" xfId="1340" xr:uid="{00000000-0005-0000-0000-000049050000}"/>
    <cellStyle name="Comma 7 3 2 2 2" xfId="4534" xr:uid="{00000000-0005-0000-0000-00004A050000}"/>
    <cellStyle name="Comma 7 3 2 3" xfId="4533" xr:uid="{00000000-0005-0000-0000-000049050000}"/>
    <cellStyle name="Comma 7 3 3" xfId="1341" xr:uid="{00000000-0005-0000-0000-00004A050000}"/>
    <cellStyle name="Comma 7 3 3 2" xfId="4535" xr:uid="{00000000-0005-0000-0000-00004B050000}"/>
    <cellStyle name="Comma 7 3 4" xfId="4532" xr:uid="{00000000-0005-0000-0000-000048050000}"/>
    <cellStyle name="Comma 7 4" xfId="1342" xr:uid="{00000000-0005-0000-0000-00004B050000}"/>
    <cellStyle name="Comma 7 4 2" xfId="1343" xr:uid="{00000000-0005-0000-0000-00004C050000}"/>
    <cellStyle name="Comma 7 4 2 2" xfId="4537" xr:uid="{00000000-0005-0000-0000-00004D050000}"/>
    <cellStyle name="Comma 7 4 3" xfId="4536" xr:uid="{00000000-0005-0000-0000-00004C050000}"/>
    <cellStyle name="Comma 7 5" xfId="1344" xr:uid="{00000000-0005-0000-0000-00004D050000}"/>
    <cellStyle name="Comma 7 5 2" xfId="4538" xr:uid="{00000000-0005-0000-0000-00004E050000}"/>
    <cellStyle name="Comma 7 6" xfId="4527" xr:uid="{00000000-0005-0000-0000-000043050000}"/>
    <cellStyle name="Comma 70" xfId="1345" xr:uid="{00000000-0005-0000-0000-00004E050000}"/>
    <cellStyle name="Comma 70 2" xfId="1346" xr:uid="{00000000-0005-0000-0000-00004F050000}"/>
    <cellStyle name="Comma 70 2 2" xfId="1347" xr:uid="{00000000-0005-0000-0000-000050050000}"/>
    <cellStyle name="Comma 70 2 2 2" xfId="4541" xr:uid="{00000000-0005-0000-0000-000051050000}"/>
    <cellStyle name="Comma 70 2 3" xfId="4540" xr:uid="{00000000-0005-0000-0000-000050050000}"/>
    <cellStyle name="Comma 70 3" xfId="1348" xr:uid="{00000000-0005-0000-0000-000051050000}"/>
    <cellStyle name="Comma 70 3 2" xfId="4542" xr:uid="{00000000-0005-0000-0000-000052050000}"/>
    <cellStyle name="Comma 70 4" xfId="4539" xr:uid="{00000000-0005-0000-0000-00004F050000}"/>
    <cellStyle name="Comma 71" xfId="1349" xr:uid="{00000000-0005-0000-0000-000052050000}"/>
    <cellStyle name="Comma 71 2" xfId="1350" xr:uid="{00000000-0005-0000-0000-000053050000}"/>
    <cellStyle name="Comma 71 2 2" xfId="1351" xr:uid="{00000000-0005-0000-0000-000054050000}"/>
    <cellStyle name="Comma 71 2 2 2" xfId="4545" xr:uid="{00000000-0005-0000-0000-000055050000}"/>
    <cellStyle name="Comma 71 2 3" xfId="4544" xr:uid="{00000000-0005-0000-0000-000054050000}"/>
    <cellStyle name="Comma 71 3" xfId="1352" xr:uid="{00000000-0005-0000-0000-000055050000}"/>
    <cellStyle name="Comma 71 3 2" xfId="1353" xr:uid="{00000000-0005-0000-0000-000056050000}"/>
    <cellStyle name="Comma 71 3 2 2" xfId="4547" xr:uid="{00000000-0005-0000-0000-000057050000}"/>
    <cellStyle name="Comma 71 3 3" xfId="1354" xr:uid="{00000000-0005-0000-0000-000057050000}"/>
    <cellStyle name="Comma 71 3 3 2" xfId="4548" xr:uid="{00000000-0005-0000-0000-000058050000}"/>
    <cellStyle name="Comma 71 3 4" xfId="4546" xr:uid="{00000000-0005-0000-0000-000056050000}"/>
    <cellStyle name="Comma 71 4" xfId="1355" xr:uid="{00000000-0005-0000-0000-000058050000}"/>
    <cellStyle name="Comma 71 4 2" xfId="4549" xr:uid="{00000000-0005-0000-0000-000059050000}"/>
    <cellStyle name="Comma 71 5" xfId="4543" xr:uid="{00000000-0005-0000-0000-000053050000}"/>
    <cellStyle name="Comma 72" xfId="1356" xr:uid="{00000000-0005-0000-0000-000059050000}"/>
    <cellStyle name="Comma 72 2" xfId="1357" xr:uid="{00000000-0005-0000-0000-00005A050000}"/>
    <cellStyle name="Comma 72 2 2" xfId="1358" xr:uid="{00000000-0005-0000-0000-00005B050000}"/>
    <cellStyle name="Comma 72 2 2 2" xfId="4552" xr:uid="{00000000-0005-0000-0000-00005C050000}"/>
    <cellStyle name="Comma 72 2 3" xfId="4551" xr:uid="{00000000-0005-0000-0000-00005B050000}"/>
    <cellStyle name="Comma 72 3" xfId="1359" xr:uid="{00000000-0005-0000-0000-00005C050000}"/>
    <cellStyle name="Comma 72 3 2" xfId="4553" xr:uid="{00000000-0005-0000-0000-00005D050000}"/>
    <cellStyle name="Comma 72 4" xfId="4550" xr:uid="{00000000-0005-0000-0000-00005A050000}"/>
    <cellStyle name="Comma 73" xfId="1360" xr:uid="{00000000-0005-0000-0000-00005D050000}"/>
    <cellStyle name="Comma 73 10" xfId="1361" xr:uid="{00000000-0005-0000-0000-00005E050000}"/>
    <cellStyle name="Comma 73 10 2" xfId="4555" xr:uid="{00000000-0005-0000-0000-00005F050000}"/>
    <cellStyle name="Comma 73 11" xfId="1362" xr:uid="{00000000-0005-0000-0000-00005F050000}"/>
    <cellStyle name="Comma 73 11 2" xfId="4556" xr:uid="{00000000-0005-0000-0000-000060050000}"/>
    <cellStyle name="Comma 73 12" xfId="1363" xr:uid="{00000000-0005-0000-0000-000060050000}"/>
    <cellStyle name="Comma 73 12 2" xfId="4557" xr:uid="{00000000-0005-0000-0000-000061050000}"/>
    <cellStyle name="Comma 73 13" xfId="1364" xr:uid="{00000000-0005-0000-0000-000061050000}"/>
    <cellStyle name="Comma 73 13 2" xfId="4558" xr:uid="{00000000-0005-0000-0000-000062050000}"/>
    <cellStyle name="Comma 73 14" xfId="1365" xr:uid="{00000000-0005-0000-0000-000062050000}"/>
    <cellStyle name="Comma 73 14 2" xfId="4559" xr:uid="{00000000-0005-0000-0000-000063050000}"/>
    <cellStyle name="Comma 73 15" xfId="1366" xr:uid="{00000000-0005-0000-0000-000063050000}"/>
    <cellStyle name="Comma 73 15 2" xfId="4560" xr:uid="{00000000-0005-0000-0000-000064050000}"/>
    <cellStyle name="Comma 73 16" xfId="4554" xr:uid="{00000000-0005-0000-0000-00005E050000}"/>
    <cellStyle name="Comma 73 2" xfId="1367" xr:uid="{00000000-0005-0000-0000-000064050000}"/>
    <cellStyle name="Comma 73 2 2" xfId="1368" xr:uid="{00000000-0005-0000-0000-000065050000}"/>
    <cellStyle name="Comma 73 2 2 2" xfId="4562" xr:uid="{00000000-0005-0000-0000-000066050000}"/>
    <cellStyle name="Comma 73 2 3" xfId="4561" xr:uid="{00000000-0005-0000-0000-000065050000}"/>
    <cellStyle name="Comma 73 3" xfId="1369" xr:uid="{00000000-0005-0000-0000-000066050000}"/>
    <cellStyle name="Comma 73 3 2" xfId="1370" xr:uid="{00000000-0005-0000-0000-000067050000}"/>
    <cellStyle name="Comma 73 3 2 2" xfId="4564" xr:uid="{00000000-0005-0000-0000-000068050000}"/>
    <cellStyle name="Comma 73 3 3" xfId="4563" xr:uid="{00000000-0005-0000-0000-000067050000}"/>
    <cellStyle name="Comma 73 4" xfId="1371" xr:uid="{00000000-0005-0000-0000-000068050000}"/>
    <cellStyle name="Comma 73 4 2" xfId="1372" xr:uid="{00000000-0005-0000-0000-000069050000}"/>
    <cellStyle name="Comma 73 4 2 2" xfId="4566" xr:uid="{00000000-0005-0000-0000-00006A050000}"/>
    <cellStyle name="Comma 73 4 3" xfId="4565" xr:uid="{00000000-0005-0000-0000-000069050000}"/>
    <cellStyle name="Comma 73 5" xfId="1373" xr:uid="{00000000-0005-0000-0000-00006A050000}"/>
    <cellStyle name="Comma 73 5 2" xfId="4567" xr:uid="{00000000-0005-0000-0000-00006B050000}"/>
    <cellStyle name="Comma 73 6" xfId="1374" xr:uid="{00000000-0005-0000-0000-00006B050000}"/>
    <cellStyle name="Comma 73 6 2" xfId="4568" xr:uid="{00000000-0005-0000-0000-00006C050000}"/>
    <cellStyle name="Comma 73 7" xfId="1375" xr:uid="{00000000-0005-0000-0000-00006C050000}"/>
    <cellStyle name="Comma 73 7 2" xfId="4569" xr:uid="{00000000-0005-0000-0000-00006D050000}"/>
    <cellStyle name="Comma 73 8" xfId="1376" xr:uid="{00000000-0005-0000-0000-00006D050000}"/>
    <cellStyle name="Comma 73 8 2" xfId="4570" xr:uid="{00000000-0005-0000-0000-00006E050000}"/>
    <cellStyle name="Comma 73 9" xfId="1377" xr:uid="{00000000-0005-0000-0000-00006E050000}"/>
    <cellStyle name="Comma 73 9 2" xfId="4571" xr:uid="{00000000-0005-0000-0000-00006F050000}"/>
    <cellStyle name="Comma 74" xfId="1378" xr:uid="{00000000-0005-0000-0000-00006F050000}"/>
    <cellStyle name="Comma 74 10" xfId="1379" xr:uid="{00000000-0005-0000-0000-000070050000}"/>
    <cellStyle name="Comma 74 10 2" xfId="4573" xr:uid="{00000000-0005-0000-0000-000071050000}"/>
    <cellStyle name="Comma 74 11" xfId="1380" xr:uid="{00000000-0005-0000-0000-000071050000}"/>
    <cellStyle name="Comma 74 11 2" xfId="4574" xr:uid="{00000000-0005-0000-0000-000072050000}"/>
    <cellStyle name="Comma 74 12" xfId="1381" xr:uid="{00000000-0005-0000-0000-000072050000}"/>
    <cellStyle name="Comma 74 12 2" xfId="4575" xr:uid="{00000000-0005-0000-0000-000073050000}"/>
    <cellStyle name="Comma 74 13" xfId="1382" xr:uid="{00000000-0005-0000-0000-000073050000}"/>
    <cellStyle name="Comma 74 13 2" xfId="4576" xr:uid="{00000000-0005-0000-0000-000074050000}"/>
    <cellStyle name="Comma 74 14" xfId="1383" xr:uid="{00000000-0005-0000-0000-000074050000}"/>
    <cellStyle name="Comma 74 14 2" xfId="4577" xr:uid="{00000000-0005-0000-0000-000075050000}"/>
    <cellStyle name="Comma 74 15" xfId="1384" xr:uid="{00000000-0005-0000-0000-000075050000}"/>
    <cellStyle name="Comma 74 15 2" xfId="4578" xr:uid="{00000000-0005-0000-0000-000076050000}"/>
    <cellStyle name="Comma 74 16" xfId="4572" xr:uid="{00000000-0005-0000-0000-000070050000}"/>
    <cellStyle name="Comma 74 2" xfId="1385" xr:uid="{00000000-0005-0000-0000-000076050000}"/>
    <cellStyle name="Comma 74 2 2" xfId="1386" xr:uid="{00000000-0005-0000-0000-000077050000}"/>
    <cellStyle name="Comma 74 2 2 2" xfId="4580" xr:uid="{00000000-0005-0000-0000-000078050000}"/>
    <cellStyle name="Comma 74 2 3" xfId="4579" xr:uid="{00000000-0005-0000-0000-000077050000}"/>
    <cellStyle name="Comma 74 3" xfId="1387" xr:uid="{00000000-0005-0000-0000-000078050000}"/>
    <cellStyle name="Comma 74 3 2" xfId="1388" xr:uid="{00000000-0005-0000-0000-000079050000}"/>
    <cellStyle name="Comma 74 3 2 2" xfId="4582" xr:uid="{00000000-0005-0000-0000-00007A050000}"/>
    <cellStyle name="Comma 74 3 3" xfId="1389" xr:uid="{00000000-0005-0000-0000-00007A050000}"/>
    <cellStyle name="Comma 74 3 3 2" xfId="4583" xr:uid="{00000000-0005-0000-0000-00007B050000}"/>
    <cellStyle name="Comma 74 3 4" xfId="4581" xr:uid="{00000000-0005-0000-0000-000079050000}"/>
    <cellStyle name="Comma 74 4" xfId="1390" xr:uid="{00000000-0005-0000-0000-00007B050000}"/>
    <cellStyle name="Comma 74 4 2" xfId="1391" xr:uid="{00000000-0005-0000-0000-00007C050000}"/>
    <cellStyle name="Comma 74 4 2 2" xfId="4585" xr:uid="{00000000-0005-0000-0000-00007D050000}"/>
    <cellStyle name="Comma 74 4 3" xfId="4584" xr:uid="{00000000-0005-0000-0000-00007C050000}"/>
    <cellStyle name="Comma 74 5" xfId="1392" xr:uid="{00000000-0005-0000-0000-00007D050000}"/>
    <cellStyle name="Comma 74 5 2" xfId="4586" xr:uid="{00000000-0005-0000-0000-00007E050000}"/>
    <cellStyle name="Comma 74 6" xfId="1393" xr:uid="{00000000-0005-0000-0000-00007E050000}"/>
    <cellStyle name="Comma 74 6 2" xfId="4587" xr:uid="{00000000-0005-0000-0000-00007F050000}"/>
    <cellStyle name="Comma 74 7" xfId="1394" xr:uid="{00000000-0005-0000-0000-00007F050000}"/>
    <cellStyle name="Comma 74 7 2" xfId="4588" xr:uid="{00000000-0005-0000-0000-000080050000}"/>
    <cellStyle name="Comma 74 8" xfId="1395" xr:uid="{00000000-0005-0000-0000-000080050000}"/>
    <cellStyle name="Comma 74 8 2" xfId="4589" xr:uid="{00000000-0005-0000-0000-000081050000}"/>
    <cellStyle name="Comma 74 9" xfId="1396" xr:uid="{00000000-0005-0000-0000-000081050000}"/>
    <cellStyle name="Comma 74 9 2" xfId="4590" xr:uid="{00000000-0005-0000-0000-000082050000}"/>
    <cellStyle name="Comma 75" xfId="1397" xr:uid="{00000000-0005-0000-0000-000082050000}"/>
    <cellStyle name="Comma 75 10" xfId="1398" xr:uid="{00000000-0005-0000-0000-000083050000}"/>
    <cellStyle name="Comma 75 10 2" xfId="4592" xr:uid="{00000000-0005-0000-0000-000084050000}"/>
    <cellStyle name="Comma 75 11" xfId="1399" xr:uid="{00000000-0005-0000-0000-000084050000}"/>
    <cellStyle name="Comma 75 11 2" xfId="4593" xr:uid="{00000000-0005-0000-0000-000085050000}"/>
    <cellStyle name="Comma 75 12" xfId="1400" xr:uid="{00000000-0005-0000-0000-000085050000}"/>
    <cellStyle name="Comma 75 12 2" xfId="4594" xr:uid="{00000000-0005-0000-0000-000086050000}"/>
    <cellStyle name="Comma 75 13" xfId="1401" xr:uid="{00000000-0005-0000-0000-000086050000}"/>
    <cellStyle name="Comma 75 13 2" xfId="4595" xr:uid="{00000000-0005-0000-0000-000087050000}"/>
    <cellStyle name="Comma 75 14" xfId="1402" xr:uid="{00000000-0005-0000-0000-000087050000}"/>
    <cellStyle name="Comma 75 14 2" xfId="4596" xr:uid="{00000000-0005-0000-0000-000088050000}"/>
    <cellStyle name="Comma 75 15" xfId="4591" xr:uid="{00000000-0005-0000-0000-000083050000}"/>
    <cellStyle name="Comma 75 2" xfId="1403" xr:uid="{00000000-0005-0000-0000-000088050000}"/>
    <cellStyle name="Comma 75 2 2" xfId="1404" xr:uid="{00000000-0005-0000-0000-000089050000}"/>
    <cellStyle name="Comma 75 2 2 2" xfId="4598" xr:uid="{00000000-0005-0000-0000-00008A050000}"/>
    <cellStyle name="Comma 75 2 3" xfId="4597" xr:uid="{00000000-0005-0000-0000-000089050000}"/>
    <cellStyle name="Comma 75 3" xfId="1405" xr:uid="{00000000-0005-0000-0000-00008A050000}"/>
    <cellStyle name="Comma 75 3 2" xfId="1406" xr:uid="{00000000-0005-0000-0000-00008B050000}"/>
    <cellStyle name="Comma 75 3 2 2" xfId="4600" xr:uid="{00000000-0005-0000-0000-00008C050000}"/>
    <cellStyle name="Comma 75 3 3" xfId="1407" xr:uid="{00000000-0005-0000-0000-00008C050000}"/>
    <cellStyle name="Comma 75 3 3 2" xfId="4601" xr:uid="{00000000-0005-0000-0000-00008D050000}"/>
    <cellStyle name="Comma 75 3 4" xfId="4599" xr:uid="{00000000-0005-0000-0000-00008B050000}"/>
    <cellStyle name="Comma 75 4" xfId="1408" xr:uid="{00000000-0005-0000-0000-00008D050000}"/>
    <cellStyle name="Comma 75 4 2" xfId="4602" xr:uid="{00000000-0005-0000-0000-00008E050000}"/>
    <cellStyle name="Comma 75 5" xfId="1409" xr:uid="{00000000-0005-0000-0000-00008E050000}"/>
    <cellStyle name="Comma 75 5 2" xfId="4603" xr:uid="{00000000-0005-0000-0000-00008F050000}"/>
    <cellStyle name="Comma 75 6" xfId="1410" xr:uid="{00000000-0005-0000-0000-00008F050000}"/>
    <cellStyle name="Comma 75 6 2" xfId="4604" xr:uid="{00000000-0005-0000-0000-000090050000}"/>
    <cellStyle name="Comma 75 7" xfId="1411" xr:uid="{00000000-0005-0000-0000-000090050000}"/>
    <cellStyle name="Comma 75 7 2" xfId="4605" xr:uid="{00000000-0005-0000-0000-000091050000}"/>
    <cellStyle name="Comma 75 8" xfId="1412" xr:uid="{00000000-0005-0000-0000-000091050000}"/>
    <cellStyle name="Comma 75 8 2" xfId="4606" xr:uid="{00000000-0005-0000-0000-000092050000}"/>
    <cellStyle name="Comma 75 9" xfId="1413" xr:uid="{00000000-0005-0000-0000-000092050000}"/>
    <cellStyle name="Comma 75 9 2" xfId="4607" xr:uid="{00000000-0005-0000-0000-000093050000}"/>
    <cellStyle name="Comma 76" xfId="1414" xr:uid="{00000000-0005-0000-0000-000093050000}"/>
    <cellStyle name="Comma 76 2" xfId="1415" xr:uid="{00000000-0005-0000-0000-000094050000}"/>
    <cellStyle name="Comma 76 2 2" xfId="1416" xr:uid="{00000000-0005-0000-0000-000095050000}"/>
    <cellStyle name="Comma 76 2 2 2" xfId="4610" xr:uid="{00000000-0005-0000-0000-000096050000}"/>
    <cellStyle name="Comma 76 2 3" xfId="4609" xr:uid="{00000000-0005-0000-0000-000095050000}"/>
    <cellStyle name="Comma 76 3" xfId="1417" xr:uid="{00000000-0005-0000-0000-000096050000}"/>
    <cellStyle name="Comma 76 3 2" xfId="4611" xr:uid="{00000000-0005-0000-0000-000097050000}"/>
    <cellStyle name="Comma 76 4" xfId="4608" xr:uid="{00000000-0005-0000-0000-000094050000}"/>
    <cellStyle name="Comma 77" xfId="1418" xr:uid="{00000000-0005-0000-0000-000097050000}"/>
    <cellStyle name="Comma 77 2" xfId="1419" xr:uid="{00000000-0005-0000-0000-000098050000}"/>
    <cellStyle name="Comma 77 2 2" xfId="1420" xr:uid="{00000000-0005-0000-0000-000099050000}"/>
    <cellStyle name="Comma 77 2 2 2" xfId="4614" xr:uid="{00000000-0005-0000-0000-00009A050000}"/>
    <cellStyle name="Comma 77 2 3" xfId="4613" xr:uid="{00000000-0005-0000-0000-000099050000}"/>
    <cellStyle name="Comma 77 3" xfId="1421" xr:uid="{00000000-0005-0000-0000-00009A050000}"/>
    <cellStyle name="Comma 77 3 2" xfId="4615" xr:uid="{00000000-0005-0000-0000-00009B050000}"/>
    <cellStyle name="Comma 77 4" xfId="4612" xr:uid="{00000000-0005-0000-0000-000098050000}"/>
    <cellStyle name="Comma 78" xfId="1422" xr:uid="{00000000-0005-0000-0000-00009B050000}"/>
    <cellStyle name="Comma 78 2" xfId="1423" xr:uid="{00000000-0005-0000-0000-00009C050000}"/>
    <cellStyle name="Comma 78 2 2" xfId="1424" xr:uid="{00000000-0005-0000-0000-00009D050000}"/>
    <cellStyle name="Comma 78 2 2 2" xfId="4618" xr:uid="{00000000-0005-0000-0000-00009E050000}"/>
    <cellStyle name="Comma 78 2 3" xfId="4617" xr:uid="{00000000-0005-0000-0000-00009D050000}"/>
    <cellStyle name="Comma 78 3" xfId="1425" xr:uid="{00000000-0005-0000-0000-00009E050000}"/>
    <cellStyle name="Comma 78 3 2" xfId="4619" xr:uid="{00000000-0005-0000-0000-00009F050000}"/>
    <cellStyle name="Comma 78 4" xfId="4616" xr:uid="{00000000-0005-0000-0000-00009C050000}"/>
    <cellStyle name="Comma 79" xfId="1426" xr:uid="{00000000-0005-0000-0000-00009F050000}"/>
    <cellStyle name="Comma 79 2" xfId="1427" xr:uid="{00000000-0005-0000-0000-0000A0050000}"/>
    <cellStyle name="Comma 79 2 2" xfId="1428" xr:uid="{00000000-0005-0000-0000-0000A1050000}"/>
    <cellStyle name="Comma 79 2 2 2" xfId="4622" xr:uid="{00000000-0005-0000-0000-0000A2050000}"/>
    <cellStyle name="Comma 79 2 3" xfId="4621" xr:uid="{00000000-0005-0000-0000-0000A1050000}"/>
    <cellStyle name="Comma 79 3" xfId="1429" xr:uid="{00000000-0005-0000-0000-0000A2050000}"/>
    <cellStyle name="Comma 79 3 2" xfId="4623" xr:uid="{00000000-0005-0000-0000-0000A3050000}"/>
    <cellStyle name="Comma 79 4" xfId="4620" xr:uid="{00000000-0005-0000-0000-0000A0050000}"/>
    <cellStyle name="Comma 8" xfId="1430" xr:uid="{00000000-0005-0000-0000-0000A3050000}"/>
    <cellStyle name="Comma 8 2" xfId="1431" xr:uid="{00000000-0005-0000-0000-0000A4050000}"/>
    <cellStyle name="Comma 8 2 2" xfId="4625" xr:uid="{00000000-0005-0000-0000-0000A5050000}"/>
    <cellStyle name="Comma 8 3" xfId="1432" xr:uid="{00000000-0005-0000-0000-0000A5050000}"/>
    <cellStyle name="Comma 8 3 2" xfId="4626" xr:uid="{00000000-0005-0000-0000-0000A6050000}"/>
    <cellStyle name="Comma 8 4" xfId="1433" xr:uid="{00000000-0005-0000-0000-0000A6050000}"/>
    <cellStyle name="Comma 8 4 2" xfId="4627" xr:uid="{00000000-0005-0000-0000-0000A7050000}"/>
    <cellStyle name="Comma 8 5" xfId="1434" xr:uid="{00000000-0005-0000-0000-0000A7050000}"/>
    <cellStyle name="Comma 8 5 2" xfId="4628" xr:uid="{00000000-0005-0000-0000-0000A8050000}"/>
    <cellStyle name="Comma 8 6" xfId="4624" xr:uid="{00000000-0005-0000-0000-0000A4050000}"/>
    <cellStyle name="Comma 80" xfId="1435" xr:uid="{00000000-0005-0000-0000-0000A8050000}"/>
    <cellStyle name="Comma 80 2" xfId="1436" xr:uid="{00000000-0005-0000-0000-0000A9050000}"/>
    <cellStyle name="Comma 80 2 2" xfId="1437" xr:uid="{00000000-0005-0000-0000-0000AA050000}"/>
    <cellStyle name="Comma 80 2 2 2" xfId="4631" xr:uid="{00000000-0005-0000-0000-0000AB050000}"/>
    <cellStyle name="Comma 80 2 3" xfId="4630" xr:uid="{00000000-0005-0000-0000-0000AA050000}"/>
    <cellStyle name="Comma 80 3" xfId="1438" xr:uid="{00000000-0005-0000-0000-0000AB050000}"/>
    <cellStyle name="Comma 80 3 2" xfId="4632" xr:uid="{00000000-0005-0000-0000-0000AC050000}"/>
    <cellStyle name="Comma 80 4" xfId="4629" xr:uid="{00000000-0005-0000-0000-0000A9050000}"/>
    <cellStyle name="Comma 81" xfId="1439" xr:uid="{00000000-0005-0000-0000-0000AC050000}"/>
    <cellStyle name="Comma 81 2" xfId="1440" xr:uid="{00000000-0005-0000-0000-0000AD050000}"/>
    <cellStyle name="Comma 81 2 2" xfId="1441" xr:uid="{00000000-0005-0000-0000-0000AE050000}"/>
    <cellStyle name="Comma 81 2 2 2" xfId="4635" xr:uid="{00000000-0005-0000-0000-0000AF050000}"/>
    <cellStyle name="Comma 81 2 3" xfId="4634" xr:uid="{00000000-0005-0000-0000-0000AE050000}"/>
    <cellStyle name="Comma 81 3" xfId="1442" xr:uid="{00000000-0005-0000-0000-0000AF050000}"/>
    <cellStyle name="Comma 81 3 2" xfId="4636" xr:uid="{00000000-0005-0000-0000-0000B0050000}"/>
    <cellStyle name="Comma 81 4" xfId="4633" xr:uid="{00000000-0005-0000-0000-0000AD050000}"/>
    <cellStyle name="Comma 82" xfId="1443" xr:uid="{00000000-0005-0000-0000-0000B0050000}"/>
    <cellStyle name="Comma 82 2" xfId="1444" xr:uid="{00000000-0005-0000-0000-0000B1050000}"/>
    <cellStyle name="Comma 82 2 2" xfId="1445" xr:uid="{00000000-0005-0000-0000-0000B2050000}"/>
    <cellStyle name="Comma 82 2 2 2" xfId="4639" xr:uid="{00000000-0005-0000-0000-0000B3050000}"/>
    <cellStyle name="Comma 82 2 3" xfId="4638" xr:uid="{00000000-0005-0000-0000-0000B2050000}"/>
    <cellStyle name="Comma 82 3" xfId="1446" xr:uid="{00000000-0005-0000-0000-0000B3050000}"/>
    <cellStyle name="Comma 82 3 2" xfId="4640" xr:uid="{00000000-0005-0000-0000-0000B4050000}"/>
    <cellStyle name="Comma 82 4" xfId="4637" xr:uid="{00000000-0005-0000-0000-0000B1050000}"/>
    <cellStyle name="Comma 83" xfId="1447" xr:uid="{00000000-0005-0000-0000-0000B4050000}"/>
    <cellStyle name="Comma 83 2" xfId="1448" xr:uid="{00000000-0005-0000-0000-0000B5050000}"/>
    <cellStyle name="Comma 83 2 2" xfId="1449" xr:uid="{00000000-0005-0000-0000-0000B6050000}"/>
    <cellStyle name="Comma 83 2 2 2" xfId="4643" xr:uid="{00000000-0005-0000-0000-0000B7050000}"/>
    <cellStyle name="Comma 83 2 3" xfId="4642" xr:uid="{00000000-0005-0000-0000-0000B6050000}"/>
    <cellStyle name="Comma 83 3" xfId="1450" xr:uid="{00000000-0005-0000-0000-0000B7050000}"/>
    <cellStyle name="Comma 83 3 2" xfId="4644" xr:uid="{00000000-0005-0000-0000-0000B8050000}"/>
    <cellStyle name="Comma 83 4" xfId="4641" xr:uid="{00000000-0005-0000-0000-0000B5050000}"/>
    <cellStyle name="Comma 84" xfId="1451" xr:uid="{00000000-0005-0000-0000-0000B8050000}"/>
    <cellStyle name="Comma 84 2" xfId="1452" xr:uid="{00000000-0005-0000-0000-0000B9050000}"/>
    <cellStyle name="Comma 84 2 2" xfId="1453" xr:uid="{00000000-0005-0000-0000-0000BA050000}"/>
    <cellStyle name="Comma 84 2 2 2" xfId="4647" xr:uid="{00000000-0005-0000-0000-0000BB050000}"/>
    <cellStyle name="Comma 84 2 3" xfId="4646" xr:uid="{00000000-0005-0000-0000-0000BA050000}"/>
    <cellStyle name="Comma 84 3" xfId="1454" xr:uid="{00000000-0005-0000-0000-0000BB050000}"/>
    <cellStyle name="Comma 84 3 2" xfId="4648" xr:uid="{00000000-0005-0000-0000-0000BC050000}"/>
    <cellStyle name="Comma 84 4" xfId="4645" xr:uid="{00000000-0005-0000-0000-0000B9050000}"/>
    <cellStyle name="Comma 85" xfId="1455" xr:uid="{00000000-0005-0000-0000-0000BC050000}"/>
    <cellStyle name="Comma 85 2" xfId="1456" xr:uid="{00000000-0005-0000-0000-0000BD050000}"/>
    <cellStyle name="Comma 85 2 2" xfId="1457" xr:uid="{00000000-0005-0000-0000-0000BE050000}"/>
    <cellStyle name="Comma 85 2 2 2" xfId="4651" xr:uid="{00000000-0005-0000-0000-0000BF050000}"/>
    <cellStyle name="Comma 85 2 3" xfId="4650" xr:uid="{00000000-0005-0000-0000-0000BE050000}"/>
    <cellStyle name="Comma 85 3" xfId="1458" xr:uid="{00000000-0005-0000-0000-0000BF050000}"/>
    <cellStyle name="Comma 85 3 2" xfId="4652" xr:uid="{00000000-0005-0000-0000-0000C0050000}"/>
    <cellStyle name="Comma 85 4" xfId="4649" xr:uid="{00000000-0005-0000-0000-0000BD050000}"/>
    <cellStyle name="Comma 86" xfId="1459" xr:uid="{00000000-0005-0000-0000-0000C0050000}"/>
    <cellStyle name="Comma 86 2" xfId="1460" xr:uid="{00000000-0005-0000-0000-0000C1050000}"/>
    <cellStyle name="Comma 86 2 2" xfId="1461" xr:uid="{00000000-0005-0000-0000-0000C2050000}"/>
    <cellStyle name="Comma 86 2 2 2" xfId="4655" xr:uid="{00000000-0005-0000-0000-0000C3050000}"/>
    <cellStyle name="Comma 86 2 3" xfId="4654" xr:uid="{00000000-0005-0000-0000-0000C2050000}"/>
    <cellStyle name="Comma 86 3" xfId="1462" xr:uid="{00000000-0005-0000-0000-0000C3050000}"/>
    <cellStyle name="Comma 86 3 2" xfId="4656" xr:uid="{00000000-0005-0000-0000-0000C4050000}"/>
    <cellStyle name="Comma 86 4" xfId="4653" xr:uid="{00000000-0005-0000-0000-0000C1050000}"/>
    <cellStyle name="Comma 87" xfId="1463" xr:uid="{00000000-0005-0000-0000-0000C4050000}"/>
    <cellStyle name="Comma 87 2" xfId="1464" xr:uid="{00000000-0005-0000-0000-0000C5050000}"/>
    <cellStyle name="Comma 87 2 2" xfId="1465" xr:uid="{00000000-0005-0000-0000-0000C6050000}"/>
    <cellStyle name="Comma 87 2 2 2" xfId="4659" xr:uid="{00000000-0005-0000-0000-0000C7050000}"/>
    <cellStyle name="Comma 87 2 3" xfId="4658" xr:uid="{00000000-0005-0000-0000-0000C6050000}"/>
    <cellStyle name="Comma 87 3" xfId="1466" xr:uid="{00000000-0005-0000-0000-0000C7050000}"/>
    <cellStyle name="Comma 87 3 2" xfId="4660" xr:uid="{00000000-0005-0000-0000-0000C8050000}"/>
    <cellStyle name="Comma 87 4" xfId="4657" xr:uid="{00000000-0005-0000-0000-0000C5050000}"/>
    <cellStyle name="Comma 88" xfId="1467" xr:uid="{00000000-0005-0000-0000-0000C8050000}"/>
    <cellStyle name="Comma 88 2" xfId="1468" xr:uid="{00000000-0005-0000-0000-0000C9050000}"/>
    <cellStyle name="Comma 88 2 2" xfId="1469" xr:uid="{00000000-0005-0000-0000-0000CA050000}"/>
    <cellStyle name="Comma 88 2 2 2" xfId="4663" xr:uid="{00000000-0005-0000-0000-0000CB050000}"/>
    <cellStyle name="Comma 88 2 3" xfId="4662" xr:uid="{00000000-0005-0000-0000-0000CA050000}"/>
    <cellStyle name="Comma 88 3" xfId="1470" xr:uid="{00000000-0005-0000-0000-0000CB050000}"/>
    <cellStyle name="Comma 88 3 2" xfId="4664" xr:uid="{00000000-0005-0000-0000-0000CC050000}"/>
    <cellStyle name="Comma 88 4" xfId="4661" xr:uid="{00000000-0005-0000-0000-0000C9050000}"/>
    <cellStyle name="Comma 89" xfId="1471" xr:uid="{00000000-0005-0000-0000-0000CC050000}"/>
    <cellStyle name="Comma 89 2" xfId="1472" xr:uid="{00000000-0005-0000-0000-0000CD050000}"/>
    <cellStyle name="Comma 89 2 2" xfId="1473" xr:uid="{00000000-0005-0000-0000-0000CE050000}"/>
    <cellStyle name="Comma 89 2 2 2" xfId="4667" xr:uid="{00000000-0005-0000-0000-0000CF050000}"/>
    <cellStyle name="Comma 89 2 3" xfId="4666" xr:uid="{00000000-0005-0000-0000-0000CE050000}"/>
    <cellStyle name="Comma 89 3" xfId="1474" xr:uid="{00000000-0005-0000-0000-0000CF050000}"/>
    <cellStyle name="Comma 89 3 2" xfId="4668" xr:uid="{00000000-0005-0000-0000-0000D0050000}"/>
    <cellStyle name="Comma 89 4" xfId="4665" xr:uid="{00000000-0005-0000-0000-0000CD050000}"/>
    <cellStyle name="Comma 9" xfId="1475" xr:uid="{00000000-0005-0000-0000-0000D0050000}"/>
    <cellStyle name="Comma 9 2" xfId="11" xr:uid="{00000000-0005-0000-0000-0000D1050000}"/>
    <cellStyle name="Comma 9 2 2" xfId="3239" xr:uid="{00000000-0005-0000-0000-0000D2050000}"/>
    <cellStyle name="Comma 9 3" xfId="1476" xr:uid="{00000000-0005-0000-0000-0000D2050000}"/>
    <cellStyle name="Comma 9 3 2" xfId="4670" xr:uid="{00000000-0005-0000-0000-0000D3050000}"/>
    <cellStyle name="Comma 9 4" xfId="4669" xr:uid="{00000000-0005-0000-0000-0000D1050000}"/>
    <cellStyle name="Comma 90" xfId="1477" xr:uid="{00000000-0005-0000-0000-0000D3050000}"/>
    <cellStyle name="Comma 90 2" xfId="1478" xr:uid="{00000000-0005-0000-0000-0000D4050000}"/>
    <cellStyle name="Comma 90 2 2" xfId="1479" xr:uid="{00000000-0005-0000-0000-0000D5050000}"/>
    <cellStyle name="Comma 90 2 2 2" xfId="4673" xr:uid="{00000000-0005-0000-0000-0000D6050000}"/>
    <cellStyle name="Comma 90 2 3" xfId="4672" xr:uid="{00000000-0005-0000-0000-0000D5050000}"/>
    <cellStyle name="Comma 90 3" xfId="1480" xr:uid="{00000000-0005-0000-0000-0000D6050000}"/>
    <cellStyle name="Comma 90 3 2" xfId="4674" xr:uid="{00000000-0005-0000-0000-0000D7050000}"/>
    <cellStyle name="Comma 90 4" xfId="4671" xr:uid="{00000000-0005-0000-0000-0000D4050000}"/>
    <cellStyle name="Comma 91" xfId="1481" xr:uid="{00000000-0005-0000-0000-0000D7050000}"/>
    <cellStyle name="Comma 91 2" xfId="1482" xr:uid="{00000000-0005-0000-0000-0000D8050000}"/>
    <cellStyle name="Comma 91 2 2" xfId="1483" xr:uid="{00000000-0005-0000-0000-0000D9050000}"/>
    <cellStyle name="Comma 91 2 2 2" xfId="4677" xr:uid="{00000000-0005-0000-0000-0000DA050000}"/>
    <cellStyle name="Comma 91 2 3" xfId="4676" xr:uid="{00000000-0005-0000-0000-0000D9050000}"/>
    <cellStyle name="Comma 91 3" xfId="1484" xr:uid="{00000000-0005-0000-0000-0000DA050000}"/>
    <cellStyle name="Comma 91 3 2" xfId="4678" xr:uid="{00000000-0005-0000-0000-0000DB050000}"/>
    <cellStyle name="Comma 91 4" xfId="4675" xr:uid="{00000000-0005-0000-0000-0000D8050000}"/>
    <cellStyle name="Comma 92" xfId="1485" xr:uid="{00000000-0005-0000-0000-0000DB050000}"/>
    <cellStyle name="Comma 92 2" xfId="1486" xr:uid="{00000000-0005-0000-0000-0000DC050000}"/>
    <cellStyle name="Comma 92 2 2" xfId="1487" xr:uid="{00000000-0005-0000-0000-0000DD050000}"/>
    <cellStyle name="Comma 92 2 2 2" xfId="4681" xr:uid="{00000000-0005-0000-0000-0000DE050000}"/>
    <cellStyle name="Comma 92 2 3" xfId="4680" xr:uid="{00000000-0005-0000-0000-0000DD050000}"/>
    <cellStyle name="Comma 92 3" xfId="1488" xr:uid="{00000000-0005-0000-0000-0000DE050000}"/>
    <cellStyle name="Comma 92 3 2" xfId="4682" xr:uid="{00000000-0005-0000-0000-0000DF050000}"/>
    <cellStyle name="Comma 92 4" xfId="4679" xr:uid="{00000000-0005-0000-0000-0000DC050000}"/>
    <cellStyle name="Comma 93" xfId="1489" xr:uid="{00000000-0005-0000-0000-0000DF050000}"/>
    <cellStyle name="Comma 93 2" xfId="1490" xr:uid="{00000000-0005-0000-0000-0000E0050000}"/>
    <cellStyle name="Comma 93 2 2" xfId="1491" xr:uid="{00000000-0005-0000-0000-0000E1050000}"/>
    <cellStyle name="Comma 93 2 2 2" xfId="4685" xr:uid="{00000000-0005-0000-0000-0000E2050000}"/>
    <cellStyle name="Comma 93 2 3" xfId="4684" xr:uid="{00000000-0005-0000-0000-0000E1050000}"/>
    <cellStyle name="Comma 93 3" xfId="1492" xr:uid="{00000000-0005-0000-0000-0000E2050000}"/>
    <cellStyle name="Comma 93 3 2" xfId="4686" xr:uid="{00000000-0005-0000-0000-0000E3050000}"/>
    <cellStyle name="Comma 93 4" xfId="4683" xr:uid="{00000000-0005-0000-0000-0000E0050000}"/>
    <cellStyle name="Comma 94" xfId="1493" xr:uid="{00000000-0005-0000-0000-0000E3050000}"/>
    <cellStyle name="Comma 94 2" xfId="1494" xr:uid="{00000000-0005-0000-0000-0000E4050000}"/>
    <cellStyle name="Comma 94 2 2" xfId="1495" xr:uid="{00000000-0005-0000-0000-0000E5050000}"/>
    <cellStyle name="Comma 94 2 2 2" xfId="4689" xr:uid="{00000000-0005-0000-0000-0000E6050000}"/>
    <cellStyle name="Comma 94 2 3" xfId="4688" xr:uid="{00000000-0005-0000-0000-0000E5050000}"/>
    <cellStyle name="Comma 94 3" xfId="1496" xr:uid="{00000000-0005-0000-0000-0000E6050000}"/>
    <cellStyle name="Comma 94 3 2" xfId="4690" xr:uid="{00000000-0005-0000-0000-0000E7050000}"/>
    <cellStyle name="Comma 94 4" xfId="4687" xr:uid="{00000000-0005-0000-0000-0000E4050000}"/>
    <cellStyle name="Comma 95" xfId="1497" xr:uid="{00000000-0005-0000-0000-0000E7050000}"/>
    <cellStyle name="Comma 95 2" xfId="1498" xr:uid="{00000000-0005-0000-0000-0000E8050000}"/>
    <cellStyle name="Comma 95 2 2" xfId="1499" xr:uid="{00000000-0005-0000-0000-0000E9050000}"/>
    <cellStyle name="Comma 95 2 2 2" xfId="4693" xr:uid="{00000000-0005-0000-0000-0000EA050000}"/>
    <cellStyle name="Comma 95 2 3" xfId="4692" xr:uid="{00000000-0005-0000-0000-0000E9050000}"/>
    <cellStyle name="Comma 95 3" xfId="1500" xr:uid="{00000000-0005-0000-0000-0000EA050000}"/>
    <cellStyle name="Comma 95 3 2" xfId="26" xr:uid="{00000000-0005-0000-0000-0000EB050000}"/>
    <cellStyle name="Comma 95 3 2 2" xfId="3252" xr:uid="{00000000-0005-0000-0000-0000EC050000}"/>
    <cellStyle name="Comma 95 3 3" xfId="1501" xr:uid="{00000000-0005-0000-0000-0000EC050000}"/>
    <cellStyle name="Comma 95 3 3 2" xfId="4695" xr:uid="{00000000-0005-0000-0000-0000ED050000}"/>
    <cellStyle name="Comma 95 3 4" xfId="4694" xr:uid="{00000000-0005-0000-0000-0000EB050000}"/>
    <cellStyle name="Comma 95 4" xfId="3212" xr:uid="{00000000-0005-0000-0000-0000ED050000}"/>
    <cellStyle name="Comma 95 4 2" xfId="6078" xr:uid="{00000000-0005-0000-0000-0000EE050000}"/>
    <cellStyle name="Comma 95 5" xfId="4691" xr:uid="{00000000-0005-0000-0000-0000E8050000}"/>
    <cellStyle name="Comma 96" xfId="1502" xr:uid="{00000000-0005-0000-0000-0000EE050000}"/>
    <cellStyle name="Comma 96 2" xfId="1503" xr:uid="{00000000-0005-0000-0000-0000EF050000}"/>
    <cellStyle name="Comma 96 2 2" xfId="1504" xr:uid="{00000000-0005-0000-0000-0000F0050000}"/>
    <cellStyle name="Comma 96 2 2 2" xfId="4698" xr:uid="{00000000-0005-0000-0000-0000F1050000}"/>
    <cellStyle name="Comma 96 2 3" xfId="4697" xr:uid="{00000000-0005-0000-0000-0000F0050000}"/>
    <cellStyle name="Comma 96 3" xfId="1505" xr:uid="{00000000-0005-0000-0000-0000F1050000}"/>
    <cellStyle name="Comma 96 3 2" xfId="4699" xr:uid="{00000000-0005-0000-0000-0000F2050000}"/>
    <cellStyle name="Comma 96 4" xfId="4696" xr:uid="{00000000-0005-0000-0000-0000EF050000}"/>
    <cellStyle name="Comma 97" xfId="1506" xr:uid="{00000000-0005-0000-0000-0000F2050000}"/>
    <cellStyle name="Comma 97 10" xfId="1507" xr:uid="{00000000-0005-0000-0000-0000F3050000}"/>
    <cellStyle name="Comma 97 10 2" xfId="4701" xr:uid="{00000000-0005-0000-0000-0000F4050000}"/>
    <cellStyle name="Comma 97 11" xfId="1508" xr:uid="{00000000-0005-0000-0000-0000F4050000}"/>
    <cellStyle name="Comma 97 11 2" xfId="4702" xr:uid="{00000000-0005-0000-0000-0000F5050000}"/>
    <cellStyle name="Comma 97 12" xfId="1509" xr:uid="{00000000-0005-0000-0000-0000F5050000}"/>
    <cellStyle name="Comma 97 12 2" xfId="4703" xr:uid="{00000000-0005-0000-0000-0000F6050000}"/>
    <cellStyle name="Comma 97 13" xfId="1510" xr:uid="{00000000-0005-0000-0000-0000F6050000}"/>
    <cellStyle name="Comma 97 13 2" xfId="4704" xr:uid="{00000000-0005-0000-0000-0000F7050000}"/>
    <cellStyle name="Comma 97 14" xfId="1511" xr:uid="{00000000-0005-0000-0000-0000F7050000}"/>
    <cellStyle name="Comma 97 14 2" xfId="4705" xr:uid="{00000000-0005-0000-0000-0000F8050000}"/>
    <cellStyle name="Comma 97 15" xfId="4700" xr:uid="{00000000-0005-0000-0000-0000F3050000}"/>
    <cellStyle name="Comma 97 2" xfId="1512" xr:uid="{00000000-0005-0000-0000-0000F8050000}"/>
    <cellStyle name="Comma 97 2 2" xfId="1513" xr:uid="{00000000-0005-0000-0000-0000F9050000}"/>
    <cellStyle name="Comma 97 2 2 2" xfId="4707" xr:uid="{00000000-0005-0000-0000-0000FA050000}"/>
    <cellStyle name="Comma 97 2 3" xfId="4706" xr:uid="{00000000-0005-0000-0000-0000F9050000}"/>
    <cellStyle name="Comma 97 3" xfId="1514" xr:uid="{00000000-0005-0000-0000-0000FA050000}"/>
    <cellStyle name="Comma 97 3 2" xfId="1515" xr:uid="{00000000-0005-0000-0000-0000FB050000}"/>
    <cellStyle name="Comma 97 3 2 2" xfId="4709" xr:uid="{00000000-0005-0000-0000-0000FC050000}"/>
    <cellStyle name="Comma 97 3 3" xfId="4708" xr:uid="{00000000-0005-0000-0000-0000FB050000}"/>
    <cellStyle name="Comma 97 4" xfId="1516" xr:uid="{00000000-0005-0000-0000-0000FC050000}"/>
    <cellStyle name="Comma 97 4 2" xfId="4710" xr:uid="{00000000-0005-0000-0000-0000FD050000}"/>
    <cellStyle name="Comma 97 5" xfId="1517" xr:uid="{00000000-0005-0000-0000-0000FD050000}"/>
    <cellStyle name="Comma 97 5 2" xfId="4711" xr:uid="{00000000-0005-0000-0000-0000FE050000}"/>
    <cellStyle name="Comma 97 6" xfId="1518" xr:uid="{00000000-0005-0000-0000-0000FE050000}"/>
    <cellStyle name="Comma 97 6 2" xfId="4712" xr:uid="{00000000-0005-0000-0000-0000FF050000}"/>
    <cellStyle name="Comma 97 7" xfId="1519" xr:uid="{00000000-0005-0000-0000-0000FF050000}"/>
    <cellStyle name="Comma 97 7 2" xfId="4713" xr:uid="{00000000-0005-0000-0000-000000060000}"/>
    <cellStyle name="Comma 97 8" xfId="1520" xr:uid="{00000000-0005-0000-0000-000000060000}"/>
    <cellStyle name="Comma 97 8 2" xfId="4714" xr:uid="{00000000-0005-0000-0000-000001060000}"/>
    <cellStyle name="Comma 97 9" xfId="1521" xr:uid="{00000000-0005-0000-0000-000001060000}"/>
    <cellStyle name="Comma 97 9 2" xfId="4715" xr:uid="{00000000-0005-0000-0000-000002060000}"/>
    <cellStyle name="Comma 98" xfId="1522" xr:uid="{00000000-0005-0000-0000-000002060000}"/>
    <cellStyle name="Comma 98 2" xfId="1523" xr:uid="{00000000-0005-0000-0000-000003060000}"/>
    <cellStyle name="Comma 98 2 2" xfId="1524" xr:uid="{00000000-0005-0000-0000-000004060000}"/>
    <cellStyle name="Comma 98 2 2 2" xfId="4718" xr:uid="{00000000-0005-0000-0000-000005060000}"/>
    <cellStyle name="Comma 98 2 3" xfId="1525" xr:uid="{00000000-0005-0000-0000-000005060000}"/>
    <cellStyle name="Comma 98 2 3 2" xfId="4719" xr:uid="{00000000-0005-0000-0000-000006060000}"/>
    <cellStyle name="Comma 98 2 4" xfId="4717" xr:uid="{00000000-0005-0000-0000-000004060000}"/>
    <cellStyle name="Comma 98 3" xfId="4716" xr:uid="{00000000-0005-0000-0000-000003060000}"/>
    <cellStyle name="Comma 99" xfId="1526" xr:uid="{00000000-0005-0000-0000-000006060000}"/>
    <cellStyle name="Comma 99 2" xfId="1527" xr:uid="{00000000-0005-0000-0000-000007060000}"/>
    <cellStyle name="Comma 99 2 2" xfId="4721" xr:uid="{00000000-0005-0000-0000-000008060000}"/>
    <cellStyle name="Comma 99 3" xfId="4720" xr:uid="{00000000-0005-0000-0000-000007060000}"/>
    <cellStyle name="Explanatory Text 2" xfId="1528" xr:uid="{00000000-0005-0000-0000-000008060000}"/>
    <cellStyle name="Good 2" xfId="1529" xr:uid="{00000000-0005-0000-0000-000009060000}"/>
    <cellStyle name="header" xfId="1530" xr:uid="{00000000-0005-0000-0000-00000A060000}"/>
    <cellStyle name="Header Total" xfId="1531" xr:uid="{00000000-0005-0000-0000-00000B060000}"/>
    <cellStyle name="Header1" xfId="1532" xr:uid="{00000000-0005-0000-0000-00000C060000}"/>
    <cellStyle name="Header2" xfId="1533" xr:uid="{00000000-0005-0000-0000-00000D060000}"/>
    <cellStyle name="Header3" xfId="1534" xr:uid="{00000000-0005-0000-0000-00000E060000}"/>
    <cellStyle name="Header4" xfId="1535" xr:uid="{00000000-0005-0000-0000-00000F060000}"/>
    <cellStyle name="Heading 1 2" xfId="1536" xr:uid="{00000000-0005-0000-0000-000010060000}"/>
    <cellStyle name="Heading 2 2" xfId="1537" xr:uid="{00000000-0005-0000-0000-000011060000}"/>
    <cellStyle name="Heading 3 2" xfId="1538" xr:uid="{00000000-0005-0000-0000-000012060000}"/>
    <cellStyle name="Heading 4 2" xfId="1539" xr:uid="{00000000-0005-0000-0000-000013060000}"/>
    <cellStyle name="Input 2" xfId="1540" xr:uid="{00000000-0005-0000-0000-000014060000}"/>
    <cellStyle name="Linked Cell 2" xfId="1541" xr:uid="{00000000-0005-0000-0000-000015060000}"/>
    <cellStyle name="Neutral 2" xfId="1542" xr:uid="{00000000-0005-0000-0000-000016060000}"/>
    <cellStyle name="NonPrint_copyright" xfId="1543" xr:uid="{00000000-0005-0000-0000-000017060000}"/>
    <cellStyle name="Normal" xfId="0" builtinId="0"/>
    <cellStyle name="Normal - Style1" xfId="1544" xr:uid="{00000000-0005-0000-0000-000019060000}"/>
    <cellStyle name="Normal - Style2" xfId="1545" xr:uid="{00000000-0005-0000-0000-00001A060000}"/>
    <cellStyle name="Normal - Style3" xfId="1546" xr:uid="{00000000-0005-0000-0000-00001B060000}"/>
    <cellStyle name="Normal - Style4" xfId="1547" xr:uid="{00000000-0005-0000-0000-00001C060000}"/>
    <cellStyle name="Normal - Style5" xfId="1548" xr:uid="{00000000-0005-0000-0000-00001D060000}"/>
    <cellStyle name="Normal - Style6" xfId="1549" xr:uid="{00000000-0005-0000-0000-00001E060000}"/>
    <cellStyle name="Normal - Style7" xfId="1550" xr:uid="{00000000-0005-0000-0000-00001F060000}"/>
    <cellStyle name="Normal - Style8" xfId="1551" xr:uid="{00000000-0005-0000-0000-000020060000}"/>
    <cellStyle name="Normal 10" xfId="1552" xr:uid="{00000000-0005-0000-0000-000021060000}"/>
    <cellStyle name="Normal 10 10" xfId="4722" xr:uid="{00000000-0005-0000-0000-000022060000}"/>
    <cellStyle name="Normal 10 2" xfId="1553" xr:uid="{00000000-0005-0000-0000-000022060000}"/>
    <cellStyle name="Normal 10 2 2" xfId="1554" xr:uid="{00000000-0005-0000-0000-000023060000}"/>
    <cellStyle name="Normal 10 3" xfId="1555" xr:uid="{00000000-0005-0000-0000-000024060000}"/>
    <cellStyle name="Normal 10 3 2" xfId="1556" xr:uid="{00000000-0005-0000-0000-000025060000}"/>
    <cellStyle name="Normal 10 3 3" xfId="1557" xr:uid="{00000000-0005-0000-0000-000026060000}"/>
    <cellStyle name="Normal 10 3 4" xfId="1558" xr:uid="{00000000-0005-0000-0000-000027060000}"/>
    <cellStyle name="Normal 10 3 5" xfId="1559" xr:uid="{00000000-0005-0000-0000-000028060000}"/>
    <cellStyle name="Normal 10 4" xfId="1560" xr:uid="{00000000-0005-0000-0000-000029060000}"/>
    <cellStyle name="Normal 10 5" xfId="1561" xr:uid="{00000000-0005-0000-0000-00002A060000}"/>
    <cellStyle name="Normal 10 6" xfId="1562" xr:uid="{00000000-0005-0000-0000-00002B060000}"/>
    <cellStyle name="Normal 10 7" xfId="1563" xr:uid="{00000000-0005-0000-0000-00002C060000}"/>
    <cellStyle name="Normal 10 7 2" xfId="1564" xr:uid="{00000000-0005-0000-0000-00002D060000}"/>
    <cellStyle name="Normal 10 7 2 2" xfId="1565" xr:uid="{00000000-0005-0000-0000-00002E060000}"/>
    <cellStyle name="Normal 10 7 2 2 2" xfId="4725" xr:uid="{00000000-0005-0000-0000-00002F060000}"/>
    <cellStyle name="Normal 10 7 2 3" xfId="4724" xr:uid="{00000000-0005-0000-0000-00002E060000}"/>
    <cellStyle name="Normal 10 7 3" xfId="4723" xr:uid="{00000000-0005-0000-0000-00002D060000}"/>
    <cellStyle name="Normal 10 8" xfId="1566" xr:uid="{00000000-0005-0000-0000-00002F060000}"/>
    <cellStyle name="Normal 10 8 2" xfId="4726" xr:uid="{00000000-0005-0000-0000-000030060000}"/>
    <cellStyle name="Normal 10 9" xfId="1567" xr:uid="{00000000-0005-0000-0000-000030060000}"/>
    <cellStyle name="Normal 10 9 2" xfId="4727" xr:uid="{00000000-0005-0000-0000-000031060000}"/>
    <cellStyle name="Normal 100" xfId="1568" xr:uid="{00000000-0005-0000-0000-000031060000}"/>
    <cellStyle name="Normal 100 2" xfId="1569" xr:uid="{00000000-0005-0000-0000-000032060000}"/>
    <cellStyle name="Normal 100 2 2" xfId="1570" xr:uid="{00000000-0005-0000-0000-000033060000}"/>
    <cellStyle name="Normal 100 2 2 2" xfId="4730" xr:uid="{00000000-0005-0000-0000-000034060000}"/>
    <cellStyle name="Normal 100 2 3" xfId="4729" xr:uid="{00000000-0005-0000-0000-000033060000}"/>
    <cellStyle name="Normal 100 3" xfId="1571" xr:uid="{00000000-0005-0000-0000-000034060000}"/>
    <cellStyle name="Normal 100 3 2" xfId="4731" xr:uid="{00000000-0005-0000-0000-000035060000}"/>
    <cellStyle name="Normal 100 4" xfId="4728" xr:uid="{00000000-0005-0000-0000-000032060000}"/>
    <cellStyle name="Normal 101" xfId="1572" xr:uid="{00000000-0005-0000-0000-000035060000}"/>
    <cellStyle name="Normal 101 2" xfId="1573" xr:uid="{00000000-0005-0000-0000-000036060000}"/>
    <cellStyle name="Normal 101 2 2" xfId="4733" xr:uid="{00000000-0005-0000-0000-000037060000}"/>
    <cellStyle name="Normal 101 3" xfId="4732" xr:uid="{00000000-0005-0000-0000-000036060000}"/>
    <cellStyle name="Normal 102" xfId="1574" xr:uid="{00000000-0005-0000-0000-000037060000}"/>
    <cellStyle name="Normal 102 2" xfId="1575" xr:uid="{00000000-0005-0000-0000-000038060000}"/>
    <cellStyle name="Normal 102 2 2" xfId="1576" xr:uid="{00000000-0005-0000-0000-000039060000}"/>
    <cellStyle name="Normal 102 2 2 2" xfId="4736" xr:uid="{00000000-0005-0000-0000-00003A060000}"/>
    <cellStyle name="Normal 102 2 3" xfId="1577" xr:uid="{00000000-0005-0000-0000-00003A060000}"/>
    <cellStyle name="Normal 102 2 3 2" xfId="4737" xr:uid="{00000000-0005-0000-0000-00003B060000}"/>
    <cellStyle name="Normal 102 2 4" xfId="4735" xr:uid="{00000000-0005-0000-0000-000039060000}"/>
    <cellStyle name="Normal 102 3" xfId="4734" xr:uid="{00000000-0005-0000-0000-000038060000}"/>
    <cellStyle name="Normal 103" xfId="1578" xr:uid="{00000000-0005-0000-0000-00003B060000}"/>
    <cellStyle name="Normal 103 2" xfId="1579" xr:uid="{00000000-0005-0000-0000-00003C060000}"/>
    <cellStyle name="Normal 103 2 2" xfId="1580" xr:uid="{00000000-0005-0000-0000-00003D060000}"/>
    <cellStyle name="Normal 103 2 2 2" xfId="4740" xr:uid="{00000000-0005-0000-0000-00003E060000}"/>
    <cellStyle name="Normal 103 2 3" xfId="1581" xr:uid="{00000000-0005-0000-0000-00003E060000}"/>
    <cellStyle name="Normal 103 2 3 2" xfId="4741" xr:uid="{00000000-0005-0000-0000-00003F060000}"/>
    <cellStyle name="Normal 103 2 4" xfId="4739" xr:uid="{00000000-0005-0000-0000-00003D060000}"/>
    <cellStyle name="Normal 103 3" xfId="4738" xr:uid="{00000000-0005-0000-0000-00003C060000}"/>
    <cellStyle name="Normal 104" xfId="1582" xr:uid="{00000000-0005-0000-0000-00003F060000}"/>
    <cellStyle name="Normal 104 2" xfId="1583" xr:uid="{00000000-0005-0000-0000-000040060000}"/>
    <cellStyle name="Normal 104 2 2" xfId="1584" xr:uid="{00000000-0005-0000-0000-000041060000}"/>
    <cellStyle name="Normal 104 2 2 2" xfId="4744" xr:uid="{00000000-0005-0000-0000-000042060000}"/>
    <cellStyle name="Normal 104 2 3" xfId="4743" xr:uid="{00000000-0005-0000-0000-000041060000}"/>
    <cellStyle name="Normal 104 3" xfId="3213" xr:uid="{00000000-0005-0000-0000-000042060000}"/>
    <cellStyle name="Normal 104 3 2" xfId="6079" xr:uid="{00000000-0005-0000-0000-000043060000}"/>
    <cellStyle name="Normal 104 4" xfId="4742" xr:uid="{00000000-0005-0000-0000-000040060000}"/>
    <cellStyle name="Normal 105" xfId="1585" xr:uid="{00000000-0005-0000-0000-000043060000}"/>
    <cellStyle name="Normal 105 2" xfId="1586" xr:uid="{00000000-0005-0000-0000-000044060000}"/>
    <cellStyle name="Normal 105 2 2" xfId="1587" xr:uid="{00000000-0005-0000-0000-000045060000}"/>
    <cellStyle name="Normal 105 2 2 2" xfId="4747" xr:uid="{00000000-0005-0000-0000-000046060000}"/>
    <cellStyle name="Normal 105 2 3" xfId="4746" xr:uid="{00000000-0005-0000-0000-000045060000}"/>
    <cellStyle name="Normal 105 3" xfId="4745" xr:uid="{00000000-0005-0000-0000-000044060000}"/>
    <cellStyle name="Normal 106" xfId="1588" xr:uid="{00000000-0005-0000-0000-000046060000}"/>
    <cellStyle name="Normal 106 2" xfId="1589" xr:uid="{00000000-0005-0000-0000-000047060000}"/>
    <cellStyle name="Normal 106 2 2" xfId="1590" xr:uid="{00000000-0005-0000-0000-000048060000}"/>
    <cellStyle name="Normal 106 2 2 2" xfId="4750" xr:uid="{00000000-0005-0000-0000-000049060000}"/>
    <cellStyle name="Normal 106 2 3" xfId="4749" xr:uid="{00000000-0005-0000-0000-000048060000}"/>
    <cellStyle name="Normal 106 3" xfId="4748" xr:uid="{00000000-0005-0000-0000-000047060000}"/>
    <cellStyle name="Normal 107" xfId="12" xr:uid="{00000000-0005-0000-0000-000049060000}"/>
    <cellStyle name="Normal 108" xfId="1591" xr:uid="{00000000-0005-0000-0000-00004A060000}"/>
    <cellStyle name="Normal 109" xfId="1592" xr:uid="{00000000-0005-0000-0000-00004B060000}"/>
    <cellStyle name="Normal 109 2" xfId="1593" xr:uid="{00000000-0005-0000-0000-00004C060000}"/>
    <cellStyle name="Normal 109 2 2" xfId="1594" xr:uid="{00000000-0005-0000-0000-00004D060000}"/>
    <cellStyle name="Normal 109 2 2 2" xfId="4753" xr:uid="{00000000-0005-0000-0000-00004E060000}"/>
    <cellStyle name="Normal 109 2 3" xfId="4752" xr:uid="{00000000-0005-0000-0000-00004D060000}"/>
    <cellStyle name="Normal 109 3" xfId="4751" xr:uid="{00000000-0005-0000-0000-00004C060000}"/>
    <cellStyle name="Normal 11" xfId="1595" xr:uid="{00000000-0005-0000-0000-00004E060000}"/>
    <cellStyle name="Normal 11 2" xfId="1596" xr:uid="{00000000-0005-0000-0000-00004F060000}"/>
    <cellStyle name="Normal 11 2 2" xfId="1597" xr:uid="{00000000-0005-0000-0000-000050060000}"/>
    <cellStyle name="Normal 11 2 2 2" xfId="1598" xr:uid="{00000000-0005-0000-0000-000051060000}"/>
    <cellStyle name="Normal 11 2 2 2 2" xfId="1599" xr:uid="{00000000-0005-0000-0000-000052060000}"/>
    <cellStyle name="Normal 11 2 2 2 2 2" xfId="1600" xr:uid="{00000000-0005-0000-0000-000053060000}"/>
    <cellStyle name="Normal 11 2 2 2 2 2 2" xfId="4759" xr:uid="{00000000-0005-0000-0000-000054060000}"/>
    <cellStyle name="Normal 11 2 2 2 2 3" xfId="4758" xr:uid="{00000000-0005-0000-0000-000053060000}"/>
    <cellStyle name="Normal 11 2 2 2 3" xfId="1601" xr:uid="{00000000-0005-0000-0000-000054060000}"/>
    <cellStyle name="Normal 11 2 2 2 3 2" xfId="4760" xr:uid="{00000000-0005-0000-0000-000055060000}"/>
    <cellStyle name="Normal 11 2 2 2 4" xfId="4757" xr:uid="{00000000-0005-0000-0000-000052060000}"/>
    <cellStyle name="Normal 11 2 2 3" xfId="1602" xr:uid="{00000000-0005-0000-0000-000055060000}"/>
    <cellStyle name="Normal 11 2 2 3 2" xfId="1603" xr:uid="{00000000-0005-0000-0000-000056060000}"/>
    <cellStyle name="Normal 11 2 2 3 2 2" xfId="4762" xr:uid="{00000000-0005-0000-0000-000057060000}"/>
    <cellStyle name="Normal 11 2 2 3 3" xfId="4761" xr:uid="{00000000-0005-0000-0000-000056060000}"/>
    <cellStyle name="Normal 11 2 2 4" xfId="1604" xr:uid="{00000000-0005-0000-0000-000057060000}"/>
    <cellStyle name="Normal 11 2 2 4 2" xfId="4763" xr:uid="{00000000-0005-0000-0000-000058060000}"/>
    <cellStyle name="Normal 11 2 2 5" xfId="4756" xr:uid="{00000000-0005-0000-0000-000051060000}"/>
    <cellStyle name="Normal 11 2 3" xfId="1605" xr:uid="{00000000-0005-0000-0000-000058060000}"/>
    <cellStyle name="Normal 11 2 3 2" xfId="1606" xr:uid="{00000000-0005-0000-0000-000059060000}"/>
    <cellStyle name="Normal 11 2 3 2 2" xfId="1607" xr:uid="{00000000-0005-0000-0000-00005A060000}"/>
    <cellStyle name="Normal 11 2 3 2 2 2" xfId="4766" xr:uid="{00000000-0005-0000-0000-00005B060000}"/>
    <cellStyle name="Normal 11 2 3 2 3" xfId="4765" xr:uid="{00000000-0005-0000-0000-00005A060000}"/>
    <cellStyle name="Normal 11 2 3 3" xfId="1608" xr:uid="{00000000-0005-0000-0000-00005B060000}"/>
    <cellStyle name="Normal 11 2 3 3 2" xfId="4767" xr:uid="{00000000-0005-0000-0000-00005C060000}"/>
    <cellStyle name="Normal 11 2 3 4" xfId="4764" xr:uid="{00000000-0005-0000-0000-000059060000}"/>
    <cellStyle name="Normal 11 2 4" xfId="1609" xr:uid="{00000000-0005-0000-0000-00005C060000}"/>
    <cellStyle name="Normal 11 2 4 2" xfId="1610" xr:uid="{00000000-0005-0000-0000-00005D060000}"/>
    <cellStyle name="Normal 11 2 4 2 2" xfId="4769" xr:uid="{00000000-0005-0000-0000-00005E060000}"/>
    <cellStyle name="Normal 11 2 4 3" xfId="4768" xr:uid="{00000000-0005-0000-0000-00005D060000}"/>
    <cellStyle name="Normal 11 2 5" xfId="1611" xr:uid="{00000000-0005-0000-0000-00005E060000}"/>
    <cellStyle name="Normal 11 2 5 2" xfId="4770" xr:uid="{00000000-0005-0000-0000-00005F060000}"/>
    <cellStyle name="Normal 11 2 6" xfId="4755" xr:uid="{00000000-0005-0000-0000-000050060000}"/>
    <cellStyle name="Normal 11 3" xfId="1612" xr:uid="{00000000-0005-0000-0000-00005F060000}"/>
    <cellStyle name="Normal 11 3 2" xfId="1613" xr:uid="{00000000-0005-0000-0000-000060060000}"/>
    <cellStyle name="Normal 11 3 2 2" xfId="1614" xr:uid="{00000000-0005-0000-0000-000061060000}"/>
    <cellStyle name="Normal 11 3 2 2 2" xfId="4773" xr:uid="{00000000-0005-0000-0000-000062060000}"/>
    <cellStyle name="Normal 11 3 2 3" xfId="4772" xr:uid="{00000000-0005-0000-0000-000061060000}"/>
    <cellStyle name="Normal 11 3 3" xfId="1615" xr:uid="{00000000-0005-0000-0000-000062060000}"/>
    <cellStyle name="Normal 11 3 3 2" xfId="4774" xr:uid="{00000000-0005-0000-0000-000063060000}"/>
    <cellStyle name="Normal 11 3 4" xfId="4771" xr:uid="{00000000-0005-0000-0000-000060060000}"/>
    <cellStyle name="Normal 11 4" xfId="1616" xr:uid="{00000000-0005-0000-0000-000063060000}"/>
    <cellStyle name="Normal 11 4 2" xfId="1617" xr:uid="{00000000-0005-0000-0000-000064060000}"/>
    <cellStyle name="Normal 11 4 2 2" xfId="1618" xr:uid="{00000000-0005-0000-0000-000065060000}"/>
    <cellStyle name="Normal 11 4 2 2 2" xfId="4777" xr:uid="{00000000-0005-0000-0000-000066060000}"/>
    <cellStyle name="Normal 11 4 2 3" xfId="4776" xr:uid="{00000000-0005-0000-0000-000065060000}"/>
    <cellStyle name="Normal 11 4 3" xfId="1619" xr:uid="{00000000-0005-0000-0000-000066060000}"/>
    <cellStyle name="Normal 11 4 3 2" xfId="4778" xr:uid="{00000000-0005-0000-0000-000067060000}"/>
    <cellStyle name="Normal 11 4 4" xfId="4775" xr:uid="{00000000-0005-0000-0000-000064060000}"/>
    <cellStyle name="Normal 11 5" xfId="1620" xr:uid="{00000000-0005-0000-0000-000067060000}"/>
    <cellStyle name="Normal 11 5 2" xfId="1621" xr:uid="{00000000-0005-0000-0000-000068060000}"/>
    <cellStyle name="Normal 11 5 2 2" xfId="4780" xr:uid="{00000000-0005-0000-0000-000069060000}"/>
    <cellStyle name="Normal 11 5 3" xfId="4779" xr:uid="{00000000-0005-0000-0000-000068060000}"/>
    <cellStyle name="Normal 11 6" xfId="1622" xr:uid="{00000000-0005-0000-0000-000069060000}"/>
    <cellStyle name="Normal 11 6 2" xfId="4781" xr:uid="{00000000-0005-0000-0000-00006A060000}"/>
    <cellStyle name="Normal 11 7" xfId="4754" xr:uid="{00000000-0005-0000-0000-00004F060000}"/>
    <cellStyle name="Normal 110" xfId="1623" xr:uid="{00000000-0005-0000-0000-00006A060000}"/>
    <cellStyle name="Normal 110 2" xfId="1624" xr:uid="{00000000-0005-0000-0000-00006B060000}"/>
    <cellStyle name="Normal 110 2 2" xfId="1625" xr:uid="{00000000-0005-0000-0000-00006C060000}"/>
    <cellStyle name="Normal 110 2 2 2" xfId="4784" xr:uid="{00000000-0005-0000-0000-00006D060000}"/>
    <cellStyle name="Normal 110 2 3" xfId="4783" xr:uid="{00000000-0005-0000-0000-00006C060000}"/>
    <cellStyle name="Normal 110 3" xfId="4782" xr:uid="{00000000-0005-0000-0000-00006B060000}"/>
    <cellStyle name="Normal 111" xfId="1626" xr:uid="{00000000-0005-0000-0000-00006D060000}"/>
    <cellStyle name="Normal 111 2" xfId="1627" xr:uid="{00000000-0005-0000-0000-00006E060000}"/>
    <cellStyle name="Normal 111 2 2" xfId="4786" xr:uid="{00000000-0005-0000-0000-00006F060000}"/>
    <cellStyle name="Normal 111 3" xfId="4785" xr:uid="{00000000-0005-0000-0000-00006E060000}"/>
    <cellStyle name="Normal 112" xfId="1628" xr:uid="{00000000-0005-0000-0000-00006F060000}"/>
    <cellStyle name="Normal 112 2" xfId="1629" xr:uid="{00000000-0005-0000-0000-000070060000}"/>
    <cellStyle name="Normal 112 2 2" xfId="4788" xr:uid="{00000000-0005-0000-0000-000071060000}"/>
    <cellStyle name="Normal 112 3" xfId="4787" xr:uid="{00000000-0005-0000-0000-000070060000}"/>
    <cellStyle name="Normal 113" xfId="1630" xr:uid="{00000000-0005-0000-0000-000071060000}"/>
    <cellStyle name="Normal 113 2" xfId="1631" xr:uid="{00000000-0005-0000-0000-000072060000}"/>
    <cellStyle name="Normal 113 2 2" xfId="4790" xr:uid="{00000000-0005-0000-0000-000073060000}"/>
    <cellStyle name="Normal 113 3" xfId="4789" xr:uid="{00000000-0005-0000-0000-000072060000}"/>
    <cellStyle name="Normal 114" xfId="1632" xr:uid="{00000000-0005-0000-0000-000073060000}"/>
    <cellStyle name="Normal 114 2" xfId="1633" xr:uid="{00000000-0005-0000-0000-000074060000}"/>
    <cellStyle name="Normal 114 2 2" xfId="4792" xr:uid="{00000000-0005-0000-0000-000075060000}"/>
    <cellStyle name="Normal 114 3" xfId="4791" xr:uid="{00000000-0005-0000-0000-000074060000}"/>
    <cellStyle name="Normal 115" xfId="1634" xr:uid="{00000000-0005-0000-0000-000075060000}"/>
    <cellStyle name="Normal 115 2" xfId="1635" xr:uid="{00000000-0005-0000-0000-000076060000}"/>
    <cellStyle name="Normal 115 2 2" xfId="4794" xr:uid="{00000000-0005-0000-0000-000077060000}"/>
    <cellStyle name="Normal 115 3" xfId="4793" xr:uid="{00000000-0005-0000-0000-000076060000}"/>
    <cellStyle name="Normal 116" xfId="1636" xr:uid="{00000000-0005-0000-0000-000077060000}"/>
    <cellStyle name="Normal 116 2" xfId="1637" xr:uid="{00000000-0005-0000-0000-000078060000}"/>
    <cellStyle name="Normal 116 2 2" xfId="4796" xr:uid="{00000000-0005-0000-0000-000079060000}"/>
    <cellStyle name="Normal 116 3" xfId="4795" xr:uid="{00000000-0005-0000-0000-000078060000}"/>
    <cellStyle name="Normal 117" xfId="1638" xr:uid="{00000000-0005-0000-0000-000079060000}"/>
    <cellStyle name="Normal 117 2" xfId="1639" xr:uid="{00000000-0005-0000-0000-00007A060000}"/>
    <cellStyle name="Normal 117 2 2" xfId="4798" xr:uid="{00000000-0005-0000-0000-00007B060000}"/>
    <cellStyle name="Normal 117 3" xfId="4797" xr:uid="{00000000-0005-0000-0000-00007A060000}"/>
    <cellStyle name="Normal 118" xfId="1640" xr:uid="{00000000-0005-0000-0000-00007B060000}"/>
    <cellStyle name="Normal 118 2" xfId="1641" xr:uid="{00000000-0005-0000-0000-00007C060000}"/>
    <cellStyle name="Normal 118 2 2" xfId="4800" xr:uid="{00000000-0005-0000-0000-00007D060000}"/>
    <cellStyle name="Normal 118 3" xfId="4799" xr:uid="{00000000-0005-0000-0000-00007C060000}"/>
    <cellStyle name="Normal 119" xfId="1642" xr:uid="{00000000-0005-0000-0000-00007D060000}"/>
    <cellStyle name="Normal 119 2" xfId="1643" xr:uid="{00000000-0005-0000-0000-00007E060000}"/>
    <cellStyle name="Normal 119 2 2" xfId="4802" xr:uid="{00000000-0005-0000-0000-00007F060000}"/>
    <cellStyle name="Normal 119 3" xfId="4801" xr:uid="{00000000-0005-0000-0000-00007E060000}"/>
    <cellStyle name="Normal 12" xfId="1644" xr:uid="{00000000-0005-0000-0000-00007F060000}"/>
    <cellStyle name="Normal 12 2" xfId="1645" xr:uid="{00000000-0005-0000-0000-000080060000}"/>
    <cellStyle name="Normal 12 3" xfId="1646" xr:uid="{00000000-0005-0000-0000-000081060000}"/>
    <cellStyle name="Normal 12 4" xfId="1647" xr:uid="{00000000-0005-0000-0000-000082060000}"/>
    <cellStyle name="Normal 12 5" xfId="1648" xr:uid="{00000000-0005-0000-0000-000083060000}"/>
    <cellStyle name="Normal 120" xfId="1649" xr:uid="{00000000-0005-0000-0000-000084060000}"/>
    <cellStyle name="Normal 120 2" xfId="1650" xr:uid="{00000000-0005-0000-0000-000085060000}"/>
    <cellStyle name="Normal 120 2 2" xfId="4804" xr:uid="{00000000-0005-0000-0000-000086060000}"/>
    <cellStyle name="Normal 120 3" xfId="4803" xr:uid="{00000000-0005-0000-0000-000085060000}"/>
    <cellStyle name="Normal 121" xfId="1651" xr:uid="{00000000-0005-0000-0000-000086060000}"/>
    <cellStyle name="Normal 121 2" xfId="1652" xr:uid="{00000000-0005-0000-0000-000087060000}"/>
    <cellStyle name="Normal 121 2 2" xfId="4806" xr:uid="{00000000-0005-0000-0000-000088060000}"/>
    <cellStyle name="Normal 121 3" xfId="1653" xr:uid="{00000000-0005-0000-0000-000088060000}"/>
    <cellStyle name="Normal 121 3 2" xfId="1654" xr:uid="{00000000-0005-0000-0000-000089060000}"/>
    <cellStyle name="Normal 121 3 2 2" xfId="4808" xr:uid="{00000000-0005-0000-0000-00008A060000}"/>
    <cellStyle name="Normal 121 3 3" xfId="4807" xr:uid="{00000000-0005-0000-0000-000089060000}"/>
    <cellStyle name="Normal 121 4" xfId="4805" xr:uid="{00000000-0005-0000-0000-000087060000}"/>
    <cellStyle name="Normal 122" xfId="1655" xr:uid="{00000000-0005-0000-0000-00008A060000}"/>
    <cellStyle name="Normal 122 2" xfId="1656" xr:uid="{00000000-0005-0000-0000-00008B060000}"/>
    <cellStyle name="Normal 122 2 2" xfId="4810" xr:uid="{00000000-0005-0000-0000-00008C060000}"/>
    <cellStyle name="Normal 122 3" xfId="4809" xr:uid="{00000000-0005-0000-0000-00008B060000}"/>
    <cellStyle name="Normal 123" xfId="1657" xr:uid="{00000000-0005-0000-0000-00008C060000}"/>
    <cellStyle name="Normal 123 2" xfId="1658" xr:uid="{00000000-0005-0000-0000-00008D060000}"/>
    <cellStyle name="Normal 123 2 2" xfId="4812" xr:uid="{00000000-0005-0000-0000-00008E060000}"/>
    <cellStyle name="Normal 123 3" xfId="4811" xr:uid="{00000000-0005-0000-0000-00008D060000}"/>
    <cellStyle name="Normal 124" xfId="1659" xr:uid="{00000000-0005-0000-0000-00008E060000}"/>
    <cellStyle name="Normal 124 2" xfId="1660" xr:uid="{00000000-0005-0000-0000-00008F060000}"/>
    <cellStyle name="Normal 124 2 2" xfId="4814" xr:uid="{00000000-0005-0000-0000-000090060000}"/>
    <cellStyle name="Normal 124 3" xfId="4813" xr:uid="{00000000-0005-0000-0000-00008F060000}"/>
    <cellStyle name="Normal 125" xfId="1661" xr:uid="{00000000-0005-0000-0000-000090060000}"/>
    <cellStyle name="Normal 125 2" xfId="1662" xr:uid="{00000000-0005-0000-0000-000091060000}"/>
    <cellStyle name="Normal 125 2 2" xfId="4816" xr:uid="{00000000-0005-0000-0000-000092060000}"/>
    <cellStyle name="Normal 125 3" xfId="4815" xr:uid="{00000000-0005-0000-0000-000091060000}"/>
    <cellStyle name="Normal 126" xfId="1663" xr:uid="{00000000-0005-0000-0000-000092060000}"/>
    <cellStyle name="Normal 126 2" xfId="1664" xr:uid="{00000000-0005-0000-0000-000093060000}"/>
    <cellStyle name="Normal 126 2 2" xfId="4818" xr:uid="{00000000-0005-0000-0000-000094060000}"/>
    <cellStyle name="Normal 126 3" xfId="4817" xr:uid="{00000000-0005-0000-0000-000093060000}"/>
    <cellStyle name="Normal 127" xfId="1665" xr:uid="{00000000-0005-0000-0000-000094060000}"/>
    <cellStyle name="Normal 127 2" xfId="1666" xr:uid="{00000000-0005-0000-0000-000095060000}"/>
    <cellStyle name="Normal 127 2 2" xfId="4820" xr:uid="{00000000-0005-0000-0000-000096060000}"/>
    <cellStyle name="Normal 127 3" xfId="4819" xr:uid="{00000000-0005-0000-0000-000095060000}"/>
    <cellStyle name="Normal 128" xfId="1667" xr:uid="{00000000-0005-0000-0000-000096060000}"/>
    <cellStyle name="Normal 128 2" xfId="1668" xr:uid="{00000000-0005-0000-0000-000097060000}"/>
    <cellStyle name="Normal 128 2 2" xfId="4822" xr:uid="{00000000-0005-0000-0000-000098060000}"/>
    <cellStyle name="Normal 128 3" xfId="4821" xr:uid="{00000000-0005-0000-0000-000097060000}"/>
    <cellStyle name="Normal 129" xfId="1669" xr:uid="{00000000-0005-0000-0000-000098060000}"/>
    <cellStyle name="Normal 129 2" xfId="1670" xr:uid="{00000000-0005-0000-0000-000099060000}"/>
    <cellStyle name="Normal 129 2 2" xfId="4824" xr:uid="{00000000-0005-0000-0000-00009A060000}"/>
    <cellStyle name="Normal 129 3" xfId="4823" xr:uid="{00000000-0005-0000-0000-000099060000}"/>
    <cellStyle name="Normal 13" xfId="1671" xr:uid="{00000000-0005-0000-0000-00009A060000}"/>
    <cellStyle name="Normal 13 2" xfId="1672" xr:uid="{00000000-0005-0000-0000-00009B060000}"/>
    <cellStyle name="Normal 13 2 2" xfId="1673" xr:uid="{00000000-0005-0000-0000-00009C060000}"/>
    <cellStyle name="Normal 13 2 2 2" xfId="1674" xr:uid="{00000000-0005-0000-0000-00009D060000}"/>
    <cellStyle name="Normal 13 2 2 2 2" xfId="4828" xr:uid="{00000000-0005-0000-0000-00009E060000}"/>
    <cellStyle name="Normal 13 2 2 3" xfId="4827" xr:uid="{00000000-0005-0000-0000-00009D060000}"/>
    <cellStyle name="Normal 13 2 3" xfId="1675" xr:uid="{00000000-0005-0000-0000-00009E060000}"/>
    <cellStyle name="Normal 13 2 3 2" xfId="4829" xr:uid="{00000000-0005-0000-0000-00009F060000}"/>
    <cellStyle name="Normal 13 2 4" xfId="4826" xr:uid="{00000000-0005-0000-0000-00009C060000}"/>
    <cellStyle name="Normal 13 3" xfId="1676" xr:uid="{00000000-0005-0000-0000-00009F060000}"/>
    <cellStyle name="Normal 13 3 2" xfId="1677" xr:uid="{00000000-0005-0000-0000-0000A0060000}"/>
    <cellStyle name="Normal 13 3 2 2" xfId="1678" xr:uid="{00000000-0005-0000-0000-0000A1060000}"/>
    <cellStyle name="Normal 13 3 2 2 2" xfId="4832" xr:uid="{00000000-0005-0000-0000-0000A2060000}"/>
    <cellStyle name="Normal 13 3 2 3" xfId="4831" xr:uid="{00000000-0005-0000-0000-0000A1060000}"/>
    <cellStyle name="Normal 13 3 3" xfId="1679" xr:uid="{00000000-0005-0000-0000-0000A2060000}"/>
    <cellStyle name="Normal 13 3 3 2" xfId="4833" xr:uid="{00000000-0005-0000-0000-0000A3060000}"/>
    <cellStyle name="Normal 13 3 4" xfId="4830" xr:uid="{00000000-0005-0000-0000-0000A0060000}"/>
    <cellStyle name="Normal 13 4" xfId="1680" xr:uid="{00000000-0005-0000-0000-0000A3060000}"/>
    <cellStyle name="Normal 13 4 2" xfId="1681" xr:uid="{00000000-0005-0000-0000-0000A4060000}"/>
    <cellStyle name="Normal 13 4 2 2" xfId="4835" xr:uid="{00000000-0005-0000-0000-0000A5060000}"/>
    <cellStyle name="Normal 13 4 3" xfId="4834" xr:uid="{00000000-0005-0000-0000-0000A4060000}"/>
    <cellStyle name="Normal 13 5" xfId="1682" xr:uid="{00000000-0005-0000-0000-0000A5060000}"/>
    <cellStyle name="Normal 13 5 2" xfId="4836" xr:uid="{00000000-0005-0000-0000-0000A6060000}"/>
    <cellStyle name="Normal 13 6" xfId="4825" xr:uid="{00000000-0005-0000-0000-00009B060000}"/>
    <cellStyle name="Normal 130" xfId="1683" xr:uid="{00000000-0005-0000-0000-0000A6060000}"/>
    <cellStyle name="Normal 130 2" xfId="1684" xr:uid="{00000000-0005-0000-0000-0000A7060000}"/>
    <cellStyle name="Normal 130 2 2" xfId="4838" xr:uid="{00000000-0005-0000-0000-0000A8060000}"/>
    <cellStyle name="Normal 130 3" xfId="4837" xr:uid="{00000000-0005-0000-0000-0000A7060000}"/>
    <cellStyle name="Normal 131" xfId="1685" xr:uid="{00000000-0005-0000-0000-0000A8060000}"/>
    <cellStyle name="Normal 131 2" xfId="1686" xr:uid="{00000000-0005-0000-0000-0000A9060000}"/>
    <cellStyle name="Normal 131 2 2" xfId="4840" xr:uid="{00000000-0005-0000-0000-0000AA060000}"/>
    <cellStyle name="Normal 131 3" xfId="4839" xr:uid="{00000000-0005-0000-0000-0000A9060000}"/>
    <cellStyle name="Normal 132" xfId="1687" xr:uid="{00000000-0005-0000-0000-0000AA060000}"/>
    <cellStyle name="Normal 132 2" xfId="1688" xr:uid="{00000000-0005-0000-0000-0000AB060000}"/>
    <cellStyle name="Normal 132 2 2" xfId="4842" xr:uid="{00000000-0005-0000-0000-0000AC060000}"/>
    <cellStyle name="Normal 132 3" xfId="4841" xr:uid="{00000000-0005-0000-0000-0000AB060000}"/>
    <cellStyle name="Normal 133" xfId="1689" xr:uid="{00000000-0005-0000-0000-0000AC060000}"/>
    <cellStyle name="Normal 133 2" xfId="1690" xr:uid="{00000000-0005-0000-0000-0000AD060000}"/>
    <cellStyle name="Normal 133 2 2" xfId="4844" xr:uid="{00000000-0005-0000-0000-0000AE060000}"/>
    <cellStyle name="Normal 133 3" xfId="4843" xr:uid="{00000000-0005-0000-0000-0000AD060000}"/>
    <cellStyle name="Normal 134" xfId="1691" xr:uid="{00000000-0005-0000-0000-0000AE060000}"/>
    <cellStyle name="Normal 134 2" xfId="1692" xr:uid="{00000000-0005-0000-0000-0000AF060000}"/>
    <cellStyle name="Normal 134 2 2" xfId="4846" xr:uid="{00000000-0005-0000-0000-0000B0060000}"/>
    <cellStyle name="Normal 134 3" xfId="4845" xr:uid="{00000000-0005-0000-0000-0000AF060000}"/>
    <cellStyle name="Normal 135" xfId="1693" xr:uid="{00000000-0005-0000-0000-0000B0060000}"/>
    <cellStyle name="Normal 135 2" xfId="1694" xr:uid="{00000000-0005-0000-0000-0000B1060000}"/>
    <cellStyle name="Normal 135 2 2" xfId="4848" xr:uid="{00000000-0005-0000-0000-0000B2060000}"/>
    <cellStyle name="Normal 135 3" xfId="4847" xr:uid="{00000000-0005-0000-0000-0000B1060000}"/>
    <cellStyle name="Normal 136" xfId="1695" xr:uid="{00000000-0005-0000-0000-0000B2060000}"/>
    <cellStyle name="Normal 136 2" xfId="1696" xr:uid="{00000000-0005-0000-0000-0000B3060000}"/>
    <cellStyle name="Normal 136 2 2" xfId="4850" xr:uid="{00000000-0005-0000-0000-0000B4060000}"/>
    <cellStyle name="Normal 136 3" xfId="4849" xr:uid="{00000000-0005-0000-0000-0000B3060000}"/>
    <cellStyle name="Normal 137" xfId="1697" xr:uid="{00000000-0005-0000-0000-0000B4060000}"/>
    <cellStyle name="Normal 137 2" xfId="1698" xr:uid="{00000000-0005-0000-0000-0000B5060000}"/>
    <cellStyle name="Normal 137 2 2" xfId="4852" xr:uid="{00000000-0005-0000-0000-0000B6060000}"/>
    <cellStyle name="Normal 137 3" xfId="4851" xr:uid="{00000000-0005-0000-0000-0000B5060000}"/>
    <cellStyle name="Normal 137 4 2 2" xfId="1699" xr:uid="{00000000-0005-0000-0000-0000B6060000}"/>
    <cellStyle name="Normal 137 4 2 2 2" xfId="1700" xr:uid="{00000000-0005-0000-0000-0000B7060000}"/>
    <cellStyle name="Normal 137 4 2 2 2 2" xfId="4854" xr:uid="{00000000-0005-0000-0000-0000B8060000}"/>
    <cellStyle name="Normal 137 4 2 2 3" xfId="1701" xr:uid="{00000000-0005-0000-0000-0000B8060000}"/>
    <cellStyle name="Normal 137 4 2 2 3 2" xfId="4855" xr:uid="{00000000-0005-0000-0000-0000B9060000}"/>
    <cellStyle name="Normal 137 4 2 2 4" xfId="4853" xr:uid="{00000000-0005-0000-0000-0000B7060000}"/>
    <cellStyle name="Normal 138" xfId="1702" xr:uid="{00000000-0005-0000-0000-0000B9060000}"/>
    <cellStyle name="Normal 138 2" xfId="1703" xr:uid="{00000000-0005-0000-0000-0000BA060000}"/>
    <cellStyle name="Normal 138 2 2" xfId="4857" xr:uid="{00000000-0005-0000-0000-0000BB060000}"/>
    <cellStyle name="Normal 138 3" xfId="4856" xr:uid="{00000000-0005-0000-0000-0000BA060000}"/>
    <cellStyle name="Normal 139" xfId="1704" xr:uid="{00000000-0005-0000-0000-0000BB060000}"/>
    <cellStyle name="Normal 139 2" xfId="1705" xr:uid="{00000000-0005-0000-0000-0000BC060000}"/>
    <cellStyle name="Normal 139 2 2" xfId="4859" xr:uid="{00000000-0005-0000-0000-0000BD060000}"/>
    <cellStyle name="Normal 139 3" xfId="4858" xr:uid="{00000000-0005-0000-0000-0000BC060000}"/>
    <cellStyle name="Normal 14" xfId="1706" xr:uid="{00000000-0005-0000-0000-0000BD060000}"/>
    <cellStyle name="Normal 14 2" xfId="1707" xr:uid="{00000000-0005-0000-0000-0000BE060000}"/>
    <cellStyle name="Normal 14 3" xfId="1708" xr:uid="{00000000-0005-0000-0000-0000BF060000}"/>
    <cellStyle name="Normal 14 4" xfId="1709" xr:uid="{00000000-0005-0000-0000-0000C0060000}"/>
    <cellStyle name="Normal 14 5" xfId="1710" xr:uid="{00000000-0005-0000-0000-0000C1060000}"/>
    <cellStyle name="Normal 140" xfId="1711" xr:uid="{00000000-0005-0000-0000-0000C2060000}"/>
    <cellStyle name="Normal 140 2" xfId="1712" xr:uid="{00000000-0005-0000-0000-0000C3060000}"/>
    <cellStyle name="Normal 140 2 2" xfId="4861" xr:uid="{00000000-0005-0000-0000-0000C4060000}"/>
    <cellStyle name="Normal 140 3" xfId="4860" xr:uid="{00000000-0005-0000-0000-0000C3060000}"/>
    <cellStyle name="Normal 141" xfId="1713" xr:uid="{00000000-0005-0000-0000-0000C4060000}"/>
    <cellStyle name="Normal 141 2" xfId="1714" xr:uid="{00000000-0005-0000-0000-0000C5060000}"/>
    <cellStyle name="Normal 141 2 2" xfId="4863" xr:uid="{00000000-0005-0000-0000-0000C6060000}"/>
    <cellStyle name="Normal 141 3" xfId="4862" xr:uid="{00000000-0005-0000-0000-0000C5060000}"/>
    <cellStyle name="Normal 142" xfId="1715" xr:uid="{00000000-0005-0000-0000-0000C6060000}"/>
    <cellStyle name="Normal 142 2" xfId="1716" xr:uid="{00000000-0005-0000-0000-0000C7060000}"/>
    <cellStyle name="Normal 142 2 2" xfId="4865" xr:uid="{00000000-0005-0000-0000-0000C8060000}"/>
    <cellStyle name="Normal 142 3" xfId="4864" xr:uid="{00000000-0005-0000-0000-0000C7060000}"/>
    <cellStyle name="Normal 143" xfId="1717" xr:uid="{00000000-0005-0000-0000-0000C8060000}"/>
    <cellStyle name="Normal 143 2" xfId="1718" xr:uid="{00000000-0005-0000-0000-0000C9060000}"/>
    <cellStyle name="Normal 143 2 2" xfId="4867" xr:uid="{00000000-0005-0000-0000-0000CA060000}"/>
    <cellStyle name="Normal 143 3" xfId="4866" xr:uid="{00000000-0005-0000-0000-0000C9060000}"/>
    <cellStyle name="Normal 144" xfId="1719" xr:uid="{00000000-0005-0000-0000-0000CA060000}"/>
    <cellStyle name="Normal 144 2" xfId="1720" xr:uid="{00000000-0005-0000-0000-0000CB060000}"/>
    <cellStyle name="Normal 144 2 2" xfId="4869" xr:uid="{00000000-0005-0000-0000-0000CC060000}"/>
    <cellStyle name="Normal 144 3" xfId="4868" xr:uid="{00000000-0005-0000-0000-0000CB060000}"/>
    <cellStyle name="Normal 145" xfId="1721" xr:uid="{00000000-0005-0000-0000-0000CC060000}"/>
    <cellStyle name="Normal 145 2" xfId="1722" xr:uid="{00000000-0005-0000-0000-0000CD060000}"/>
    <cellStyle name="Normal 145 2 2" xfId="4871" xr:uid="{00000000-0005-0000-0000-0000CE060000}"/>
    <cellStyle name="Normal 145 3" xfId="4870" xr:uid="{00000000-0005-0000-0000-0000CD060000}"/>
    <cellStyle name="Normal 146" xfId="1723" xr:uid="{00000000-0005-0000-0000-0000CE060000}"/>
    <cellStyle name="Normal 146 2" xfId="1724" xr:uid="{00000000-0005-0000-0000-0000CF060000}"/>
    <cellStyle name="Normal 146 2 2" xfId="4873" xr:uid="{00000000-0005-0000-0000-0000D0060000}"/>
    <cellStyle name="Normal 146 3" xfId="4872" xr:uid="{00000000-0005-0000-0000-0000CF060000}"/>
    <cellStyle name="Normal 147" xfId="1725" xr:uid="{00000000-0005-0000-0000-0000D0060000}"/>
    <cellStyle name="Normal 147 2" xfId="1726" xr:uid="{00000000-0005-0000-0000-0000D1060000}"/>
    <cellStyle name="Normal 147 2 2" xfId="4875" xr:uid="{00000000-0005-0000-0000-0000D2060000}"/>
    <cellStyle name="Normal 147 3" xfId="4874" xr:uid="{00000000-0005-0000-0000-0000D1060000}"/>
    <cellStyle name="Normal 148" xfId="1727" xr:uid="{00000000-0005-0000-0000-0000D2060000}"/>
    <cellStyle name="Normal 148 2" xfId="1728" xr:uid="{00000000-0005-0000-0000-0000D3060000}"/>
    <cellStyle name="Normal 148 2 2" xfId="4877" xr:uid="{00000000-0005-0000-0000-0000D4060000}"/>
    <cellStyle name="Normal 148 3" xfId="4876" xr:uid="{00000000-0005-0000-0000-0000D3060000}"/>
    <cellStyle name="Normal 149" xfId="1729" xr:uid="{00000000-0005-0000-0000-0000D4060000}"/>
    <cellStyle name="Normal 149 2" xfId="1730" xr:uid="{00000000-0005-0000-0000-0000D5060000}"/>
    <cellStyle name="Normal 149 2 2" xfId="4879" xr:uid="{00000000-0005-0000-0000-0000D6060000}"/>
    <cellStyle name="Normal 149 3" xfId="4878" xr:uid="{00000000-0005-0000-0000-0000D5060000}"/>
    <cellStyle name="Normal 15" xfId="1731" xr:uid="{00000000-0005-0000-0000-0000D6060000}"/>
    <cellStyle name="Normal 15 2" xfId="1732" xr:uid="{00000000-0005-0000-0000-0000D7060000}"/>
    <cellStyle name="Normal 15 2 2" xfId="1733" xr:uid="{00000000-0005-0000-0000-0000D8060000}"/>
    <cellStyle name="Normal 15 2 2 2" xfId="1734" xr:uid="{00000000-0005-0000-0000-0000D9060000}"/>
    <cellStyle name="Normal 15 2 2 2 2" xfId="4883" xr:uid="{00000000-0005-0000-0000-0000DA060000}"/>
    <cellStyle name="Normal 15 2 2 3" xfId="4882" xr:uid="{00000000-0005-0000-0000-0000D9060000}"/>
    <cellStyle name="Normal 15 2 3" xfId="1735" xr:uid="{00000000-0005-0000-0000-0000DA060000}"/>
    <cellStyle name="Normal 15 2 3 2" xfId="4884" xr:uid="{00000000-0005-0000-0000-0000DB060000}"/>
    <cellStyle name="Normal 15 2 4" xfId="4881" xr:uid="{00000000-0005-0000-0000-0000D8060000}"/>
    <cellStyle name="Normal 15 3" xfId="1736" xr:uid="{00000000-0005-0000-0000-0000DB060000}"/>
    <cellStyle name="Normal 15 3 2" xfId="1737" xr:uid="{00000000-0005-0000-0000-0000DC060000}"/>
    <cellStyle name="Normal 15 3 2 2" xfId="4886" xr:uid="{00000000-0005-0000-0000-0000DD060000}"/>
    <cellStyle name="Normal 15 3 3" xfId="4885" xr:uid="{00000000-0005-0000-0000-0000DC060000}"/>
    <cellStyle name="Normal 15 4" xfId="1738" xr:uid="{00000000-0005-0000-0000-0000DD060000}"/>
    <cellStyle name="Normal 15 4 2" xfId="4887" xr:uid="{00000000-0005-0000-0000-0000DE060000}"/>
    <cellStyle name="Normal 15 5" xfId="4880" xr:uid="{00000000-0005-0000-0000-0000D7060000}"/>
    <cellStyle name="Normal 150" xfId="1739" xr:uid="{00000000-0005-0000-0000-0000DE060000}"/>
    <cellStyle name="Normal 150 2" xfId="1740" xr:uid="{00000000-0005-0000-0000-0000DF060000}"/>
    <cellStyle name="Normal 150 2 2" xfId="4889" xr:uid="{00000000-0005-0000-0000-0000E0060000}"/>
    <cellStyle name="Normal 150 3" xfId="4888" xr:uid="{00000000-0005-0000-0000-0000DF060000}"/>
    <cellStyle name="Normal 151" xfId="1741" xr:uid="{00000000-0005-0000-0000-0000E0060000}"/>
    <cellStyle name="Normal 151 2" xfId="1742" xr:uid="{00000000-0005-0000-0000-0000E1060000}"/>
    <cellStyle name="Normal 151 2 2" xfId="4891" xr:uid="{00000000-0005-0000-0000-0000E2060000}"/>
    <cellStyle name="Normal 151 3" xfId="4890" xr:uid="{00000000-0005-0000-0000-0000E1060000}"/>
    <cellStyle name="Normal 152" xfId="1743" xr:uid="{00000000-0005-0000-0000-0000E2060000}"/>
    <cellStyle name="Normal 152 2" xfId="1744" xr:uid="{00000000-0005-0000-0000-0000E3060000}"/>
    <cellStyle name="Normal 152 2 2" xfId="4893" xr:uid="{00000000-0005-0000-0000-0000E4060000}"/>
    <cellStyle name="Normal 152 3" xfId="4892" xr:uid="{00000000-0005-0000-0000-0000E3060000}"/>
    <cellStyle name="Normal 153" xfId="1745" xr:uid="{00000000-0005-0000-0000-0000E4060000}"/>
    <cellStyle name="Normal 153 2" xfId="1746" xr:uid="{00000000-0005-0000-0000-0000E5060000}"/>
    <cellStyle name="Normal 153 2 2" xfId="4895" xr:uid="{00000000-0005-0000-0000-0000E6060000}"/>
    <cellStyle name="Normal 153 3" xfId="4894" xr:uid="{00000000-0005-0000-0000-0000E5060000}"/>
    <cellStyle name="Normal 154" xfId="1747" xr:uid="{00000000-0005-0000-0000-0000E6060000}"/>
    <cellStyle name="Normal 154 2" xfId="1748" xr:uid="{00000000-0005-0000-0000-0000E7060000}"/>
    <cellStyle name="Normal 154 2 2" xfId="4897" xr:uid="{00000000-0005-0000-0000-0000E8060000}"/>
    <cellStyle name="Normal 154 3" xfId="4896" xr:uid="{00000000-0005-0000-0000-0000E7060000}"/>
    <cellStyle name="Normal 155" xfId="1749" xr:uid="{00000000-0005-0000-0000-0000E8060000}"/>
    <cellStyle name="Normal 155 2" xfId="1750" xr:uid="{00000000-0005-0000-0000-0000E9060000}"/>
    <cellStyle name="Normal 155 2 2" xfId="4899" xr:uid="{00000000-0005-0000-0000-0000EA060000}"/>
    <cellStyle name="Normal 155 3" xfId="4898" xr:uid="{00000000-0005-0000-0000-0000E9060000}"/>
    <cellStyle name="Normal 156" xfId="1751" xr:uid="{00000000-0005-0000-0000-0000EA060000}"/>
    <cellStyle name="Normal 156 2" xfId="1752" xr:uid="{00000000-0005-0000-0000-0000EB060000}"/>
    <cellStyle name="Normal 156 2 2" xfId="4901" xr:uid="{00000000-0005-0000-0000-0000EC060000}"/>
    <cellStyle name="Normal 156 3" xfId="4900" xr:uid="{00000000-0005-0000-0000-0000EB060000}"/>
    <cellStyle name="Normal 157" xfId="1753" xr:uid="{00000000-0005-0000-0000-0000EC060000}"/>
    <cellStyle name="Normal 157 2" xfId="1754" xr:uid="{00000000-0005-0000-0000-0000ED060000}"/>
    <cellStyle name="Normal 157 2 2" xfId="4903" xr:uid="{00000000-0005-0000-0000-0000EE060000}"/>
    <cellStyle name="Normal 157 3" xfId="4902" xr:uid="{00000000-0005-0000-0000-0000ED060000}"/>
    <cellStyle name="Normal 158" xfId="1755" xr:uid="{00000000-0005-0000-0000-0000EE060000}"/>
    <cellStyle name="Normal 158 2" xfId="1756" xr:uid="{00000000-0005-0000-0000-0000EF060000}"/>
    <cellStyle name="Normal 158 2 2" xfId="4905" xr:uid="{00000000-0005-0000-0000-0000F0060000}"/>
    <cellStyle name="Normal 158 3" xfId="4904" xr:uid="{00000000-0005-0000-0000-0000EF060000}"/>
    <cellStyle name="Normal 159" xfId="1757" xr:uid="{00000000-0005-0000-0000-0000F0060000}"/>
    <cellStyle name="Normal 159 2" xfId="1758" xr:uid="{00000000-0005-0000-0000-0000F1060000}"/>
    <cellStyle name="Normal 159 2 2" xfId="4907" xr:uid="{00000000-0005-0000-0000-0000F2060000}"/>
    <cellStyle name="Normal 159 3" xfId="4906" xr:uid="{00000000-0005-0000-0000-0000F1060000}"/>
    <cellStyle name="Normal 16" xfId="1759" xr:uid="{00000000-0005-0000-0000-0000F2060000}"/>
    <cellStyle name="Normal 160" xfId="1760" xr:uid="{00000000-0005-0000-0000-0000F3060000}"/>
    <cellStyle name="Normal 160 2" xfId="1761" xr:uid="{00000000-0005-0000-0000-0000F4060000}"/>
    <cellStyle name="Normal 160 2 2" xfId="4909" xr:uid="{00000000-0005-0000-0000-0000F5060000}"/>
    <cellStyle name="Normal 160 3" xfId="4908" xr:uid="{00000000-0005-0000-0000-0000F4060000}"/>
    <cellStyle name="Normal 161" xfId="1762" xr:uid="{00000000-0005-0000-0000-0000F5060000}"/>
    <cellStyle name="Normal 161 2" xfId="1763" xr:uid="{00000000-0005-0000-0000-0000F6060000}"/>
    <cellStyle name="Normal 161 2 2" xfId="4911" xr:uid="{00000000-0005-0000-0000-0000F7060000}"/>
    <cellStyle name="Normal 161 3" xfId="4910" xr:uid="{00000000-0005-0000-0000-0000F6060000}"/>
    <cellStyle name="Normal 162" xfId="1764" xr:uid="{00000000-0005-0000-0000-0000F7060000}"/>
    <cellStyle name="Normal 162 2" xfId="1765" xr:uid="{00000000-0005-0000-0000-0000F8060000}"/>
    <cellStyle name="Normal 162 2 2" xfId="4913" xr:uid="{00000000-0005-0000-0000-0000F9060000}"/>
    <cellStyle name="Normal 162 3" xfId="4912" xr:uid="{00000000-0005-0000-0000-0000F8060000}"/>
    <cellStyle name="Normal 163" xfId="1766" xr:uid="{00000000-0005-0000-0000-0000F9060000}"/>
    <cellStyle name="Normal 163 2" xfId="1767" xr:uid="{00000000-0005-0000-0000-0000FA060000}"/>
    <cellStyle name="Normal 163 2 2" xfId="4915" xr:uid="{00000000-0005-0000-0000-0000FB060000}"/>
    <cellStyle name="Normal 163 3" xfId="4914" xr:uid="{00000000-0005-0000-0000-0000FA060000}"/>
    <cellStyle name="Normal 164" xfId="1768" xr:uid="{00000000-0005-0000-0000-0000FB060000}"/>
    <cellStyle name="Normal 164 2" xfId="1769" xr:uid="{00000000-0005-0000-0000-0000FC060000}"/>
    <cellStyle name="Normal 164 2 2" xfId="4917" xr:uid="{00000000-0005-0000-0000-0000FD060000}"/>
    <cellStyle name="Normal 164 3" xfId="4916" xr:uid="{00000000-0005-0000-0000-0000FC060000}"/>
    <cellStyle name="Normal 165" xfId="1770" xr:uid="{00000000-0005-0000-0000-0000FD060000}"/>
    <cellStyle name="Normal 165 2" xfId="1771" xr:uid="{00000000-0005-0000-0000-0000FE060000}"/>
    <cellStyle name="Normal 165 2 2" xfId="4919" xr:uid="{00000000-0005-0000-0000-0000FF060000}"/>
    <cellStyle name="Normal 165 3" xfId="4918" xr:uid="{00000000-0005-0000-0000-0000FE060000}"/>
    <cellStyle name="Normal 166" xfId="1772" xr:uid="{00000000-0005-0000-0000-0000FF060000}"/>
    <cellStyle name="Normal 166 2" xfId="1773" xr:uid="{00000000-0005-0000-0000-000000070000}"/>
    <cellStyle name="Normal 166 2 2" xfId="4921" xr:uid="{00000000-0005-0000-0000-000001070000}"/>
    <cellStyle name="Normal 166 3" xfId="1774" xr:uid="{00000000-0005-0000-0000-000001070000}"/>
    <cellStyle name="Normal 166 3 2" xfId="4922" xr:uid="{00000000-0005-0000-0000-000002070000}"/>
    <cellStyle name="Normal 166 4" xfId="4920" xr:uid="{00000000-0005-0000-0000-000000070000}"/>
    <cellStyle name="Normal 167" xfId="1775" xr:uid="{00000000-0005-0000-0000-000002070000}"/>
    <cellStyle name="Normal 167 2" xfId="1776" xr:uid="{00000000-0005-0000-0000-000003070000}"/>
    <cellStyle name="Normal 167 2 2" xfId="4924" xr:uid="{00000000-0005-0000-0000-000004070000}"/>
    <cellStyle name="Normal 167 3" xfId="1777" xr:uid="{00000000-0005-0000-0000-000004070000}"/>
    <cellStyle name="Normal 167 3 2" xfId="4925" xr:uid="{00000000-0005-0000-0000-000005070000}"/>
    <cellStyle name="Normal 167 4" xfId="4923" xr:uid="{00000000-0005-0000-0000-000003070000}"/>
    <cellStyle name="Normal 168" xfId="1778" xr:uid="{00000000-0005-0000-0000-000005070000}"/>
    <cellStyle name="Normal 168 2" xfId="1779" xr:uid="{00000000-0005-0000-0000-000006070000}"/>
    <cellStyle name="Normal 168 2 2" xfId="4927" xr:uid="{00000000-0005-0000-0000-000007070000}"/>
    <cellStyle name="Normal 168 3" xfId="1780" xr:uid="{00000000-0005-0000-0000-000007070000}"/>
    <cellStyle name="Normal 168 3 2" xfId="4928" xr:uid="{00000000-0005-0000-0000-000008070000}"/>
    <cellStyle name="Normal 168 4" xfId="4926" xr:uid="{00000000-0005-0000-0000-000006070000}"/>
    <cellStyle name="Normal 169" xfId="1781" xr:uid="{00000000-0005-0000-0000-000008070000}"/>
    <cellStyle name="Normal 169 2" xfId="1782" xr:uid="{00000000-0005-0000-0000-000009070000}"/>
    <cellStyle name="Normal 169 2 2" xfId="4930" xr:uid="{00000000-0005-0000-0000-00000A070000}"/>
    <cellStyle name="Normal 169 3" xfId="1783" xr:uid="{00000000-0005-0000-0000-00000A070000}"/>
    <cellStyle name="Normal 169 3 2" xfId="4931" xr:uid="{00000000-0005-0000-0000-00000B070000}"/>
    <cellStyle name="Normal 169 4" xfId="4929" xr:uid="{00000000-0005-0000-0000-000009070000}"/>
    <cellStyle name="Normal 17" xfId="1784" xr:uid="{00000000-0005-0000-0000-00000B070000}"/>
    <cellStyle name="Normal 170" xfId="1785" xr:uid="{00000000-0005-0000-0000-00000C070000}"/>
    <cellStyle name="Normal 170 2" xfId="1786" xr:uid="{00000000-0005-0000-0000-00000D070000}"/>
    <cellStyle name="Normal 170 2 2" xfId="4933" xr:uid="{00000000-0005-0000-0000-00000E070000}"/>
    <cellStyle name="Normal 170 3" xfId="1787" xr:uid="{00000000-0005-0000-0000-00000E070000}"/>
    <cellStyle name="Normal 170 3 2" xfId="4934" xr:uid="{00000000-0005-0000-0000-00000F070000}"/>
    <cellStyle name="Normal 170 4" xfId="4932" xr:uid="{00000000-0005-0000-0000-00000D070000}"/>
    <cellStyle name="Normal 171" xfId="1788" xr:uid="{00000000-0005-0000-0000-00000F070000}"/>
    <cellStyle name="Normal 171 2" xfId="1789" xr:uid="{00000000-0005-0000-0000-000010070000}"/>
    <cellStyle name="Normal 171 2 2" xfId="4936" xr:uid="{00000000-0005-0000-0000-000011070000}"/>
    <cellStyle name="Normal 171 3" xfId="1790" xr:uid="{00000000-0005-0000-0000-000011070000}"/>
    <cellStyle name="Normal 171 3 2" xfId="4937" xr:uid="{00000000-0005-0000-0000-000012070000}"/>
    <cellStyle name="Normal 171 4" xfId="4935" xr:uid="{00000000-0005-0000-0000-000010070000}"/>
    <cellStyle name="Normal 172" xfId="1791" xr:uid="{00000000-0005-0000-0000-000012070000}"/>
    <cellStyle name="Normal 172 2" xfId="1792" xr:uid="{00000000-0005-0000-0000-000013070000}"/>
    <cellStyle name="Normal 172 2 2" xfId="4939" xr:uid="{00000000-0005-0000-0000-000014070000}"/>
    <cellStyle name="Normal 172 3" xfId="1793" xr:uid="{00000000-0005-0000-0000-000014070000}"/>
    <cellStyle name="Normal 172 3 2" xfId="4940" xr:uid="{00000000-0005-0000-0000-000015070000}"/>
    <cellStyle name="Normal 172 4" xfId="4938" xr:uid="{00000000-0005-0000-0000-000013070000}"/>
    <cellStyle name="Normal 173" xfId="1794" xr:uid="{00000000-0005-0000-0000-000015070000}"/>
    <cellStyle name="Normal 173 2" xfId="1795" xr:uid="{00000000-0005-0000-0000-000016070000}"/>
    <cellStyle name="Normal 173 2 2" xfId="4942" xr:uid="{00000000-0005-0000-0000-000017070000}"/>
    <cellStyle name="Normal 173 3" xfId="1796" xr:uid="{00000000-0005-0000-0000-000017070000}"/>
    <cellStyle name="Normal 173 3 2" xfId="4943" xr:uid="{00000000-0005-0000-0000-000018070000}"/>
    <cellStyle name="Normal 173 4" xfId="4941" xr:uid="{00000000-0005-0000-0000-000016070000}"/>
    <cellStyle name="Normal 174" xfId="1797" xr:uid="{00000000-0005-0000-0000-000018070000}"/>
    <cellStyle name="Normal 174 2" xfId="1798" xr:uid="{00000000-0005-0000-0000-000019070000}"/>
    <cellStyle name="Normal 174 2 2" xfId="4945" xr:uid="{00000000-0005-0000-0000-00001A070000}"/>
    <cellStyle name="Normal 174 3" xfId="1799" xr:uid="{00000000-0005-0000-0000-00001A070000}"/>
    <cellStyle name="Normal 174 3 2" xfId="4946" xr:uid="{00000000-0005-0000-0000-00001B070000}"/>
    <cellStyle name="Normal 174 4" xfId="4944" xr:uid="{00000000-0005-0000-0000-000019070000}"/>
    <cellStyle name="Normal 175" xfId="1800" xr:uid="{00000000-0005-0000-0000-00001B070000}"/>
    <cellStyle name="Normal 175 2" xfId="1801" xr:uid="{00000000-0005-0000-0000-00001C070000}"/>
    <cellStyle name="Normal 175 2 2" xfId="4948" xr:uid="{00000000-0005-0000-0000-00001D070000}"/>
    <cellStyle name="Normal 175 3" xfId="1802" xr:uid="{00000000-0005-0000-0000-00001D070000}"/>
    <cellStyle name="Normal 175 3 2" xfId="4949" xr:uid="{00000000-0005-0000-0000-00001E070000}"/>
    <cellStyle name="Normal 175 4" xfId="4947" xr:uid="{00000000-0005-0000-0000-00001C070000}"/>
    <cellStyle name="Normal 176" xfId="1803" xr:uid="{00000000-0005-0000-0000-00001E070000}"/>
    <cellStyle name="Normal 176 2" xfId="1804" xr:uid="{00000000-0005-0000-0000-00001F070000}"/>
    <cellStyle name="Normal 176 2 2" xfId="4951" xr:uid="{00000000-0005-0000-0000-000020070000}"/>
    <cellStyle name="Normal 176 3" xfId="4950" xr:uid="{00000000-0005-0000-0000-00001F070000}"/>
    <cellStyle name="Normal 177" xfId="1805" xr:uid="{00000000-0005-0000-0000-000020070000}"/>
    <cellStyle name="Normal 177 2" xfId="1806" xr:uid="{00000000-0005-0000-0000-000021070000}"/>
    <cellStyle name="Normal 177 2 2" xfId="4953" xr:uid="{00000000-0005-0000-0000-000022070000}"/>
    <cellStyle name="Normal 177 3" xfId="4952" xr:uid="{00000000-0005-0000-0000-000021070000}"/>
    <cellStyle name="Normal 178" xfId="1807" xr:uid="{00000000-0005-0000-0000-000022070000}"/>
    <cellStyle name="Normal 178 2" xfId="1808" xr:uid="{00000000-0005-0000-0000-000023070000}"/>
    <cellStyle name="Normal 178 2 2" xfId="4955" xr:uid="{00000000-0005-0000-0000-000024070000}"/>
    <cellStyle name="Normal 178 3" xfId="4954" xr:uid="{00000000-0005-0000-0000-000023070000}"/>
    <cellStyle name="Normal 179" xfId="1809" xr:uid="{00000000-0005-0000-0000-000024070000}"/>
    <cellStyle name="Normal 179 2" xfId="1810" xr:uid="{00000000-0005-0000-0000-000025070000}"/>
    <cellStyle name="Normal 179 2 2" xfId="4957" xr:uid="{00000000-0005-0000-0000-000026070000}"/>
    <cellStyle name="Normal 179 3" xfId="4956" xr:uid="{00000000-0005-0000-0000-000025070000}"/>
    <cellStyle name="Normal 18" xfId="1811" xr:uid="{00000000-0005-0000-0000-000026070000}"/>
    <cellStyle name="Normal 18 2" xfId="1812" xr:uid="{00000000-0005-0000-0000-000027070000}"/>
    <cellStyle name="Normal 18 3" xfId="1813" xr:uid="{00000000-0005-0000-0000-000028070000}"/>
    <cellStyle name="Normal 18 3 2" xfId="1814" xr:uid="{00000000-0005-0000-0000-000029070000}"/>
    <cellStyle name="Normal 18 3 2 2" xfId="4960" xr:uid="{00000000-0005-0000-0000-00002A070000}"/>
    <cellStyle name="Normal 18 3 3" xfId="4959" xr:uid="{00000000-0005-0000-0000-000029070000}"/>
    <cellStyle name="Normal 18 4" xfId="1815" xr:uid="{00000000-0005-0000-0000-00002A070000}"/>
    <cellStyle name="Normal 18 4 2" xfId="4961" xr:uid="{00000000-0005-0000-0000-00002B070000}"/>
    <cellStyle name="Normal 18 5" xfId="4958" xr:uid="{00000000-0005-0000-0000-000027070000}"/>
    <cellStyle name="Normal 180" xfId="1816" xr:uid="{00000000-0005-0000-0000-00002B070000}"/>
    <cellStyle name="Normal 180 2" xfId="1817" xr:uid="{00000000-0005-0000-0000-00002C070000}"/>
    <cellStyle name="Normal 180 2 2" xfId="4963" xr:uid="{00000000-0005-0000-0000-00002D070000}"/>
    <cellStyle name="Normal 180 3" xfId="4962" xr:uid="{00000000-0005-0000-0000-00002C070000}"/>
    <cellStyle name="Normal 181" xfId="1818" xr:uid="{00000000-0005-0000-0000-00002D070000}"/>
    <cellStyle name="Normal 181 2" xfId="1819" xr:uid="{00000000-0005-0000-0000-00002E070000}"/>
    <cellStyle name="Normal 181 2 2" xfId="4965" xr:uid="{00000000-0005-0000-0000-00002F070000}"/>
    <cellStyle name="Normal 181 3" xfId="4964" xr:uid="{00000000-0005-0000-0000-00002E070000}"/>
    <cellStyle name="Normal 182" xfId="1820" xr:uid="{00000000-0005-0000-0000-00002F070000}"/>
    <cellStyle name="Normal 182 2" xfId="1821" xr:uid="{00000000-0005-0000-0000-000030070000}"/>
    <cellStyle name="Normal 182 2 2" xfId="4967" xr:uid="{00000000-0005-0000-0000-000031070000}"/>
    <cellStyle name="Normal 182 3" xfId="4966" xr:uid="{00000000-0005-0000-0000-000030070000}"/>
    <cellStyle name="Normal 183" xfId="1822" xr:uid="{00000000-0005-0000-0000-000031070000}"/>
    <cellStyle name="Normal 183 2" xfId="1823" xr:uid="{00000000-0005-0000-0000-000032070000}"/>
    <cellStyle name="Normal 183 2 2" xfId="4969" xr:uid="{00000000-0005-0000-0000-000033070000}"/>
    <cellStyle name="Normal 183 3" xfId="4968" xr:uid="{00000000-0005-0000-0000-000032070000}"/>
    <cellStyle name="Normal 184" xfId="1824" xr:uid="{00000000-0005-0000-0000-000033070000}"/>
    <cellStyle name="Normal 184 2" xfId="1825" xr:uid="{00000000-0005-0000-0000-000034070000}"/>
    <cellStyle name="Normal 184 2 2" xfId="4971" xr:uid="{00000000-0005-0000-0000-000035070000}"/>
    <cellStyle name="Normal 184 3" xfId="4970" xr:uid="{00000000-0005-0000-0000-000034070000}"/>
    <cellStyle name="Normal 185" xfId="1826" xr:uid="{00000000-0005-0000-0000-000035070000}"/>
    <cellStyle name="Normal 185 2" xfId="1827" xr:uid="{00000000-0005-0000-0000-000036070000}"/>
    <cellStyle name="Normal 185 2 2" xfId="4973" xr:uid="{00000000-0005-0000-0000-000037070000}"/>
    <cellStyle name="Normal 185 3" xfId="4972" xr:uid="{00000000-0005-0000-0000-000036070000}"/>
    <cellStyle name="Normal 186" xfId="1828" xr:uid="{00000000-0005-0000-0000-000037070000}"/>
    <cellStyle name="Normal 186 2" xfId="1829" xr:uid="{00000000-0005-0000-0000-000038070000}"/>
    <cellStyle name="Normal 186 2 2" xfId="4975" xr:uid="{00000000-0005-0000-0000-000039070000}"/>
    <cellStyle name="Normal 186 3" xfId="4974" xr:uid="{00000000-0005-0000-0000-000038070000}"/>
    <cellStyle name="Normal 187" xfId="1830" xr:uid="{00000000-0005-0000-0000-000039070000}"/>
    <cellStyle name="Normal 187 2" xfId="1831" xr:uid="{00000000-0005-0000-0000-00003A070000}"/>
    <cellStyle name="Normal 187 2 2" xfId="4977" xr:uid="{00000000-0005-0000-0000-00003B070000}"/>
    <cellStyle name="Normal 187 3" xfId="1832" xr:uid="{00000000-0005-0000-0000-00003B070000}"/>
    <cellStyle name="Normal 187 3 2" xfId="4978" xr:uid="{00000000-0005-0000-0000-00003C070000}"/>
    <cellStyle name="Normal 187 4" xfId="4976" xr:uid="{00000000-0005-0000-0000-00003A070000}"/>
    <cellStyle name="Normal 188" xfId="1833" xr:uid="{00000000-0005-0000-0000-00003C070000}"/>
    <cellStyle name="Normal 188 2" xfId="1834" xr:uid="{00000000-0005-0000-0000-00003D070000}"/>
    <cellStyle name="Normal 188 2 2" xfId="4980" xr:uid="{00000000-0005-0000-0000-00003E070000}"/>
    <cellStyle name="Normal 188 3" xfId="1835" xr:uid="{00000000-0005-0000-0000-00003E070000}"/>
    <cellStyle name="Normal 188 3 2" xfId="4981" xr:uid="{00000000-0005-0000-0000-00003F070000}"/>
    <cellStyle name="Normal 188 4" xfId="4979" xr:uid="{00000000-0005-0000-0000-00003D070000}"/>
    <cellStyle name="Normal 189" xfId="1836" xr:uid="{00000000-0005-0000-0000-00003F070000}"/>
    <cellStyle name="Normal 189 2" xfId="1837" xr:uid="{00000000-0005-0000-0000-000040070000}"/>
    <cellStyle name="Normal 189 2 2" xfId="4983" xr:uid="{00000000-0005-0000-0000-000041070000}"/>
    <cellStyle name="Normal 189 3" xfId="1838" xr:uid="{00000000-0005-0000-0000-000041070000}"/>
    <cellStyle name="Normal 189 3 2" xfId="4984" xr:uid="{00000000-0005-0000-0000-000042070000}"/>
    <cellStyle name="Normal 189 4" xfId="4982" xr:uid="{00000000-0005-0000-0000-000040070000}"/>
    <cellStyle name="Normal 19" xfId="1839" xr:uid="{00000000-0005-0000-0000-000042070000}"/>
    <cellStyle name="Normal 190" xfId="1840" xr:uid="{00000000-0005-0000-0000-000043070000}"/>
    <cellStyle name="Normal 190 2" xfId="1841" xr:uid="{00000000-0005-0000-0000-000044070000}"/>
    <cellStyle name="Normal 190 2 2" xfId="4986" xr:uid="{00000000-0005-0000-0000-000045070000}"/>
    <cellStyle name="Normal 190 3" xfId="4985" xr:uid="{00000000-0005-0000-0000-000044070000}"/>
    <cellStyle name="Normal 191" xfId="1842" xr:uid="{00000000-0005-0000-0000-000045070000}"/>
    <cellStyle name="Normal 191 2" xfId="1843" xr:uid="{00000000-0005-0000-0000-000046070000}"/>
    <cellStyle name="Normal 191 2 2" xfId="4987" xr:uid="{00000000-0005-0000-0000-000047070000}"/>
    <cellStyle name="Normal 191 3" xfId="1844" xr:uid="{00000000-0005-0000-0000-000047070000}"/>
    <cellStyle name="Normal 191 3 2" xfId="1845" xr:uid="{00000000-0005-0000-0000-000048070000}"/>
    <cellStyle name="Normal 191 3 2 2" xfId="4989" xr:uid="{00000000-0005-0000-0000-000049070000}"/>
    <cellStyle name="Normal 191 3 3" xfId="4988" xr:uid="{00000000-0005-0000-0000-000048070000}"/>
    <cellStyle name="Normal 192" xfId="1846" xr:uid="{00000000-0005-0000-0000-000049070000}"/>
    <cellStyle name="Normal 192 2" xfId="1847" xr:uid="{00000000-0005-0000-0000-00004A070000}"/>
    <cellStyle name="Normal 192 2 2" xfId="1848" xr:uid="{00000000-0005-0000-0000-00004B070000}"/>
    <cellStyle name="Normal 192 2 2 2" xfId="4992" xr:uid="{00000000-0005-0000-0000-00004C070000}"/>
    <cellStyle name="Normal 192 2 3" xfId="4991" xr:uid="{00000000-0005-0000-0000-00004B070000}"/>
    <cellStyle name="Normal 192 3" xfId="1849" xr:uid="{00000000-0005-0000-0000-00004C070000}"/>
    <cellStyle name="Normal 192 3 2" xfId="4993" xr:uid="{00000000-0005-0000-0000-00004D070000}"/>
    <cellStyle name="Normal 192 4" xfId="4990" xr:uid="{00000000-0005-0000-0000-00004A070000}"/>
    <cellStyle name="Normal 193" xfId="1850" xr:uid="{00000000-0005-0000-0000-00004D070000}"/>
    <cellStyle name="Normal 193 2" xfId="1851" xr:uid="{00000000-0005-0000-0000-00004E070000}"/>
    <cellStyle name="Normal 193 2 2" xfId="4995" xr:uid="{00000000-0005-0000-0000-00004F070000}"/>
    <cellStyle name="Normal 193 3" xfId="1852" xr:uid="{00000000-0005-0000-0000-00004F070000}"/>
    <cellStyle name="Normal 193 3 2" xfId="4996" xr:uid="{00000000-0005-0000-0000-000050070000}"/>
    <cellStyle name="Normal 193 4" xfId="4994" xr:uid="{00000000-0005-0000-0000-00004E070000}"/>
    <cellStyle name="Normal 194" xfId="1853" xr:uid="{00000000-0005-0000-0000-000050070000}"/>
    <cellStyle name="Normal 194 2" xfId="4997" xr:uid="{00000000-0005-0000-0000-000051070000}"/>
    <cellStyle name="Normal 195" xfId="1854" xr:uid="{00000000-0005-0000-0000-000051070000}"/>
    <cellStyle name="Normal 195 2" xfId="1855" xr:uid="{00000000-0005-0000-0000-000052070000}"/>
    <cellStyle name="Normal 195 2 2" xfId="1856" xr:uid="{00000000-0005-0000-0000-000053070000}"/>
    <cellStyle name="Normal 195 2 2 2" xfId="5000" xr:uid="{00000000-0005-0000-0000-000054070000}"/>
    <cellStyle name="Normal 195 2 3" xfId="4999" xr:uid="{00000000-0005-0000-0000-000053070000}"/>
    <cellStyle name="Normal 195 3" xfId="1857" xr:uid="{00000000-0005-0000-0000-000054070000}"/>
    <cellStyle name="Normal 195 3 2" xfId="17" xr:uid="{00000000-0005-0000-0000-000055070000}"/>
    <cellStyle name="Normal 195 3 2 2" xfId="3243" xr:uid="{00000000-0005-0000-0000-000056070000}"/>
    <cellStyle name="Normal 195 3 2 2 2" xfId="6109" xr:uid="{44515255-546D-4D09-9E48-3495C4A4A5ED}"/>
    <cellStyle name="Normal 195 3 3" xfId="5001" xr:uid="{00000000-0005-0000-0000-000055070000}"/>
    <cellStyle name="Normal 195 4" xfId="4998" xr:uid="{00000000-0005-0000-0000-000052070000}"/>
    <cellStyle name="Normal 196" xfId="1858" xr:uid="{00000000-0005-0000-0000-000056070000}"/>
    <cellStyle name="Normal 196 2" xfId="1859" xr:uid="{00000000-0005-0000-0000-000057070000}"/>
    <cellStyle name="Normal 196 2 2" xfId="5003" xr:uid="{00000000-0005-0000-0000-000058070000}"/>
    <cellStyle name="Normal 196 3" xfId="5002" xr:uid="{00000000-0005-0000-0000-000057070000}"/>
    <cellStyle name="Normal 197" xfId="1860" xr:uid="{00000000-0005-0000-0000-000058070000}"/>
    <cellStyle name="Normal 197 2" xfId="1861" xr:uid="{00000000-0005-0000-0000-000059070000}"/>
    <cellStyle name="Normal 197 2 2" xfId="1862" xr:uid="{00000000-0005-0000-0000-00005A070000}"/>
    <cellStyle name="Normal 197 2 2 2" xfId="5006" xr:uid="{00000000-0005-0000-0000-00005B070000}"/>
    <cellStyle name="Normal 197 2 3" xfId="5005" xr:uid="{00000000-0005-0000-0000-00005A070000}"/>
    <cellStyle name="Normal 197 3" xfId="1863" xr:uid="{00000000-0005-0000-0000-00005B070000}"/>
    <cellStyle name="Normal 197 3 2" xfId="19" xr:uid="{00000000-0005-0000-0000-00005C070000}"/>
    <cellStyle name="Normal 197 3 2 2" xfId="3245" xr:uid="{00000000-0005-0000-0000-00005D070000}"/>
    <cellStyle name="Normal 197 3 2 2 2" xfId="6111" xr:uid="{4571AD1F-6333-469E-983D-F59959FB2ECC}"/>
    <cellStyle name="Normal 197 3 3" xfId="5007" xr:uid="{00000000-0005-0000-0000-00005C070000}"/>
    <cellStyle name="Normal 197 4" xfId="5004" xr:uid="{00000000-0005-0000-0000-000059070000}"/>
    <cellStyle name="Normal 198" xfId="1864" xr:uid="{00000000-0005-0000-0000-00005D070000}"/>
    <cellStyle name="Normal 198 2" xfId="1865" xr:uid="{00000000-0005-0000-0000-00005E070000}"/>
    <cellStyle name="Normal 198 2 2" xfId="1866" xr:uid="{00000000-0005-0000-0000-00005F070000}"/>
    <cellStyle name="Normal 198 2 2 2" xfId="5010" xr:uid="{00000000-0005-0000-0000-000060070000}"/>
    <cellStyle name="Normal 198 2 3" xfId="5009" xr:uid="{00000000-0005-0000-0000-00005F070000}"/>
    <cellStyle name="Normal 198 3" xfId="1867" xr:uid="{00000000-0005-0000-0000-000060070000}"/>
    <cellStyle name="Normal 198 3 2" xfId="21" xr:uid="{00000000-0005-0000-0000-000061070000}"/>
    <cellStyle name="Normal 198 3 2 2" xfId="3247" xr:uid="{00000000-0005-0000-0000-000062070000}"/>
    <cellStyle name="Normal 198 3 2 2 2" xfId="6113" xr:uid="{647FD4FA-185A-4053-B8CF-E376976F56B3}"/>
    <cellStyle name="Normal 198 3 3" xfId="5011" xr:uid="{00000000-0005-0000-0000-000061070000}"/>
    <cellStyle name="Normal 198 4" xfId="5008" xr:uid="{00000000-0005-0000-0000-00005E070000}"/>
    <cellStyle name="Normal 199" xfId="1868" xr:uid="{00000000-0005-0000-0000-000062070000}"/>
    <cellStyle name="Normal 199 2" xfId="1869" xr:uid="{00000000-0005-0000-0000-000063070000}"/>
    <cellStyle name="Normal 199 2 2" xfId="5013" xr:uid="{00000000-0005-0000-0000-000064070000}"/>
    <cellStyle name="Normal 199 3" xfId="5012" xr:uid="{00000000-0005-0000-0000-000063070000}"/>
    <cellStyle name="Normal 2" xfId="1870" xr:uid="{00000000-0005-0000-0000-000064070000}"/>
    <cellStyle name="Normal 2 10" xfId="1871" xr:uid="{00000000-0005-0000-0000-000065070000}"/>
    <cellStyle name="Normal 2 10 2" xfId="1872" xr:uid="{00000000-0005-0000-0000-000066070000}"/>
    <cellStyle name="Normal 2 100" xfId="1873" xr:uid="{00000000-0005-0000-0000-000067070000}"/>
    <cellStyle name="Normal 2 101" xfId="1874" xr:uid="{00000000-0005-0000-0000-000068070000}"/>
    <cellStyle name="Normal 2 102" xfId="1875" xr:uid="{00000000-0005-0000-0000-000069070000}"/>
    <cellStyle name="Normal 2 103" xfId="1876" xr:uid="{00000000-0005-0000-0000-00006A070000}"/>
    <cellStyle name="Normal 2 104" xfId="1877" xr:uid="{00000000-0005-0000-0000-00006B070000}"/>
    <cellStyle name="Normal 2 105" xfId="1878" xr:uid="{00000000-0005-0000-0000-00006C070000}"/>
    <cellStyle name="Normal 2 106" xfId="1879" xr:uid="{00000000-0005-0000-0000-00006D070000}"/>
    <cellStyle name="Normal 2 107" xfId="1880" xr:uid="{00000000-0005-0000-0000-00006E070000}"/>
    <cellStyle name="Normal 2 108" xfId="1881" xr:uid="{00000000-0005-0000-0000-00006F070000}"/>
    <cellStyle name="Normal 2 109" xfId="1882" xr:uid="{00000000-0005-0000-0000-000070070000}"/>
    <cellStyle name="Normal 2 11" xfId="1883" xr:uid="{00000000-0005-0000-0000-000071070000}"/>
    <cellStyle name="Normal 2 110" xfId="1884" xr:uid="{00000000-0005-0000-0000-000072070000}"/>
    <cellStyle name="Normal 2 111" xfId="1885" xr:uid="{00000000-0005-0000-0000-000073070000}"/>
    <cellStyle name="Normal 2 112" xfId="1886" xr:uid="{00000000-0005-0000-0000-000074070000}"/>
    <cellStyle name="Normal 2 113" xfId="1887" xr:uid="{00000000-0005-0000-0000-000075070000}"/>
    <cellStyle name="Normal 2 114" xfId="1888" xr:uid="{00000000-0005-0000-0000-000076070000}"/>
    <cellStyle name="Normal 2 115" xfId="1889" xr:uid="{00000000-0005-0000-0000-000077070000}"/>
    <cellStyle name="Normal 2 116" xfId="1890" xr:uid="{00000000-0005-0000-0000-000078070000}"/>
    <cellStyle name="Normal 2 117" xfId="1891" xr:uid="{00000000-0005-0000-0000-000079070000}"/>
    <cellStyle name="Normal 2 118" xfId="1892" xr:uid="{00000000-0005-0000-0000-00007A070000}"/>
    <cellStyle name="Normal 2 119" xfId="1893" xr:uid="{00000000-0005-0000-0000-00007B070000}"/>
    <cellStyle name="Normal 2 12" xfId="1894" xr:uid="{00000000-0005-0000-0000-00007C070000}"/>
    <cellStyle name="Normal 2 12 2" xfId="6103" xr:uid="{00000000-0005-0000-0000-00007E070000}"/>
    <cellStyle name="Normal 2 120" xfId="1895" xr:uid="{00000000-0005-0000-0000-00007D070000}"/>
    <cellStyle name="Normal 2 121" xfId="1896" xr:uid="{00000000-0005-0000-0000-00007E070000}"/>
    <cellStyle name="Normal 2 122" xfId="1897" xr:uid="{00000000-0005-0000-0000-00007F070000}"/>
    <cellStyle name="Normal 2 123" xfId="1898" xr:uid="{00000000-0005-0000-0000-000080070000}"/>
    <cellStyle name="Normal 2 124" xfId="1899" xr:uid="{00000000-0005-0000-0000-000081070000}"/>
    <cellStyle name="Normal 2 125" xfId="1900" xr:uid="{00000000-0005-0000-0000-000082070000}"/>
    <cellStyle name="Normal 2 126" xfId="1901" xr:uid="{00000000-0005-0000-0000-000083070000}"/>
    <cellStyle name="Normal 2 127" xfId="1902" xr:uid="{00000000-0005-0000-0000-000084070000}"/>
    <cellStyle name="Normal 2 128" xfId="1903" xr:uid="{00000000-0005-0000-0000-000085070000}"/>
    <cellStyle name="Normal 2 129" xfId="1904" xr:uid="{00000000-0005-0000-0000-000086070000}"/>
    <cellStyle name="Normal 2 13" xfId="1905" xr:uid="{00000000-0005-0000-0000-000087070000}"/>
    <cellStyle name="Normal 2 130" xfId="1906" xr:uid="{00000000-0005-0000-0000-000088070000}"/>
    <cellStyle name="Normal 2 131" xfId="1907" xr:uid="{00000000-0005-0000-0000-000089070000}"/>
    <cellStyle name="Normal 2 132" xfId="1908" xr:uid="{00000000-0005-0000-0000-00008A070000}"/>
    <cellStyle name="Normal 2 133" xfId="1909" xr:uid="{00000000-0005-0000-0000-00008B070000}"/>
    <cellStyle name="Normal 2 134" xfId="1910" xr:uid="{00000000-0005-0000-0000-00008C070000}"/>
    <cellStyle name="Normal 2 135" xfId="1911" xr:uid="{00000000-0005-0000-0000-00008D070000}"/>
    <cellStyle name="Normal 2 136" xfId="1912" xr:uid="{00000000-0005-0000-0000-00008E070000}"/>
    <cellStyle name="Normal 2 137" xfId="1913" xr:uid="{00000000-0005-0000-0000-00008F070000}"/>
    <cellStyle name="Normal 2 138" xfId="1914" xr:uid="{00000000-0005-0000-0000-000090070000}"/>
    <cellStyle name="Normal 2 139" xfId="1915" xr:uid="{00000000-0005-0000-0000-000091070000}"/>
    <cellStyle name="Normal 2 14" xfId="1916" xr:uid="{00000000-0005-0000-0000-000092070000}"/>
    <cellStyle name="Normal 2 140" xfId="1917" xr:uid="{00000000-0005-0000-0000-000093070000}"/>
    <cellStyle name="Normal 2 141" xfId="1918" xr:uid="{00000000-0005-0000-0000-000094070000}"/>
    <cellStyle name="Normal 2 142" xfId="1919" xr:uid="{00000000-0005-0000-0000-000095070000}"/>
    <cellStyle name="Normal 2 143" xfId="1920" xr:uid="{00000000-0005-0000-0000-000096070000}"/>
    <cellStyle name="Normal 2 144" xfId="1921" xr:uid="{00000000-0005-0000-0000-000097070000}"/>
    <cellStyle name="Normal 2 145" xfId="1922" xr:uid="{00000000-0005-0000-0000-000098070000}"/>
    <cellStyle name="Normal 2 146" xfId="1923" xr:uid="{00000000-0005-0000-0000-000099070000}"/>
    <cellStyle name="Normal 2 147" xfId="1924" xr:uid="{00000000-0005-0000-0000-00009A070000}"/>
    <cellStyle name="Normal 2 148" xfId="1925" xr:uid="{00000000-0005-0000-0000-00009B070000}"/>
    <cellStyle name="Normal 2 149" xfId="1926" xr:uid="{00000000-0005-0000-0000-00009C070000}"/>
    <cellStyle name="Normal 2 15" xfId="1927" xr:uid="{00000000-0005-0000-0000-00009D070000}"/>
    <cellStyle name="Normal 2 150" xfId="1928" xr:uid="{00000000-0005-0000-0000-00009E070000}"/>
    <cellStyle name="Normal 2 151" xfId="1929" xr:uid="{00000000-0005-0000-0000-00009F070000}"/>
    <cellStyle name="Normal 2 152" xfId="1930" xr:uid="{00000000-0005-0000-0000-0000A0070000}"/>
    <cellStyle name="Normal 2 153" xfId="1931" xr:uid="{00000000-0005-0000-0000-0000A1070000}"/>
    <cellStyle name="Normal 2 154" xfId="1932" xr:uid="{00000000-0005-0000-0000-0000A2070000}"/>
    <cellStyle name="Normal 2 155" xfId="1933" xr:uid="{00000000-0005-0000-0000-0000A3070000}"/>
    <cellStyle name="Normal 2 156" xfId="1934" xr:uid="{00000000-0005-0000-0000-0000A4070000}"/>
    <cellStyle name="Normal 2 157" xfId="1935" xr:uid="{00000000-0005-0000-0000-0000A5070000}"/>
    <cellStyle name="Normal 2 158" xfId="1936" xr:uid="{00000000-0005-0000-0000-0000A6070000}"/>
    <cellStyle name="Normal 2 159" xfId="1937" xr:uid="{00000000-0005-0000-0000-0000A7070000}"/>
    <cellStyle name="Normal 2 16" xfId="1938" xr:uid="{00000000-0005-0000-0000-0000A8070000}"/>
    <cellStyle name="Normal 2 160" xfId="1939" xr:uid="{00000000-0005-0000-0000-0000A9070000}"/>
    <cellStyle name="Normal 2 161" xfId="1940" xr:uid="{00000000-0005-0000-0000-0000AA070000}"/>
    <cellStyle name="Normal 2 162" xfId="1941" xr:uid="{00000000-0005-0000-0000-0000AB070000}"/>
    <cellStyle name="Normal 2 163" xfId="1942" xr:uid="{00000000-0005-0000-0000-0000AC070000}"/>
    <cellStyle name="Normal 2 164" xfId="1943" xr:uid="{00000000-0005-0000-0000-0000AD070000}"/>
    <cellStyle name="Normal 2 165" xfId="1944" xr:uid="{00000000-0005-0000-0000-0000AE070000}"/>
    <cellStyle name="Normal 2 166" xfId="1945" xr:uid="{00000000-0005-0000-0000-0000AF070000}"/>
    <cellStyle name="Normal 2 167" xfId="1946" xr:uid="{00000000-0005-0000-0000-0000B0070000}"/>
    <cellStyle name="Normal 2 168" xfId="1947" xr:uid="{00000000-0005-0000-0000-0000B1070000}"/>
    <cellStyle name="Normal 2 169" xfId="1948" xr:uid="{00000000-0005-0000-0000-0000B2070000}"/>
    <cellStyle name="Normal 2 17" xfId="1949" xr:uid="{00000000-0005-0000-0000-0000B3070000}"/>
    <cellStyle name="Normal 2 170" xfId="1950" xr:uid="{00000000-0005-0000-0000-0000B4070000}"/>
    <cellStyle name="Normal 2 171" xfId="1951" xr:uid="{00000000-0005-0000-0000-0000B5070000}"/>
    <cellStyle name="Normal 2 172" xfId="1952" xr:uid="{00000000-0005-0000-0000-0000B6070000}"/>
    <cellStyle name="Normal 2 173" xfId="1953" xr:uid="{00000000-0005-0000-0000-0000B7070000}"/>
    <cellStyle name="Normal 2 174" xfId="1954" xr:uid="{00000000-0005-0000-0000-0000B8070000}"/>
    <cellStyle name="Normal 2 175" xfId="1955" xr:uid="{00000000-0005-0000-0000-0000B9070000}"/>
    <cellStyle name="Normal 2 176" xfId="1956" xr:uid="{00000000-0005-0000-0000-0000BA070000}"/>
    <cellStyle name="Normal 2 177" xfId="1957" xr:uid="{00000000-0005-0000-0000-0000BB070000}"/>
    <cellStyle name="Normal 2 178" xfId="1958" xr:uid="{00000000-0005-0000-0000-0000BC070000}"/>
    <cellStyle name="Normal 2 179" xfId="1959" xr:uid="{00000000-0005-0000-0000-0000BD070000}"/>
    <cellStyle name="Normal 2 18" xfId="1960" xr:uid="{00000000-0005-0000-0000-0000BE070000}"/>
    <cellStyle name="Normal 2 180" xfId="1961" xr:uid="{00000000-0005-0000-0000-0000BF070000}"/>
    <cellStyle name="Normal 2 181" xfId="1962" xr:uid="{00000000-0005-0000-0000-0000C0070000}"/>
    <cellStyle name="Normal 2 182" xfId="1963" xr:uid="{00000000-0005-0000-0000-0000C1070000}"/>
    <cellStyle name="Normal 2 183" xfId="1964" xr:uid="{00000000-0005-0000-0000-0000C2070000}"/>
    <cellStyle name="Normal 2 184" xfId="1965" xr:uid="{00000000-0005-0000-0000-0000C3070000}"/>
    <cellStyle name="Normal 2 185" xfId="1966" xr:uid="{00000000-0005-0000-0000-0000C4070000}"/>
    <cellStyle name="Normal 2 186" xfId="1967" xr:uid="{00000000-0005-0000-0000-0000C5070000}"/>
    <cellStyle name="Normal 2 187" xfId="1968" xr:uid="{00000000-0005-0000-0000-0000C6070000}"/>
    <cellStyle name="Normal 2 188" xfId="1969" xr:uid="{00000000-0005-0000-0000-0000C7070000}"/>
    <cellStyle name="Normal 2 189" xfId="1970" xr:uid="{00000000-0005-0000-0000-0000C8070000}"/>
    <cellStyle name="Normal 2 19" xfId="1971" xr:uid="{00000000-0005-0000-0000-0000C9070000}"/>
    <cellStyle name="Normal 2 190" xfId="1972" xr:uid="{00000000-0005-0000-0000-0000CA070000}"/>
    <cellStyle name="Normal 2 191" xfId="1973" xr:uid="{00000000-0005-0000-0000-0000CB070000}"/>
    <cellStyle name="Normal 2 192" xfId="1974" xr:uid="{00000000-0005-0000-0000-0000CC070000}"/>
    <cellStyle name="Normal 2 193" xfId="1975" xr:uid="{00000000-0005-0000-0000-0000CD070000}"/>
    <cellStyle name="Normal 2 194" xfId="1976" xr:uid="{00000000-0005-0000-0000-0000CE070000}"/>
    <cellStyle name="Normal 2 195" xfId="1977" xr:uid="{00000000-0005-0000-0000-0000CF070000}"/>
    <cellStyle name="Normal 2 196" xfId="1978" xr:uid="{00000000-0005-0000-0000-0000D0070000}"/>
    <cellStyle name="Normal 2 197" xfId="1979" xr:uid="{00000000-0005-0000-0000-0000D1070000}"/>
    <cellStyle name="Normal 2 198" xfId="1980" xr:uid="{00000000-0005-0000-0000-0000D2070000}"/>
    <cellStyle name="Normal 2 199" xfId="1981" xr:uid="{00000000-0005-0000-0000-0000D3070000}"/>
    <cellStyle name="Normal 2 199 2" xfId="1982" xr:uid="{00000000-0005-0000-0000-0000D4070000}"/>
    <cellStyle name="Normal 2 199 2 2" xfId="1983" xr:uid="{00000000-0005-0000-0000-0000D5070000}"/>
    <cellStyle name="Normal 2 199 2 2 2" xfId="5016" xr:uid="{00000000-0005-0000-0000-0000D7070000}"/>
    <cellStyle name="Normal 2 199 2 3" xfId="5015" xr:uid="{00000000-0005-0000-0000-0000D6070000}"/>
    <cellStyle name="Normal 2 199 3" xfId="1984" xr:uid="{00000000-0005-0000-0000-0000D6070000}"/>
    <cellStyle name="Normal 2 199 3 2" xfId="5017" xr:uid="{00000000-0005-0000-0000-0000D8070000}"/>
    <cellStyle name="Normal 2 199 4" xfId="5014" xr:uid="{00000000-0005-0000-0000-0000D5070000}"/>
    <cellStyle name="Normal 2 2" xfId="2" xr:uid="{00000000-0005-0000-0000-0000D7070000}"/>
    <cellStyle name="Normal 2 2 10" xfId="1985" xr:uid="{00000000-0005-0000-0000-0000D8070000}"/>
    <cellStyle name="Normal 2 2 10 2" xfId="1986" xr:uid="{00000000-0005-0000-0000-0000D9070000}"/>
    <cellStyle name="Normal 2 2 10 2 2" xfId="1987" xr:uid="{00000000-0005-0000-0000-0000DA070000}"/>
    <cellStyle name="Normal 2 2 10 2 2 2" xfId="5020" xr:uid="{00000000-0005-0000-0000-0000DC070000}"/>
    <cellStyle name="Normal 2 2 10 2 3" xfId="5019" xr:uid="{00000000-0005-0000-0000-0000DB070000}"/>
    <cellStyle name="Normal 2 2 10 3" xfId="1988" xr:uid="{00000000-0005-0000-0000-0000DB070000}"/>
    <cellStyle name="Normal 2 2 10 3 2" xfId="5021" xr:uid="{00000000-0005-0000-0000-0000DD070000}"/>
    <cellStyle name="Normal 2 2 10 4" xfId="5018" xr:uid="{00000000-0005-0000-0000-0000DA070000}"/>
    <cellStyle name="Normal 2 2 11" xfId="1989" xr:uid="{00000000-0005-0000-0000-0000DC070000}"/>
    <cellStyle name="Normal 2 2 11 2" xfId="1990" xr:uid="{00000000-0005-0000-0000-0000DD070000}"/>
    <cellStyle name="Normal 2 2 11 2 2" xfId="5022" xr:uid="{00000000-0005-0000-0000-0000DF070000}"/>
    <cellStyle name="Normal 2 2 12" xfId="1991" xr:uid="{00000000-0005-0000-0000-0000DE070000}"/>
    <cellStyle name="Normal 2 2 12 2" xfId="5023" xr:uid="{00000000-0005-0000-0000-0000E0070000}"/>
    <cellStyle name="Normal 2 2 13" xfId="1992" xr:uid="{00000000-0005-0000-0000-0000DF070000}"/>
    <cellStyle name="Normal 2 2 2" xfId="1993" xr:uid="{00000000-0005-0000-0000-0000E0070000}"/>
    <cellStyle name="Normal 2 2 2 10" xfId="5024" xr:uid="{00000000-0005-0000-0000-0000E2070000}"/>
    <cellStyle name="Normal 2 2 2 2" xfId="1994" xr:uid="{00000000-0005-0000-0000-0000E1070000}"/>
    <cellStyle name="Normal 2 2 2 2 2" xfId="1995" xr:uid="{00000000-0005-0000-0000-0000E2070000}"/>
    <cellStyle name="Normal 2 2 2 2 2 2" xfId="1996" xr:uid="{00000000-0005-0000-0000-0000E3070000}"/>
    <cellStyle name="Normal 2 2 2 2 2 2 2" xfId="1997" xr:uid="{00000000-0005-0000-0000-0000E4070000}"/>
    <cellStyle name="Normal 2 2 2 2 2 2 2 2" xfId="5028" xr:uid="{00000000-0005-0000-0000-0000E6070000}"/>
    <cellStyle name="Normal 2 2 2 2 2 2 3" xfId="5027" xr:uid="{00000000-0005-0000-0000-0000E5070000}"/>
    <cellStyle name="Normal 2 2 2 2 2 3" xfId="1998" xr:uid="{00000000-0005-0000-0000-0000E5070000}"/>
    <cellStyle name="Normal 2 2 2 2 2 3 2" xfId="5029" xr:uid="{00000000-0005-0000-0000-0000E7070000}"/>
    <cellStyle name="Normal 2 2 2 2 2 4" xfId="5026" xr:uid="{00000000-0005-0000-0000-0000E4070000}"/>
    <cellStyle name="Normal 2 2 2 2 3" xfId="1999" xr:uid="{00000000-0005-0000-0000-0000E6070000}"/>
    <cellStyle name="Normal 2 2 2 2 3 2" xfId="2000" xr:uid="{00000000-0005-0000-0000-0000E7070000}"/>
    <cellStyle name="Normal 2 2 2 2 3 2 2" xfId="2001" xr:uid="{00000000-0005-0000-0000-0000E8070000}"/>
    <cellStyle name="Normal 2 2 2 2 3 2 2 2" xfId="5032" xr:uid="{00000000-0005-0000-0000-0000EA070000}"/>
    <cellStyle name="Normal 2 2 2 2 3 2 3" xfId="5031" xr:uid="{00000000-0005-0000-0000-0000E9070000}"/>
    <cellStyle name="Normal 2 2 2 2 3 3" xfId="2002" xr:uid="{00000000-0005-0000-0000-0000E9070000}"/>
    <cellStyle name="Normal 2 2 2 2 3 3 2" xfId="5033" xr:uid="{00000000-0005-0000-0000-0000EB070000}"/>
    <cellStyle name="Normal 2 2 2 2 3 4" xfId="5030" xr:uid="{00000000-0005-0000-0000-0000E8070000}"/>
    <cellStyle name="Normal 2 2 2 2 4" xfId="2003" xr:uid="{00000000-0005-0000-0000-0000EA070000}"/>
    <cellStyle name="Normal 2 2 2 2 4 2" xfId="2004" xr:uid="{00000000-0005-0000-0000-0000EB070000}"/>
    <cellStyle name="Normal 2 2 2 2 4 2 2" xfId="5035" xr:uid="{00000000-0005-0000-0000-0000ED070000}"/>
    <cellStyle name="Normal 2 2 2 2 4 3" xfId="5034" xr:uid="{00000000-0005-0000-0000-0000EC070000}"/>
    <cellStyle name="Normal 2 2 2 2 5" xfId="2005" xr:uid="{00000000-0005-0000-0000-0000EC070000}"/>
    <cellStyle name="Normal 2 2 2 2 5 2" xfId="5036" xr:uid="{00000000-0005-0000-0000-0000EE070000}"/>
    <cellStyle name="Normal 2 2 2 2 6" xfId="5025" xr:uid="{00000000-0005-0000-0000-0000E3070000}"/>
    <cellStyle name="Normal 2 2 2 3" xfId="2006" xr:uid="{00000000-0005-0000-0000-0000ED070000}"/>
    <cellStyle name="Normal 2 2 2 4" xfId="2007" xr:uid="{00000000-0005-0000-0000-0000EE070000}"/>
    <cellStyle name="Normal 2 2 2 4 2" xfId="2008" xr:uid="{00000000-0005-0000-0000-0000EF070000}"/>
    <cellStyle name="Normal 2 2 2 4 2 2" xfId="2009" xr:uid="{00000000-0005-0000-0000-0000F0070000}"/>
    <cellStyle name="Normal 2 2 2 4 2 2 2" xfId="2010" xr:uid="{00000000-0005-0000-0000-0000F1070000}"/>
    <cellStyle name="Normal 2 2 2 4 2 2 2 2" xfId="5039" xr:uid="{00000000-0005-0000-0000-0000F3070000}"/>
    <cellStyle name="Normal 2 2 2 4 2 2 3" xfId="5038" xr:uid="{00000000-0005-0000-0000-0000F2070000}"/>
    <cellStyle name="Normal 2 2 2 4 2 3" xfId="2011" xr:uid="{00000000-0005-0000-0000-0000F2070000}"/>
    <cellStyle name="Normal 2 2 2 4 2 3 2" xfId="5040" xr:uid="{00000000-0005-0000-0000-0000F4070000}"/>
    <cellStyle name="Normal 2 2 2 4 2 4" xfId="5037" xr:uid="{00000000-0005-0000-0000-0000F1070000}"/>
    <cellStyle name="Normal 2 2 2 5" xfId="2012" xr:uid="{00000000-0005-0000-0000-0000F3070000}"/>
    <cellStyle name="Normal 2 2 2 5 2" xfId="2013" xr:uid="{00000000-0005-0000-0000-0000F4070000}"/>
    <cellStyle name="Normal 2 2 2 5 2 2" xfId="2014" xr:uid="{00000000-0005-0000-0000-0000F5070000}"/>
    <cellStyle name="Normal 2 2 2 5 2 2 2" xfId="5043" xr:uid="{00000000-0005-0000-0000-0000F7070000}"/>
    <cellStyle name="Normal 2 2 2 5 2 3" xfId="5042" xr:uid="{00000000-0005-0000-0000-0000F6070000}"/>
    <cellStyle name="Normal 2 2 2 5 3" xfId="2015" xr:uid="{00000000-0005-0000-0000-0000F6070000}"/>
    <cellStyle name="Normal 2 2 2 5 3 2" xfId="5044" xr:uid="{00000000-0005-0000-0000-0000F8070000}"/>
    <cellStyle name="Normal 2 2 2 5 4" xfId="5041" xr:uid="{00000000-0005-0000-0000-0000F5070000}"/>
    <cellStyle name="Normal 2 2 2 6" xfId="2016" xr:uid="{00000000-0005-0000-0000-0000F7070000}"/>
    <cellStyle name="Normal 2 2 2 6 2" xfId="2017" xr:uid="{00000000-0005-0000-0000-0000F8070000}"/>
    <cellStyle name="Normal 2 2 2 6 2 2" xfId="2018" xr:uid="{00000000-0005-0000-0000-0000F9070000}"/>
    <cellStyle name="Normal 2 2 2 6 2 2 2" xfId="5047" xr:uid="{00000000-0005-0000-0000-0000FB070000}"/>
    <cellStyle name="Normal 2 2 2 6 2 3" xfId="5046" xr:uid="{00000000-0005-0000-0000-0000FA070000}"/>
    <cellStyle name="Normal 2 2 2 6 3" xfId="2019" xr:uid="{00000000-0005-0000-0000-0000FA070000}"/>
    <cellStyle name="Normal 2 2 2 6 3 2" xfId="5048" xr:uid="{00000000-0005-0000-0000-0000FC070000}"/>
    <cellStyle name="Normal 2 2 2 6 4" xfId="5045" xr:uid="{00000000-0005-0000-0000-0000F9070000}"/>
    <cellStyle name="Normal 2 2 2 7" xfId="2020" xr:uid="{00000000-0005-0000-0000-0000FB070000}"/>
    <cellStyle name="Normal 2 2 2 7 2" xfId="2021" xr:uid="{00000000-0005-0000-0000-0000FC070000}"/>
    <cellStyle name="Normal 2 2 2 7 2 2" xfId="2022" xr:uid="{00000000-0005-0000-0000-0000FD070000}"/>
    <cellStyle name="Normal 2 2 2 7 2 2 2" xfId="5051" xr:uid="{00000000-0005-0000-0000-0000FF070000}"/>
    <cellStyle name="Normal 2 2 2 7 2 3" xfId="5050" xr:uid="{00000000-0005-0000-0000-0000FE070000}"/>
    <cellStyle name="Normal 2 2 2 7 3" xfId="2023" xr:uid="{00000000-0005-0000-0000-0000FE070000}"/>
    <cellStyle name="Normal 2 2 2 7 3 2" xfId="5052" xr:uid="{00000000-0005-0000-0000-000000080000}"/>
    <cellStyle name="Normal 2 2 2 7 4" xfId="5049" xr:uid="{00000000-0005-0000-0000-0000FD070000}"/>
    <cellStyle name="Normal 2 2 2 8" xfId="2024" xr:uid="{00000000-0005-0000-0000-0000FF070000}"/>
    <cellStyle name="Normal 2 2 2 8 2" xfId="2025" xr:uid="{00000000-0005-0000-0000-000000080000}"/>
    <cellStyle name="Normal 2 2 2 8 2 2" xfId="5054" xr:uid="{00000000-0005-0000-0000-000002080000}"/>
    <cellStyle name="Normal 2 2 2 8 3" xfId="5053" xr:uid="{00000000-0005-0000-0000-000001080000}"/>
    <cellStyle name="Normal 2 2 2 9" xfId="2026" xr:uid="{00000000-0005-0000-0000-000001080000}"/>
    <cellStyle name="Normal 2 2 2 9 2" xfId="5055" xr:uid="{00000000-0005-0000-0000-000003080000}"/>
    <cellStyle name="Normal 2 2 3" xfId="2027" xr:uid="{00000000-0005-0000-0000-000002080000}"/>
    <cellStyle name="Normal 2 2 3 10" xfId="5056" xr:uid="{00000000-0005-0000-0000-000004080000}"/>
    <cellStyle name="Normal 2 2 3 2" xfId="2028" xr:uid="{00000000-0005-0000-0000-000003080000}"/>
    <cellStyle name="Normal 2 2 3 2 2" xfId="2029" xr:uid="{00000000-0005-0000-0000-000004080000}"/>
    <cellStyle name="Normal 2 2 3 2 2 2" xfId="2030" xr:uid="{00000000-0005-0000-0000-000005080000}"/>
    <cellStyle name="Normal 2 2 3 2 2 2 2" xfId="5059" xr:uid="{00000000-0005-0000-0000-000007080000}"/>
    <cellStyle name="Normal 2 2 3 2 2 3" xfId="5058" xr:uid="{00000000-0005-0000-0000-000006080000}"/>
    <cellStyle name="Normal 2 2 3 2 3" xfId="2031" xr:uid="{00000000-0005-0000-0000-000006080000}"/>
    <cellStyle name="Normal 2 2 3 2 3 2" xfId="5060" xr:uid="{00000000-0005-0000-0000-000008080000}"/>
    <cellStyle name="Normal 2 2 3 2 4" xfId="5057" xr:uid="{00000000-0005-0000-0000-000005080000}"/>
    <cellStyle name="Normal 2 2 3 3" xfId="2032" xr:uid="{00000000-0005-0000-0000-000007080000}"/>
    <cellStyle name="Normal 2 2 3 3 2" xfId="2033" xr:uid="{00000000-0005-0000-0000-000008080000}"/>
    <cellStyle name="Normal 2 2 3 3 2 2" xfId="2034" xr:uid="{00000000-0005-0000-0000-000009080000}"/>
    <cellStyle name="Normal 2 2 3 3 2 2 2" xfId="5063" xr:uid="{00000000-0005-0000-0000-00000B080000}"/>
    <cellStyle name="Normal 2 2 3 3 2 3" xfId="5062" xr:uid="{00000000-0005-0000-0000-00000A080000}"/>
    <cellStyle name="Normal 2 2 3 3 3" xfId="2035" xr:uid="{00000000-0005-0000-0000-00000A080000}"/>
    <cellStyle name="Normal 2 2 3 3 3 2" xfId="5064" xr:uid="{00000000-0005-0000-0000-00000C080000}"/>
    <cellStyle name="Normal 2 2 3 3 4" xfId="5061" xr:uid="{00000000-0005-0000-0000-000009080000}"/>
    <cellStyle name="Normal 2 2 3 4" xfId="2036" xr:uid="{00000000-0005-0000-0000-00000B080000}"/>
    <cellStyle name="Normal 2 2 3 4 2" xfId="2037" xr:uid="{00000000-0005-0000-0000-00000C080000}"/>
    <cellStyle name="Normal 2 2 3 4 2 2" xfId="2038" xr:uid="{00000000-0005-0000-0000-00000D080000}"/>
    <cellStyle name="Normal 2 2 3 4 2 2 2" xfId="5067" xr:uid="{00000000-0005-0000-0000-00000F080000}"/>
    <cellStyle name="Normal 2 2 3 4 2 3" xfId="5066" xr:uid="{00000000-0005-0000-0000-00000E080000}"/>
    <cellStyle name="Normal 2 2 3 4 3" xfId="2039" xr:uid="{00000000-0005-0000-0000-00000E080000}"/>
    <cellStyle name="Normal 2 2 3 4 3 2" xfId="5068" xr:uid="{00000000-0005-0000-0000-000010080000}"/>
    <cellStyle name="Normal 2 2 3 4 4" xfId="5065" xr:uid="{00000000-0005-0000-0000-00000D080000}"/>
    <cellStyle name="Normal 2 2 3 5" xfId="2040" xr:uid="{00000000-0005-0000-0000-00000F080000}"/>
    <cellStyle name="Normal 2 2 3 5 2" xfId="2041" xr:uid="{00000000-0005-0000-0000-000010080000}"/>
    <cellStyle name="Normal 2 2 3 5 2 2" xfId="2042" xr:uid="{00000000-0005-0000-0000-000011080000}"/>
    <cellStyle name="Normal 2 2 3 5 2 2 2" xfId="5071" xr:uid="{00000000-0005-0000-0000-000013080000}"/>
    <cellStyle name="Normal 2 2 3 5 2 3" xfId="5070" xr:uid="{00000000-0005-0000-0000-000012080000}"/>
    <cellStyle name="Normal 2 2 3 5 3" xfId="2043" xr:uid="{00000000-0005-0000-0000-000012080000}"/>
    <cellStyle name="Normal 2 2 3 5 3 2" xfId="5072" xr:uid="{00000000-0005-0000-0000-000014080000}"/>
    <cellStyle name="Normal 2 2 3 5 4" xfId="5069" xr:uid="{00000000-0005-0000-0000-000011080000}"/>
    <cellStyle name="Normal 2 2 3 6" xfId="2044" xr:uid="{00000000-0005-0000-0000-000013080000}"/>
    <cellStyle name="Normal 2 2 3 6 2" xfId="2045" xr:uid="{00000000-0005-0000-0000-000014080000}"/>
    <cellStyle name="Normal 2 2 3 6 2 2" xfId="2046" xr:uid="{00000000-0005-0000-0000-000015080000}"/>
    <cellStyle name="Normal 2 2 3 6 2 2 2" xfId="5075" xr:uid="{00000000-0005-0000-0000-000017080000}"/>
    <cellStyle name="Normal 2 2 3 6 2 3" xfId="5074" xr:uid="{00000000-0005-0000-0000-000016080000}"/>
    <cellStyle name="Normal 2 2 3 6 3" xfId="2047" xr:uid="{00000000-0005-0000-0000-000016080000}"/>
    <cellStyle name="Normal 2 2 3 6 3 2" xfId="5076" xr:uid="{00000000-0005-0000-0000-000018080000}"/>
    <cellStyle name="Normal 2 2 3 6 4" xfId="5073" xr:uid="{00000000-0005-0000-0000-000015080000}"/>
    <cellStyle name="Normal 2 2 3 7" xfId="2048" xr:uid="{00000000-0005-0000-0000-000017080000}"/>
    <cellStyle name="Normal 2 2 3 7 2" xfId="2049" xr:uid="{00000000-0005-0000-0000-000018080000}"/>
    <cellStyle name="Normal 2 2 3 7 2 2" xfId="2050" xr:uid="{00000000-0005-0000-0000-000019080000}"/>
    <cellStyle name="Normal 2 2 3 7 2 2 2" xfId="5079" xr:uid="{00000000-0005-0000-0000-00001B080000}"/>
    <cellStyle name="Normal 2 2 3 7 2 3" xfId="5078" xr:uid="{00000000-0005-0000-0000-00001A080000}"/>
    <cellStyle name="Normal 2 2 3 7 3" xfId="2051" xr:uid="{00000000-0005-0000-0000-00001A080000}"/>
    <cellStyle name="Normal 2 2 3 7 3 2" xfId="5080" xr:uid="{00000000-0005-0000-0000-00001C080000}"/>
    <cellStyle name="Normal 2 2 3 7 4" xfId="5077" xr:uid="{00000000-0005-0000-0000-000019080000}"/>
    <cellStyle name="Normal 2 2 3 8" xfId="2052" xr:uid="{00000000-0005-0000-0000-00001B080000}"/>
    <cellStyle name="Normal 2 2 3 8 2" xfId="2053" xr:uid="{00000000-0005-0000-0000-00001C080000}"/>
    <cellStyle name="Normal 2 2 3 8 2 2" xfId="5082" xr:uid="{00000000-0005-0000-0000-00001E080000}"/>
    <cellStyle name="Normal 2 2 3 8 3" xfId="5081" xr:uid="{00000000-0005-0000-0000-00001D080000}"/>
    <cellStyle name="Normal 2 2 3 9" xfId="2054" xr:uid="{00000000-0005-0000-0000-00001D080000}"/>
    <cellStyle name="Normal 2 2 3 9 2" xfId="5083" xr:uid="{00000000-0005-0000-0000-00001F080000}"/>
    <cellStyle name="Normal 2 2 4" xfId="2055" xr:uid="{00000000-0005-0000-0000-00001E080000}"/>
    <cellStyle name="Normal 2 2 4 2" xfId="2056" xr:uid="{00000000-0005-0000-0000-00001F080000}"/>
    <cellStyle name="Normal 2 2 4 2 2" xfId="2057" xr:uid="{00000000-0005-0000-0000-000020080000}"/>
    <cellStyle name="Normal 2 2 4 2 2 2" xfId="2058" xr:uid="{00000000-0005-0000-0000-000021080000}"/>
    <cellStyle name="Normal 2 2 4 2 2 2 2" xfId="5087" xr:uid="{00000000-0005-0000-0000-000023080000}"/>
    <cellStyle name="Normal 2 2 4 2 2 3" xfId="5086" xr:uid="{00000000-0005-0000-0000-000022080000}"/>
    <cellStyle name="Normal 2 2 4 2 3" xfId="2059" xr:uid="{00000000-0005-0000-0000-000022080000}"/>
    <cellStyle name="Normal 2 2 4 2 3 2" xfId="5088" xr:uid="{00000000-0005-0000-0000-000024080000}"/>
    <cellStyle name="Normal 2 2 4 2 4" xfId="5085" xr:uid="{00000000-0005-0000-0000-000021080000}"/>
    <cellStyle name="Normal 2 2 4 3" xfId="2060" xr:uid="{00000000-0005-0000-0000-000023080000}"/>
    <cellStyle name="Normal 2 2 4 3 2" xfId="2061" xr:uid="{00000000-0005-0000-0000-000024080000}"/>
    <cellStyle name="Normal 2 2 4 3 2 2" xfId="2062" xr:uid="{00000000-0005-0000-0000-000025080000}"/>
    <cellStyle name="Normal 2 2 4 3 2 2 2" xfId="5091" xr:uid="{00000000-0005-0000-0000-000027080000}"/>
    <cellStyle name="Normal 2 2 4 3 2 3" xfId="5090" xr:uid="{00000000-0005-0000-0000-000026080000}"/>
    <cellStyle name="Normal 2 2 4 3 3" xfId="2063" xr:uid="{00000000-0005-0000-0000-000026080000}"/>
    <cellStyle name="Normal 2 2 4 3 3 2" xfId="5092" xr:uid="{00000000-0005-0000-0000-000028080000}"/>
    <cellStyle name="Normal 2 2 4 3 4" xfId="5089" xr:uid="{00000000-0005-0000-0000-000025080000}"/>
    <cellStyle name="Normal 2 2 4 4" xfId="2064" xr:uid="{00000000-0005-0000-0000-000027080000}"/>
    <cellStyle name="Normal 2 2 4 4 2" xfId="2065" xr:uid="{00000000-0005-0000-0000-000028080000}"/>
    <cellStyle name="Normal 2 2 4 4 2 2" xfId="5094" xr:uid="{00000000-0005-0000-0000-00002A080000}"/>
    <cellStyle name="Normal 2 2 4 4 3" xfId="5093" xr:uid="{00000000-0005-0000-0000-000029080000}"/>
    <cellStyle name="Normal 2 2 4 5" xfId="2066" xr:uid="{00000000-0005-0000-0000-000029080000}"/>
    <cellStyle name="Normal 2 2 4 5 2" xfId="5095" xr:uid="{00000000-0005-0000-0000-00002B080000}"/>
    <cellStyle name="Normal 2 2 4 6" xfId="5084" xr:uid="{00000000-0005-0000-0000-000020080000}"/>
    <cellStyle name="Normal 2 2 5" xfId="2067" xr:uid="{00000000-0005-0000-0000-00002A080000}"/>
    <cellStyle name="Normal 2 2 6" xfId="2068" xr:uid="{00000000-0005-0000-0000-00002B080000}"/>
    <cellStyle name="Normal 2 2 6 2" xfId="2069" xr:uid="{00000000-0005-0000-0000-00002C080000}"/>
    <cellStyle name="Normal 2 2 6 2 2" xfId="2070" xr:uid="{00000000-0005-0000-0000-00002D080000}"/>
    <cellStyle name="Normal 2 2 6 2 2 2" xfId="2071" xr:uid="{00000000-0005-0000-0000-00002E080000}"/>
    <cellStyle name="Normal 2 2 6 2 2 2 2" xfId="5098" xr:uid="{00000000-0005-0000-0000-000030080000}"/>
    <cellStyle name="Normal 2 2 6 2 2 3" xfId="5097" xr:uid="{00000000-0005-0000-0000-00002F080000}"/>
    <cellStyle name="Normal 2 2 6 2 3" xfId="2072" xr:uid="{00000000-0005-0000-0000-00002F080000}"/>
    <cellStyle name="Normal 2 2 6 2 3 2" xfId="5099" xr:uid="{00000000-0005-0000-0000-000031080000}"/>
    <cellStyle name="Normal 2 2 6 2 4" xfId="5096" xr:uid="{00000000-0005-0000-0000-00002E080000}"/>
    <cellStyle name="Normal 2 2 7" xfId="2073" xr:uid="{00000000-0005-0000-0000-000030080000}"/>
    <cellStyle name="Normal 2 2 7 2" xfId="2074" xr:uid="{00000000-0005-0000-0000-000031080000}"/>
    <cellStyle name="Normal 2 2 7 2 2" xfId="2075" xr:uid="{00000000-0005-0000-0000-000032080000}"/>
    <cellStyle name="Normal 2 2 7 2 2 2" xfId="5102" xr:uid="{00000000-0005-0000-0000-000034080000}"/>
    <cellStyle name="Normal 2 2 7 2 3" xfId="5101" xr:uid="{00000000-0005-0000-0000-000033080000}"/>
    <cellStyle name="Normal 2 2 7 3" xfId="2076" xr:uid="{00000000-0005-0000-0000-000033080000}"/>
    <cellStyle name="Normal 2 2 7 3 2" xfId="5103" xr:uid="{00000000-0005-0000-0000-000035080000}"/>
    <cellStyle name="Normal 2 2 7 4" xfId="5100" xr:uid="{00000000-0005-0000-0000-000032080000}"/>
    <cellStyle name="Normal 2 2 8" xfId="2077" xr:uid="{00000000-0005-0000-0000-000034080000}"/>
    <cellStyle name="Normal 2 2 8 2" xfId="2078" xr:uid="{00000000-0005-0000-0000-000035080000}"/>
    <cellStyle name="Normal 2 2 8 2 2" xfId="2079" xr:uid="{00000000-0005-0000-0000-000036080000}"/>
    <cellStyle name="Normal 2 2 8 2 2 2" xfId="2080" xr:uid="{00000000-0005-0000-0000-000037080000}"/>
    <cellStyle name="Normal 2 2 8 2 2 2 2" xfId="2081" xr:uid="{00000000-0005-0000-0000-000038080000}"/>
    <cellStyle name="Normal 2 2 8 2 2 2 2 2" xfId="5108" xr:uid="{00000000-0005-0000-0000-00003A080000}"/>
    <cellStyle name="Normal 2 2 8 2 2 2 3" xfId="5107" xr:uid="{00000000-0005-0000-0000-000039080000}"/>
    <cellStyle name="Normal 2 2 8 2 2 3" xfId="2082" xr:uid="{00000000-0005-0000-0000-000039080000}"/>
    <cellStyle name="Normal 2 2 8 2 2 3 2" xfId="5109" xr:uid="{00000000-0005-0000-0000-00003B080000}"/>
    <cellStyle name="Normal 2 2 8 2 2 4" xfId="5106" xr:uid="{00000000-0005-0000-0000-000038080000}"/>
    <cellStyle name="Normal 2 2 8 2 3" xfId="2083" xr:uid="{00000000-0005-0000-0000-00003A080000}"/>
    <cellStyle name="Normal 2 2 8 2 3 2" xfId="2084" xr:uid="{00000000-0005-0000-0000-00003B080000}"/>
    <cellStyle name="Normal 2 2 8 2 3 2 2" xfId="5111" xr:uid="{00000000-0005-0000-0000-00003D080000}"/>
    <cellStyle name="Normal 2 2 8 2 3 3" xfId="5110" xr:uid="{00000000-0005-0000-0000-00003C080000}"/>
    <cellStyle name="Normal 2 2 8 2 4" xfId="2085" xr:uid="{00000000-0005-0000-0000-00003C080000}"/>
    <cellStyle name="Normal 2 2 8 2 4 2" xfId="5112" xr:uid="{00000000-0005-0000-0000-00003E080000}"/>
    <cellStyle name="Normal 2 2 8 2 5" xfId="5105" xr:uid="{00000000-0005-0000-0000-000037080000}"/>
    <cellStyle name="Normal 2 2 8 3" xfId="2086" xr:uid="{00000000-0005-0000-0000-00003D080000}"/>
    <cellStyle name="Normal 2 2 8 3 2" xfId="2087" xr:uid="{00000000-0005-0000-0000-00003E080000}"/>
    <cellStyle name="Normal 2 2 8 3 2 2" xfId="2088" xr:uid="{00000000-0005-0000-0000-00003F080000}"/>
    <cellStyle name="Normal 2 2 8 3 2 2 2" xfId="5115" xr:uid="{00000000-0005-0000-0000-000041080000}"/>
    <cellStyle name="Normal 2 2 8 3 2 3" xfId="5114" xr:uid="{00000000-0005-0000-0000-000040080000}"/>
    <cellStyle name="Normal 2 2 8 3 3" xfId="2089" xr:uid="{00000000-0005-0000-0000-000040080000}"/>
    <cellStyle name="Normal 2 2 8 3 3 2" xfId="5116" xr:uid="{00000000-0005-0000-0000-000042080000}"/>
    <cellStyle name="Normal 2 2 8 3 4" xfId="5113" xr:uid="{00000000-0005-0000-0000-00003F080000}"/>
    <cellStyle name="Normal 2 2 8 4" xfId="2090" xr:uid="{00000000-0005-0000-0000-000041080000}"/>
    <cellStyle name="Normal 2 2 8 4 2" xfId="2091" xr:uid="{00000000-0005-0000-0000-000042080000}"/>
    <cellStyle name="Normal 2 2 8 4 2 2" xfId="5118" xr:uid="{00000000-0005-0000-0000-000044080000}"/>
    <cellStyle name="Normal 2 2 8 4 3" xfId="5117" xr:uid="{00000000-0005-0000-0000-000043080000}"/>
    <cellStyle name="Normal 2 2 8 5" xfId="2092" xr:uid="{00000000-0005-0000-0000-000043080000}"/>
    <cellStyle name="Normal 2 2 8 5 2" xfId="5119" xr:uid="{00000000-0005-0000-0000-000045080000}"/>
    <cellStyle name="Normal 2 2 8 6" xfId="5104" xr:uid="{00000000-0005-0000-0000-000036080000}"/>
    <cellStyle name="Normal 2 2 9" xfId="2093" xr:uid="{00000000-0005-0000-0000-000044080000}"/>
    <cellStyle name="Normal 2 2 9 2" xfId="2094" xr:uid="{00000000-0005-0000-0000-000045080000}"/>
    <cellStyle name="Normal 2 2 9 2 2" xfId="2095" xr:uid="{00000000-0005-0000-0000-000046080000}"/>
    <cellStyle name="Normal 2 2 9 2 2 2" xfId="5122" xr:uid="{00000000-0005-0000-0000-000048080000}"/>
    <cellStyle name="Normal 2 2 9 2 3" xfId="5121" xr:uid="{00000000-0005-0000-0000-000047080000}"/>
    <cellStyle name="Normal 2 2 9 3" xfId="2096" xr:uid="{00000000-0005-0000-0000-000047080000}"/>
    <cellStyle name="Normal 2 2 9 3 2" xfId="5123" xr:uid="{00000000-0005-0000-0000-000049080000}"/>
    <cellStyle name="Normal 2 2 9 4" xfId="5120" xr:uid="{00000000-0005-0000-0000-000046080000}"/>
    <cellStyle name="Normal 2 20" xfId="2097" xr:uid="{00000000-0005-0000-0000-000048080000}"/>
    <cellStyle name="Normal 2 200" xfId="2098" xr:uid="{00000000-0005-0000-0000-000049080000}"/>
    <cellStyle name="Normal 2 200 2" xfId="2099" xr:uid="{00000000-0005-0000-0000-00004A080000}"/>
    <cellStyle name="Normal 2 200 2 2" xfId="2100" xr:uid="{00000000-0005-0000-0000-00004B080000}"/>
    <cellStyle name="Normal 2 200 2 2 2" xfId="5126" xr:uid="{00000000-0005-0000-0000-00004D080000}"/>
    <cellStyle name="Normal 2 200 2 3" xfId="5125" xr:uid="{00000000-0005-0000-0000-00004C080000}"/>
    <cellStyle name="Normal 2 200 3" xfId="2101" xr:uid="{00000000-0005-0000-0000-00004C080000}"/>
    <cellStyle name="Normal 2 200 3 2" xfId="5127" xr:uid="{00000000-0005-0000-0000-00004E080000}"/>
    <cellStyle name="Normal 2 200 4" xfId="5124" xr:uid="{00000000-0005-0000-0000-00004B080000}"/>
    <cellStyle name="Normal 2 201" xfId="2102" xr:uid="{00000000-0005-0000-0000-00004D080000}"/>
    <cellStyle name="Normal 2 201 2" xfId="2103" xr:uid="{00000000-0005-0000-0000-00004E080000}"/>
    <cellStyle name="Normal 2 201 2 2" xfId="5129" xr:uid="{00000000-0005-0000-0000-000050080000}"/>
    <cellStyle name="Normal 2 201 3" xfId="5128" xr:uid="{00000000-0005-0000-0000-00004F080000}"/>
    <cellStyle name="Normal 2 202" xfId="2104" xr:uid="{00000000-0005-0000-0000-00004F080000}"/>
    <cellStyle name="Normal 2 203" xfId="2105" xr:uid="{00000000-0005-0000-0000-000050080000}"/>
    <cellStyle name="Normal 2 203 2" xfId="2106" xr:uid="{00000000-0005-0000-0000-000051080000}"/>
    <cellStyle name="Normal 2 203 2 2" xfId="5131" xr:uid="{00000000-0005-0000-0000-000053080000}"/>
    <cellStyle name="Normal 2 203 3" xfId="5130" xr:uid="{00000000-0005-0000-0000-000052080000}"/>
    <cellStyle name="Normal 2 204" xfId="2107" xr:uid="{00000000-0005-0000-0000-000052080000}"/>
    <cellStyle name="Normal 2 204 2" xfId="2108" xr:uid="{00000000-0005-0000-0000-000053080000}"/>
    <cellStyle name="Normal 2 204 2 2" xfId="5133" xr:uid="{00000000-0005-0000-0000-000055080000}"/>
    <cellStyle name="Normal 2 204 3" xfId="5132" xr:uid="{00000000-0005-0000-0000-000054080000}"/>
    <cellStyle name="Normal 2 205" xfId="2109" xr:uid="{00000000-0005-0000-0000-000054080000}"/>
    <cellStyle name="Normal 2 205 2" xfId="2110" xr:uid="{00000000-0005-0000-0000-000055080000}"/>
    <cellStyle name="Normal 2 205 2 2" xfId="5135" xr:uid="{00000000-0005-0000-0000-000057080000}"/>
    <cellStyle name="Normal 2 205 3" xfId="5134" xr:uid="{00000000-0005-0000-0000-000056080000}"/>
    <cellStyle name="Normal 2 206" xfId="2111" xr:uid="{00000000-0005-0000-0000-000056080000}"/>
    <cellStyle name="Normal 2 206 2" xfId="2112" xr:uid="{00000000-0005-0000-0000-000057080000}"/>
    <cellStyle name="Normal 2 206 2 2" xfId="5137" xr:uid="{00000000-0005-0000-0000-000059080000}"/>
    <cellStyle name="Normal 2 206 3" xfId="5136" xr:uid="{00000000-0005-0000-0000-000058080000}"/>
    <cellStyle name="Normal 2 207" xfId="2113" xr:uid="{00000000-0005-0000-0000-000058080000}"/>
    <cellStyle name="Normal 2 207 2" xfId="2114" xr:uid="{00000000-0005-0000-0000-000059080000}"/>
    <cellStyle name="Normal 2 207 2 2" xfId="5139" xr:uid="{00000000-0005-0000-0000-00005B080000}"/>
    <cellStyle name="Normal 2 207 3" xfId="5138" xr:uid="{00000000-0005-0000-0000-00005A080000}"/>
    <cellStyle name="Normal 2 208" xfId="2115" xr:uid="{00000000-0005-0000-0000-00005A080000}"/>
    <cellStyle name="Normal 2 209" xfId="2116" xr:uid="{00000000-0005-0000-0000-00005B080000}"/>
    <cellStyle name="Normal 2 209 2" xfId="5140" xr:uid="{00000000-0005-0000-0000-00005D080000}"/>
    <cellStyle name="Normal 2 21" xfId="2117" xr:uid="{00000000-0005-0000-0000-00005C080000}"/>
    <cellStyle name="Normal 2 210" xfId="2118" xr:uid="{00000000-0005-0000-0000-00005D080000}"/>
    <cellStyle name="Normal 2 211" xfId="2119" xr:uid="{00000000-0005-0000-0000-00005E080000}"/>
    <cellStyle name="Normal 2 211 2" xfId="5141" xr:uid="{00000000-0005-0000-0000-000060080000}"/>
    <cellStyle name="Normal 2 212" xfId="2120" xr:uid="{00000000-0005-0000-0000-00005F080000}"/>
    <cellStyle name="Normal 2 212 2" xfId="5142" xr:uid="{00000000-0005-0000-0000-000061080000}"/>
    <cellStyle name="Normal 2 213" xfId="2121" xr:uid="{00000000-0005-0000-0000-000060080000}"/>
    <cellStyle name="Normal 2 213 2" xfId="5143" xr:uid="{00000000-0005-0000-0000-000062080000}"/>
    <cellStyle name="Normal 2 214" xfId="2122" xr:uid="{00000000-0005-0000-0000-000061080000}"/>
    <cellStyle name="Normal 2 214 2" xfId="5144" xr:uid="{00000000-0005-0000-0000-000063080000}"/>
    <cellStyle name="Normal 2 215" xfId="2123" xr:uid="{00000000-0005-0000-0000-000062080000}"/>
    <cellStyle name="Normal 2 215 2" xfId="5145" xr:uid="{00000000-0005-0000-0000-000064080000}"/>
    <cellStyle name="Normal 2 216" xfId="2124" xr:uid="{00000000-0005-0000-0000-000063080000}"/>
    <cellStyle name="Normal 2 216 2" xfId="5146" xr:uid="{00000000-0005-0000-0000-000065080000}"/>
    <cellStyle name="Normal 2 217" xfId="2125" xr:uid="{00000000-0005-0000-0000-000064080000}"/>
    <cellStyle name="Normal 2 217 2" xfId="5147" xr:uid="{00000000-0005-0000-0000-000066080000}"/>
    <cellStyle name="Normal 2 218" xfId="2126" xr:uid="{00000000-0005-0000-0000-000065080000}"/>
    <cellStyle name="Normal 2 218 2" xfId="5148" xr:uid="{00000000-0005-0000-0000-000067080000}"/>
    <cellStyle name="Normal 2 219" xfId="2127" xr:uid="{00000000-0005-0000-0000-000066080000}"/>
    <cellStyle name="Normal 2 219 2" xfId="5149" xr:uid="{00000000-0005-0000-0000-000068080000}"/>
    <cellStyle name="Normal 2 22" xfId="2128" xr:uid="{00000000-0005-0000-0000-000067080000}"/>
    <cellStyle name="Normal 2 23" xfId="2129" xr:uid="{00000000-0005-0000-0000-000068080000}"/>
    <cellStyle name="Normal 2 24" xfId="2130" xr:uid="{00000000-0005-0000-0000-000069080000}"/>
    <cellStyle name="Normal 2 25" xfId="2131" xr:uid="{00000000-0005-0000-0000-00006A080000}"/>
    <cellStyle name="Normal 2 26" xfId="2132" xr:uid="{00000000-0005-0000-0000-00006B080000}"/>
    <cellStyle name="Normal 2 27" xfId="2133" xr:uid="{00000000-0005-0000-0000-00006C080000}"/>
    <cellStyle name="Normal 2 28" xfId="2134" xr:uid="{00000000-0005-0000-0000-00006D080000}"/>
    <cellStyle name="Normal 2 29" xfId="2135" xr:uid="{00000000-0005-0000-0000-00006E080000}"/>
    <cellStyle name="Normal 2 3" xfId="2136" xr:uid="{00000000-0005-0000-0000-00006F080000}"/>
    <cellStyle name="Normal 2 3 10" xfId="2137" xr:uid="{00000000-0005-0000-0000-000070080000}"/>
    <cellStyle name="Normal 2 3 10 2" xfId="5151" xr:uid="{00000000-0005-0000-0000-000072080000}"/>
    <cellStyle name="Normal 2 3 11" xfId="2138" xr:uid="{00000000-0005-0000-0000-000071080000}"/>
    <cellStyle name="Normal 2 3 12" xfId="2139" xr:uid="{00000000-0005-0000-0000-000072080000}"/>
    <cellStyle name="Normal 2 3 12 2" xfId="5152" xr:uid="{00000000-0005-0000-0000-000074080000}"/>
    <cellStyle name="Normal 2 3 13" xfId="5150" xr:uid="{00000000-0005-0000-0000-000071080000}"/>
    <cellStyle name="Normal 2 3 2" xfId="2140" xr:uid="{00000000-0005-0000-0000-000073080000}"/>
    <cellStyle name="Normal 2 3 2 2" xfId="2141" xr:uid="{00000000-0005-0000-0000-000074080000}"/>
    <cellStyle name="Normal 2 3 2 2 2" xfId="2142" xr:uid="{00000000-0005-0000-0000-000075080000}"/>
    <cellStyle name="Normal 2 3 2 2 2 2" xfId="2143" xr:uid="{00000000-0005-0000-0000-000076080000}"/>
    <cellStyle name="Normal 2 3 2 2 2 2 2" xfId="5155" xr:uid="{00000000-0005-0000-0000-000078080000}"/>
    <cellStyle name="Normal 2 3 2 2 2 3" xfId="5154" xr:uid="{00000000-0005-0000-0000-000077080000}"/>
    <cellStyle name="Normal 2 3 2 2 3" xfId="2144" xr:uid="{00000000-0005-0000-0000-000077080000}"/>
    <cellStyle name="Normal 2 3 2 2 3 2" xfId="5156" xr:uid="{00000000-0005-0000-0000-000079080000}"/>
    <cellStyle name="Normal 2 3 2 2 4" xfId="5153" xr:uid="{00000000-0005-0000-0000-000076080000}"/>
    <cellStyle name="Normal 2 3 2 3" xfId="2145" xr:uid="{00000000-0005-0000-0000-000078080000}"/>
    <cellStyle name="Normal 2 3 2 3 2" xfId="2146" xr:uid="{00000000-0005-0000-0000-000079080000}"/>
    <cellStyle name="Normal 2 3 2 3 2 2" xfId="2147" xr:uid="{00000000-0005-0000-0000-00007A080000}"/>
    <cellStyle name="Normal 2 3 2 3 2 2 2" xfId="5159" xr:uid="{00000000-0005-0000-0000-00007C080000}"/>
    <cellStyle name="Normal 2 3 2 3 2 3" xfId="5158" xr:uid="{00000000-0005-0000-0000-00007B080000}"/>
    <cellStyle name="Normal 2 3 2 3 3" xfId="2148" xr:uid="{00000000-0005-0000-0000-00007B080000}"/>
    <cellStyle name="Normal 2 3 2 3 3 2" xfId="5160" xr:uid="{00000000-0005-0000-0000-00007D080000}"/>
    <cellStyle name="Normal 2 3 2 3 4" xfId="5157" xr:uid="{00000000-0005-0000-0000-00007A080000}"/>
    <cellStyle name="Normal 2 3 3" xfId="2149" xr:uid="{00000000-0005-0000-0000-00007C080000}"/>
    <cellStyle name="Normal 2 3 4" xfId="2150" xr:uid="{00000000-0005-0000-0000-00007D080000}"/>
    <cellStyle name="Normal 2 3 5" xfId="2151" xr:uid="{00000000-0005-0000-0000-00007E080000}"/>
    <cellStyle name="Normal 2 3 5 2" xfId="2152" xr:uid="{00000000-0005-0000-0000-00007F080000}"/>
    <cellStyle name="Normal 2 3 5 2 2" xfId="2153" xr:uid="{00000000-0005-0000-0000-000080080000}"/>
    <cellStyle name="Normal 2 3 5 2 2 2" xfId="2154" xr:uid="{00000000-0005-0000-0000-000081080000}"/>
    <cellStyle name="Normal 2 3 5 2 2 2 2" xfId="5163" xr:uid="{00000000-0005-0000-0000-000083080000}"/>
    <cellStyle name="Normal 2 3 5 2 2 3" xfId="5162" xr:uid="{00000000-0005-0000-0000-000082080000}"/>
    <cellStyle name="Normal 2 3 5 2 3" xfId="2155" xr:uid="{00000000-0005-0000-0000-000082080000}"/>
    <cellStyle name="Normal 2 3 5 2 3 2" xfId="5164" xr:uid="{00000000-0005-0000-0000-000084080000}"/>
    <cellStyle name="Normal 2 3 5 2 4" xfId="5161" xr:uid="{00000000-0005-0000-0000-000081080000}"/>
    <cellStyle name="Normal 2 3 6" xfId="2156" xr:uid="{00000000-0005-0000-0000-000083080000}"/>
    <cellStyle name="Normal 2 3 6 2" xfId="2157" xr:uid="{00000000-0005-0000-0000-000084080000}"/>
    <cellStyle name="Normal 2 3 6 2 2" xfId="2158" xr:uid="{00000000-0005-0000-0000-000085080000}"/>
    <cellStyle name="Normal 2 3 6 2 2 2" xfId="2159" xr:uid="{00000000-0005-0000-0000-000086080000}"/>
    <cellStyle name="Normal 2 3 6 2 2 2 2" xfId="5167" xr:uid="{00000000-0005-0000-0000-000088080000}"/>
    <cellStyle name="Normal 2 3 6 2 2 3" xfId="5166" xr:uid="{00000000-0005-0000-0000-000087080000}"/>
    <cellStyle name="Normal 2 3 6 2 3" xfId="2160" xr:uid="{00000000-0005-0000-0000-000087080000}"/>
    <cellStyle name="Normal 2 3 6 2 3 2" xfId="5168" xr:uid="{00000000-0005-0000-0000-000089080000}"/>
    <cellStyle name="Normal 2 3 6 2 4" xfId="5165" xr:uid="{00000000-0005-0000-0000-000086080000}"/>
    <cellStyle name="Normal 2 3 7" xfId="2161" xr:uid="{00000000-0005-0000-0000-000088080000}"/>
    <cellStyle name="Normal 2 3 7 2" xfId="2162" xr:uid="{00000000-0005-0000-0000-000089080000}"/>
    <cellStyle name="Normal 2 3 7 2 2" xfId="2163" xr:uid="{00000000-0005-0000-0000-00008A080000}"/>
    <cellStyle name="Normal 2 3 7 2 2 2" xfId="5171" xr:uid="{00000000-0005-0000-0000-00008C080000}"/>
    <cellStyle name="Normal 2 3 7 2 3" xfId="5170" xr:uid="{00000000-0005-0000-0000-00008B080000}"/>
    <cellStyle name="Normal 2 3 7 3" xfId="2164" xr:uid="{00000000-0005-0000-0000-00008B080000}"/>
    <cellStyle name="Normal 2 3 7 3 2" xfId="5172" xr:uid="{00000000-0005-0000-0000-00008D080000}"/>
    <cellStyle name="Normal 2 3 7 4" xfId="5169" xr:uid="{00000000-0005-0000-0000-00008A080000}"/>
    <cellStyle name="Normal 2 3 8" xfId="2165" xr:uid="{00000000-0005-0000-0000-00008C080000}"/>
    <cellStyle name="Normal 2 3 8 2" xfId="2166" xr:uid="{00000000-0005-0000-0000-00008D080000}"/>
    <cellStyle name="Normal 2 3 8 2 2" xfId="2167" xr:uid="{00000000-0005-0000-0000-00008E080000}"/>
    <cellStyle name="Normal 2 3 8 2 2 2" xfId="5175" xr:uid="{00000000-0005-0000-0000-000090080000}"/>
    <cellStyle name="Normal 2 3 8 2 3" xfId="5174" xr:uid="{00000000-0005-0000-0000-00008F080000}"/>
    <cellStyle name="Normal 2 3 8 3" xfId="2168" xr:uid="{00000000-0005-0000-0000-00008F080000}"/>
    <cellStyle name="Normal 2 3 8 3 2" xfId="5176" xr:uid="{00000000-0005-0000-0000-000091080000}"/>
    <cellStyle name="Normal 2 3 8 4" xfId="5173" xr:uid="{00000000-0005-0000-0000-00008E080000}"/>
    <cellStyle name="Normal 2 3 9" xfId="2169" xr:uid="{00000000-0005-0000-0000-000090080000}"/>
    <cellStyle name="Normal 2 3 9 2" xfId="2170" xr:uid="{00000000-0005-0000-0000-000091080000}"/>
    <cellStyle name="Normal 2 3 9 2 2" xfId="5178" xr:uid="{00000000-0005-0000-0000-000093080000}"/>
    <cellStyle name="Normal 2 3 9 3" xfId="5177" xr:uid="{00000000-0005-0000-0000-000092080000}"/>
    <cellStyle name="Normal 2 30" xfId="2171" xr:uid="{00000000-0005-0000-0000-000092080000}"/>
    <cellStyle name="Normal 2 31" xfId="2172" xr:uid="{00000000-0005-0000-0000-000093080000}"/>
    <cellStyle name="Normal 2 32" xfId="2173" xr:uid="{00000000-0005-0000-0000-000094080000}"/>
    <cellStyle name="Normal 2 33" xfId="2174" xr:uid="{00000000-0005-0000-0000-000095080000}"/>
    <cellStyle name="Normal 2 34" xfId="2175" xr:uid="{00000000-0005-0000-0000-000096080000}"/>
    <cellStyle name="Normal 2 35" xfId="2176" xr:uid="{00000000-0005-0000-0000-000097080000}"/>
    <cellStyle name="Normal 2 36" xfId="2177" xr:uid="{00000000-0005-0000-0000-000098080000}"/>
    <cellStyle name="Normal 2 37" xfId="2178" xr:uid="{00000000-0005-0000-0000-000099080000}"/>
    <cellStyle name="Normal 2 38" xfId="2179" xr:uid="{00000000-0005-0000-0000-00009A080000}"/>
    <cellStyle name="Normal 2 39" xfId="2180" xr:uid="{00000000-0005-0000-0000-00009B080000}"/>
    <cellStyle name="Normal 2 4" xfId="2181" xr:uid="{00000000-0005-0000-0000-00009C080000}"/>
    <cellStyle name="Normal 2 4 2" xfId="2182" xr:uid="{00000000-0005-0000-0000-00009D080000}"/>
    <cellStyle name="Normal 2 4 2 2" xfId="2183" xr:uid="{00000000-0005-0000-0000-00009E080000}"/>
    <cellStyle name="Normal 2 4 2 2 2" xfId="2184" xr:uid="{00000000-0005-0000-0000-00009F080000}"/>
    <cellStyle name="Normal 2 4 2 2 2 2" xfId="5182" xr:uid="{00000000-0005-0000-0000-0000A1080000}"/>
    <cellStyle name="Normal 2 4 2 2 3" xfId="5181" xr:uid="{00000000-0005-0000-0000-0000A0080000}"/>
    <cellStyle name="Normal 2 4 2 3" xfId="2185" xr:uid="{00000000-0005-0000-0000-0000A0080000}"/>
    <cellStyle name="Normal 2 4 2 3 2" xfId="5183" xr:uid="{00000000-0005-0000-0000-0000A2080000}"/>
    <cellStyle name="Normal 2 4 2 4" xfId="5180" xr:uid="{00000000-0005-0000-0000-00009F080000}"/>
    <cellStyle name="Normal 2 4 3" xfId="2186" xr:uid="{00000000-0005-0000-0000-0000A1080000}"/>
    <cellStyle name="Normal 2 4 3 2" xfId="2187" xr:uid="{00000000-0005-0000-0000-0000A2080000}"/>
    <cellStyle name="Normal 2 4 3 2 2" xfId="5185" xr:uid="{00000000-0005-0000-0000-0000A4080000}"/>
    <cellStyle name="Normal 2 4 3 3" xfId="5184" xr:uid="{00000000-0005-0000-0000-0000A3080000}"/>
    <cellStyle name="Normal 2 4 4" xfId="2188" xr:uid="{00000000-0005-0000-0000-0000A3080000}"/>
    <cellStyle name="Normal 2 4 4 2" xfId="5186" xr:uid="{00000000-0005-0000-0000-0000A5080000}"/>
    <cellStyle name="Normal 2 4 5" xfId="5179" xr:uid="{00000000-0005-0000-0000-00009E080000}"/>
    <cellStyle name="Normal 2 40" xfId="2189" xr:uid="{00000000-0005-0000-0000-0000A4080000}"/>
    <cellStyle name="Normal 2 41" xfId="2190" xr:uid="{00000000-0005-0000-0000-0000A5080000}"/>
    <cellStyle name="Normal 2 42" xfId="2191" xr:uid="{00000000-0005-0000-0000-0000A6080000}"/>
    <cellStyle name="Normal 2 43" xfId="2192" xr:uid="{00000000-0005-0000-0000-0000A7080000}"/>
    <cellStyle name="Normal 2 44" xfId="2193" xr:uid="{00000000-0005-0000-0000-0000A8080000}"/>
    <cellStyle name="Normal 2 45" xfId="2194" xr:uid="{00000000-0005-0000-0000-0000A9080000}"/>
    <cellStyle name="Normal 2 46" xfId="2195" xr:uid="{00000000-0005-0000-0000-0000AA080000}"/>
    <cellStyle name="Normal 2 47" xfId="2196" xr:uid="{00000000-0005-0000-0000-0000AB080000}"/>
    <cellStyle name="Normal 2 48" xfId="2197" xr:uid="{00000000-0005-0000-0000-0000AC080000}"/>
    <cellStyle name="Normal 2 49" xfId="2198" xr:uid="{00000000-0005-0000-0000-0000AD080000}"/>
    <cellStyle name="Normal 2 5" xfId="2199" xr:uid="{00000000-0005-0000-0000-0000AE080000}"/>
    <cellStyle name="Normal 2 50" xfId="2200" xr:uid="{00000000-0005-0000-0000-0000AF080000}"/>
    <cellStyle name="Normal 2 51" xfId="2201" xr:uid="{00000000-0005-0000-0000-0000B0080000}"/>
    <cellStyle name="Normal 2 52" xfId="2202" xr:uid="{00000000-0005-0000-0000-0000B1080000}"/>
    <cellStyle name="Normal 2 53" xfId="2203" xr:uid="{00000000-0005-0000-0000-0000B2080000}"/>
    <cellStyle name="Normal 2 54" xfId="2204" xr:uid="{00000000-0005-0000-0000-0000B3080000}"/>
    <cellStyle name="Normal 2 55" xfId="2205" xr:uid="{00000000-0005-0000-0000-0000B4080000}"/>
    <cellStyle name="Normal 2 56" xfId="2206" xr:uid="{00000000-0005-0000-0000-0000B5080000}"/>
    <cellStyle name="Normal 2 57" xfId="2207" xr:uid="{00000000-0005-0000-0000-0000B6080000}"/>
    <cellStyle name="Normal 2 58" xfId="2208" xr:uid="{00000000-0005-0000-0000-0000B7080000}"/>
    <cellStyle name="Normal 2 59" xfId="2209" xr:uid="{00000000-0005-0000-0000-0000B8080000}"/>
    <cellStyle name="Normal 2 6" xfId="2210" xr:uid="{00000000-0005-0000-0000-0000B9080000}"/>
    <cellStyle name="Normal 2 60" xfId="2211" xr:uid="{00000000-0005-0000-0000-0000BA080000}"/>
    <cellStyle name="Normal 2 61" xfId="2212" xr:uid="{00000000-0005-0000-0000-0000BB080000}"/>
    <cellStyle name="Normal 2 62" xfId="2213" xr:uid="{00000000-0005-0000-0000-0000BC080000}"/>
    <cellStyle name="Normal 2 63" xfId="2214" xr:uid="{00000000-0005-0000-0000-0000BD080000}"/>
    <cellStyle name="Normal 2 64" xfId="2215" xr:uid="{00000000-0005-0000-0000-0000BE080000}"/>
    <cellStyle name="Normal 2 65" xfId="2216" xr:uid="{00000000-0005-0000-0000-0000BF080000}"/>
    <cellStyle name="Normal 2 66" xfId="2217" xr:uid="{00000000-0005-0000-0000-0000C0080000}"/>
    <cellStyle name="Normal 2 67" xfId="2218" xr:uid="{00000000-0005-0000-0000-0000C1080000}"/>
    <cellStyle name="Normal 2 68" xfId="2219" xr:uid="{00000000-0005-0000-0000-0000C2080000}"/>
    <cellStyle name="Normal 2 69" xfId="2220" xr:uid="{00000000-0005-0000-0000-0000C3080000}"/>
    <cellStyle name="Normal 2 7" xfId="2221" xr:uid="{00000000-0005-0000-0000-0000C4080000}"/>
    <cellStyle name="Normal 2 70" xfId="2222" xr:uid="{00000000-0005-0000-0000-0000C5080000}"/>
    <cellStyle name="Normal 2 71" xfId="2223" xr:uid="{00000000-0005-0000-0000-0000C6080000}"/>
    <cellStyle name="Normal 2 72" xfId="2224" xr:uid="{00000000-0005-0000-0000-0000C7080000}"/>
    <cellStyle name="Normal 2 73" xfId="2225" xr:uid="{00000000-0005-0000-0000-0000C8080000}"/>
    <cellStyle name="Normal 2 74" xfId="2226" xr:uid="{00000000-0005-0000-0000-0000C9080000}"/>
    <cellStyle name="Normal 2 75" xfId="2227" xr:uid="{00000000-0005-0000-0000-0000CA080000}"/>
    <cellStyle name="Normal 2 76" xfId="2228" xr:uid="{00000000-0005-0000-0000-0000CB080000}"/>
    <cellStyle name="Normal 2 77" xfId="2229" xr:uid="{00000000-0005-0000-0000-0000CC080000}"/>
    <cellStyle name="Normal 2 78" xfId="2230" xr:uid="{00000000-0005-0000-0000-0000CD080000}"/>
    <cellStyle name="Normal 2 79" xfId="2231" xr:uid="{00000000-0005-0000-0000-0000CE080000}"/>
    <cellStyle name="Normal 2 8" xfId="2232" xr:uid="{00000000-0005-0000-0000-0000CF080000}"/>
    <cellStyle name="Normal 2 80" xfId="2233" xr:uid="{00000000-0005-0000-0000-0000D0080000}"/>
    <cellStyle name="Normal 2 81" xfId="2234" xr:uid="{00000000-0005-0000-0000-0000D1080000}"/>
    <cellStyle name="Normal 2 82" xfId="2235" xr:uid="{00000000-0005-0000-0000-0000D2080000}"/>
    <cellStyle name="Normal 2 83" xfId="2236" xr:uid="{00000000-0005-0000-0000-0000D3080000}"/>
    <cellStyle name="Normal 2 84" xfId="2237" xr:uid="{00000000-0005-0000-0000-0000D4080000}"/>
    <cellStyle name="Normal 2 85" xfId="2238" xr:uid="{00000000-0005-0000-0000-0000D5080000}"/>
    <cellStyle name="Normal 2 86" xfId="2239" xr:uid="{00000000-0005-0000-0000-0000D6080000}"/>
    <cellStyle name="Normal 2 87" xfId="2240" xr:uid="{00000000-0005-0000-0000-0000D7080000}"/>
    <cellStyle name="Normal 2 88" xfId="2241" xr:uid="{00000000-0005-0000-0000-0000D8080000}"/>
    <cellStyle name="Normal 2 89" xfId="2242" xr:uid="{00000000-0005-0000-0000-0000D9080000}"/>
    <cellStyle name="Normal 2 9" xfId="2243" xr:uid="{00000000-0005-0000-0000-0000DA080000}"/>
    <cellStyle name="Normal 2 90" xfId="2244" xr:uid="{00000000-0005-0000-0000-0000DB080000}"/>
    <cellStyle name="Normal 2 91" xfId="2245" xr:uid="{00000000-0005-0000-0000-0000DC080000}"/>
    <cellStyle name="Normal 2 92" xfId="2246" xr:uid="{00000000-0005-0000-0000-0000DD080000}"/>
    <cellStyle name="Normal 2 93" xfId="2247" xr:uid="{00000000-0005-0000-0000-0000DE080000}"/>
    <cellStyle name="Normal 2 94" xfId="2248" xr:uid="{00000000-0005-0000-0000-0000DF080000}"/>
    <cellStyle name="Normal 2 95" xfId="2249" xr:uid="{00000000-0005-0000-0000-0000E0080000}"/>
    <cellStyle name="Normal 2 96" xfId="2250" xr:uid="{00000000-0005-0000-0000-0000E1080000}"/>
    <cellStyle name="Normal 2 97" xfId="2251" xr:uid="{00000000-0005-0000-0000-0000E2080000}"/>
    <cellStyle name="Normal 2 98" xfId="2252" xr:uid="{00000000-0005-0000-0000-0000E3080000}"/>
    <cellStyle name="Normal 2 99" xfId="2253" xr:uid="{00000000-0005-0000-0000-0000E4080000}"/>
    <cellStyle name="Normal 20" xfId="2254" xr:uid="{00000000-0005-0000-0000-0000E5080000}"/>
    <cellStyle name="Normal 20 2" xfId="2255" xr:uid="{00000000-0005-0000-0000-0000E6080000}"/>
    <cellStyle name="Normal 200" xfId="2256" xr:uid="{00000000-0005-0000-0000-0000E7080000}"/>
    <cellStyle name="Normal 200 2" xfId="2257" xr:uid="{00000000-0005-0000-0000-0000E8080000}"/>
    <cellStyle name="Normal 200 2 2" xfId="5188" xr:uid="{00000000-0005-0000-0000-0000EA080000}"/>
    <cellStyle name="Normal 200 3" xfId="5187" xr:uid="{00000000-0005-0000-0000-0000E9080000}"/>
    <cellStyle name="Normal 201" xfId="2258" xr:uid="{00000000-0005-0000-0000-0000E9080000}"/>
    <cellStyle name="Normal 201 2" xfId="2259" xr:uid="{00000000-0005-0000-0000-0000EA080000}"/>
    <cellStyle name="Normal 201 2 2" xfId="2260" xr:uid="{00000000-0005-0000-0000-0000EB080000}"/>
    <cellStyle name="Normal 201 2 2 2" xfId="5191" xr:uid="{00000000-0005-0000-0000-0000ED080000}"/>
    <cellStyle name="Normal 201 2 3" xfId="2261" xr:uid="{00000000-0005-0000-0000-0000EC080000}"/>
    <cellStyle name="Normal 201 2 3 2" xfId="5192" xr:uid="{00000000-0005-0000-0000-0000EE080000}"/>
    <cellStyle name="Normal 201 2 4" xfId="5190" xr:uid="{00000000-0005-0000-0000-0000EC080000}"/>
    <cellStyle name="Normal 201 3" xfId="2262" xr:uid="{00000000-0005-0000-0000-0000ED080000}"/>
    <cellStyle name="Normal 201 3 2" xfId="23" xr:uid="{00000000-0005-0000-0000-0000EE080000}"/>
    <cellStyle name="Normal 201 3 2 2" xfId="3249" xr:uid="{00000000-0005-0000-0000-0000F0080000}"/>
    <cellStyle name="Normal 201 3 2 2 2" xfId="6116" xr:uid="{F5FD6BA7-B272-4E92-9104-83926928EF48}"/>
    <cellStyle name="Normal 201 3 3" xfId="5193" xr:uid="{00000000-0005-0000-0000-0000EF080000}"/>
    <cellStyle name="Normal 201 4" xfId="5189" xr:uid="{00000000-0005-0000-0000-0000EB080000}"/>
    <cellStyle name="Normal 202" xfId="2263" xr:uid="{00000000-0005-0000-0000-0000EF080000}"/>
    <cellStyle name="Normal 202 2" xfId="2264" xr:uid="{00000000-0005-0000-0000-0000F0080000}"/>
    <cellStyle name="Normal 202 2 2" xfId="5195" xr:uid="{00000000-0005-0000-0000-0000F2080000}"/>
    <cellStyle name="Normal 202 3" xfId="5194" xr:uid="{00000000-0005-0000-0000-0000F1080000}"/>
    <cellStyle name="Normal 203" xfId="2265" xr:uid="{00000000-0005-0000-0000-0000F1080000}"/>
    <cellStyle name="Normal 203 2" xfId="5196" xr:uid="{00000000-0005-0000-0000-0000F3080000}"/>
    <cellStyle name="Normal 204" xfId="2266" xr:uid="{00000000-0005-0000-0000-0000F2080000}"/>
    <cellStyle name="Normal 204 2" xfId="5197" xr:uid="{00000000-0005-0000-0000-0000F4080000}"/>
    <cellStyle name="Normal 205" xfId="2267" xr:uid="{00000000-0005-0000-0000-0000F3080000}"/>
    <cellStyle name="Normal 205 2" xfId="5198" xr:uid="{00000000-0005-0000-0000-0000F5080000}"/>
    <cellStyle name="Normal 206" xfId="2268" xr:uid="{00000000-0005-0000-0000-0000F4080000}"/>
    <cellStyle name="Normal 206 2" xfId="5199" xr:uid="{00000000-0005-0000-0000-0000F6080000}"/>
    <cellStyle name="Normal 207" xfId="2269" xr:uid="{00000000-0005-0000-0000-0000F5080000}"/>
    <cellStyle name="Normal 207 2" xfId="5200" xr:uid="{00000000-0005-0000-0000-0000F7080000}"/>
    <cellStyle name="Normal 208" xfId="2270" xr:uid="{00000000-0005-0000-0000-0000F6080000}"/>
    <cellStyle name="Normal 208 2" xfId="5201" xr:uid="{00000000-0005-0000-0000-0000F8080000}"/>
    <cellStyle name="Normal 209" xfId="2271" xr:uid="{00000000-0005-0000-0000-0000F7080000}"/>
    <cellStyle name="Normal 209 2" xfId="5202" xr:uid="{00000000-0005-0000-0000-0000F9080000}"/>
    <cellStyle name="Normal 21" xfId="2272" xr:uid="{00000000-0005-0000-0000-0000F8080000}"/>
    <cellStyle name="Normal 210" xfId="2273" xr:uid="{00000000-0005-0000-0000-0000F9080000}"/>
    <cellStyle name="Normal 210 2" xfId="5203" xr:uid="{00000000-0005-0000-0000-0000FB080000}"/>
    <cellStyle name="Normal 211" xfId="2274" xr:uid="{00000000-0005-0000-0000-0000FA080000}"/>
    <cellStyle name="Normal 211 2" xfId="5204" xr:uid="{00000000-0005-0000-0000-0000FC080000}"/>
    <cellStyle name="Normal 212" xfId="2275" xr:uid="{00000000-0005-0000-0000-0000FB080000}"/>
    <cellStyle name="Normal 212 2" xfId="5205" xr:uid="{00000000-0005-0000-0000-0000FD080000}"/>
    <cellStyle name="Normal 213" xfId="2276" xr:uid="{00000000-0005-0000-0000-0000FC080000}"/>
    <cellStyle name="Normal 213 2" xfId="5206" xr:uid="{00000000-0005-0000-0000-0000FE080000}"/>
    <cellStyle name="Normal 214" xfId="2277" xr:uid="{00000000-0005-0000-0000-0000FD080000}"/>
    <cellStyle name="Normal 214 2" xfId="5207" xr:uid="{00000000-0005-0000-0000-0000FF080000}"/>
    <cellStyle name="Normal 215" xfId="2278" xr:uid="{00000000-0005-0000-0000-0000FE080000}"/>
    <cellStyle name="Normal 215 2" xfId="5208" xr:uid="{00000000-0005-0000-0000-000000090000}"/>
    <cellStyle name="Normal 216" xfId="2279" xr:uid="{00000000-0005-0000-0000-0000FF080000}"/>
    <cellStyle name="Normal 216 2" xfId="5209" xr:uid="{00000000-0005-0000-0000-000001090000}"/>
    <cellStyle name="Normal 217" xfId="2280" xr:uid="{00000000-0005-0000-0000-000000090000}"/>
    <cellStyle name="Normal 217 2" xfId="5210" xr:uid="{00000000-0005-0000-0000-000002090000}"/>
    <cellStyle name="Normal 218" xfId="2281" xr:uid="{00000000-0005-0000-0000-000001090000}"/>
    <cellStyle name="Normal 218 2" xfId="5211" xr:uid="{00000000-0005-0000-0000-000003090000}"/>
    <cellStyle name="Normal 219" xfId="2282" xr:uid="{00000000-0005-0000-0000-000002090000}"/>
    <cellStyle name="Normal 219 2" xfId="5212" xr:uid="{00000000-0005-0000-0000-000004090000}"/>
    <cellStyle name="Normal 22" xfId="29" xr:uid="{00000000-0005-0000-0000-000003090000}"/>
    <cellStyle name="Normal 220" xfId="2283" xr:uid="{00000000-0005-0000-0000-000004090000}"/>
    <cellStyle name="Normal 220 2" xfId="2284" xr:uid="{00000000-0005-0000-0000-000005090000}"/>
    <cellStyle name="Normal 220 2 2" xfId="5214" xr:uid="{00000000-0005-0000-0000-000007090000}"/>
    <cellStyle name="Normal 220 3" xfId="5213" xr:uid="{00000000-0005-0000-0000-000006090000}"/>
    <cellStyle name="Normal 221" xfId="2285" xr:uid="{00000000-0005-0000-0000-000006090000}"/>
    <cellStyle name="Normal 221 2" xfId="5215" xr:uid="{00000000-0005-0000-0000-000008090000}"/>
    <cellStyle name="Normal 222" xfId="2286" xr:uid="{00000000-0005-0000-0000-000007090000}"/>
    <cellStyle name="Normal 222 2" xfId="5216" xr:uid="{00000000-0005-0000-0000-000009090000}"/>
    <cellStyle name="Normal 223" xfId="2287" xr:uid="{00000000-0005-0000-0000-000008090000}"/>
    <cellStyle name="Normal 223 2" xfId="5217" xr:uid="{00000000-0005-0000-0000-00000A090000}"/>
    <cellStyle name="Normal 224" xfId="2288" xr:uid="{00000000-0005-0000-0000-000009090000}"/>
    <cellStyle name="Normal 224 2" xfId="5218" xr:uid="{00000000-0005-0000-0000-00000B090000}"/>
    <cellStyle name="Normal 225" xfId="2289" xr:uid="{00000000-0005-0000-0000-00000A090000}"/>
    <cellStyle name="Normal 225 2" xfId="5219" xr:uid="{00000000-0005-0000-0000-00000C090000}"/>
    <cellStyle name="Normal 226" xfId="2290" xr:uid="{00000000-0005-0000-0000-00000B090000}"/>
    <cellStyle name="Normal 226 2" xfId="5220" xr:uid="{00000000-0005-0000-0000-00000D090000}"/>
    <cellStyle name="Normal 227" xfId="2291" xr:uid="{00000000-0005-0000-0000-00000C090000}"/>
    <cellStyle name="Normal 227 2" xfId="5221" xr:uid="{00000000-0005-0000-0000-00000E090000}"/>
    <cellStyle name="Normal 228" xfId="2292" xr:uid="{00000000-0005-0000-0000-00000D090000}"/>
    <cellStyle name="Normal 228 2" xfId="5222" xr:uid="{00000000-0005-0000-0000-00000F090000}"/>
    <cellStyle name="Normal 229" xfId="2293" xr:uid="{00000000-0005-0000-0000-00000E090000}"/>
    <cellStyle name="Normal 229 2" xfId="5223" xr:uid="{00000000-0005-0000-0000-000010090000}"/>
    <cellStyle name="Normal 23" xfId="2294" xr:uid="{00000000-0005-0000-0000-00000F090000}"/>
    <cellStyle name="Normal 230" xfId="2295" xr:uid="{00000000-0005-0000-0000-000010090000}"/>
    <cellStyle name="Normal 230 2" xfId="5224" xr:uid="{00000000-0005-0000-0000-000012090000}"/>
    <cellStyle name="Normal 231" xfId="2296" xr:uid="{00000000-0005-0000-0000-000011090000}"/>
    <cellStyle name="Normal 231 2" xfId="5225" xr:uid="{00000000-0005-0000-0000-000013090000}"/>
    <cellStyle name="Normal 232" xfId="2297" xr:uid="{00000000-0005-0000-0000-000012090000}"/>
    <cellStyle name="Normal 232 2" xfId="5226" xr:uid="{00000000-0005-0000-0000-000014090000}"/>
    <cellStyle name="Normal 233" xfId="2298" xr:uid="{00000000-0005-0000-0000-000013090000}"/>
    <cellStyle name="Normal 233 2" xfId="5227" xr:uid="{00000000-0005-0000-0000-000015090000}"/>
    <cellStyle name="Normal 234" xfId="2299" xr:uid="{00000000-0005-0000-0000-000014090000}"/>
    <cellStyle name="Normal 234 2" xfId="5228" xr:uid="{00000000-0005-0000-0000-000016090000}"/>
    <cellStyle name="Normal 235" xfId="2300" xr:uid="{00000000-0005-0000-0000-000015090000}"/>
    <cellStyle name="Normal 235 2" xfId="5229" xr:uid="{00000000-0005-0000-0000-000017090000}"/>
    <cellStyle name="Normal 236" xfId="2301" xr:uid="{00000000-0005-0000-0000-000016090000}"/>
    <cellStyle name="Normal 236 2" xfId="5230" xr:uid="{00000000-0005-0000-0000-000018090000}"/>
    <cellStyle name="Normal 237" xfId="2302" xr:uid="{00000000-0005-0000-0000-000017090000}"/>
    <cellStyle name="Normal 237 2" xfId="5231" xr:uid="{00000000-0005-0000-0000-000019090000}"/>
    <cellStyle name="Normal 238" xfId="2303" xr:uid="{00000000-0005-0000-0000-000018090000}"/>
    <cellStyle name="Normal 238 2" xfId="5232" xr:uid="{00000000-0005-0000-0000-00001A090000}"/>
    <cellStyle name="Normal 239" xfId="2304" xr:uid="{00000000-0005-0000-0000-000019090000}"/>
    <cellStyle name="Normal 239 2" xfId="5233" xr:uid="{00000000-0005-0000-0000-00001B090000}"/>
    <cellStyle name="Normal 24" xfId="2305" xr:uid="{00000000-0005-0000-0000-00001A090000}"/>
    <cellStyle name="Normal 240" xfId="2306" xr:uid="{00000000-0005-0000-0000-00001B090000}"/>
    <cellStyle name="Normal 240 2" xfId="5234" xr:uid="{00000000-0005-0000-0000-00001D090000}"/>
    <cellStyle name="Normal 241" xfId="2307" xr:uid="{00000000-0005-0000-0000-00001C090000}"/>
    <cellStyle name="Normal 241 2" xfId="5235" xr:uid="{00000000-0005-0000-0000-00001E090000}"/>
    <cellStyle name="Normal 242" xfId="2308" xr:uid="{00000000-0005-0000-0000-00001D090000}"/>
    <cellStyle name="Normal 242 2" xfId="5236" xr:uid="{00000000-0005-0000-0000-00001F090000}"/>
    <cellStyle name="Normal 243" xfId="2309" xr:uid="{00000000-0005-0000-0000-00001E090000}"/>
    <cellStyle name="Normal 243 2" xfId="5237" xr:uid="{00000000-0005-0000-0000-000020090000}"/>
    <cellStyle name="Normal 244" xfId="2310" xr:uid="{00000000-0005-0000-0000-00001F090000}"/>
    <cellStyle name="Normal 244 2" xfId="5238" xr:uid="{00000000-0005-0000-0000-000021090000}"/>
    <cellStyle name="Normal 245" xfId="2311" xr:uid="{00000000-0005-0000-0000-000020090000}"/>
    <cellStyle name="Normal 245 2" xfId="5239" xr:uid="{00000000-0005-0000-0000-000022090000}"/>
    <cellStyle name="Normal 246" xfId="2312" xr:uid="{00000000-0005-0000-0000-000021090000}"/>
    <cellStyle name="Normal 246 2" xfId="5240" xr:uid="{00000000-0005-0000-0000-000023090000}"/>
    <cellStyle name="Normal 247" xfId="2313" xr:uid="{00000000-0005-0000-0000-000022090000}"/>
    <cellStyle name="Normal 247 2" xfId="5241" xr:uid="{00000000-0005-0000-0000-000024090000}"/>
    <cellStyle name="Normal 248" xfId="2314" xr:uid="{00000000-0005-0000-0000-000023090000}"/>
    <cellStyle name="Normal 248 2" xfId="5242" xr:uid="{00000000-0005-0000-0000-000025090000}"/>
    <cellStyle name="Normal 249" xfId="2315" xr:uid="{00000000-0005-0000-0000-000024090000}"/>
    <cellStyle name="Normal 249 2" xfId="5243" xr:uid="{00000000-0005-0000-0000-000026090000}"/>
    <cellStyle name="Normal 25" xfId="2316" xr:uid="{00000000-0005-0000-0000-000025090000}"/>
    <cellStyle name="Normal 250" xfId="2317" xr:uid="{00000000-0005-0000-0000-000026090000}"/>
    <cellStyle name="Normal 250 2" xfId="3214" xr:uid="{00000000-0005-0000-0000-000027090000}"/>
    <cellStyle name="Normal 250 2 2" xfId="6080" xr:uid="{00000000-0005-0000-0000-000029090000}"/>
    <cellStyle name="Normal 250 3" xfId="5244" xr:uid="{00000000-0005-0000-0000-000028090000}"/>
    <cellStyle name="Normal 251" xfId="2318" xr:uid="{00000000-0005-0000-0000-000028090000}"/>
    <cellStyle name="Normal 251 2" xfId="5245" xr:uid="{00000000-0005-0000-0000-00002A090000}"/>
    <cellStyle name="Normal 252" xfId="2319" xr:uid="{00000000-0005-0000-0000-000029090000}"/>
    <cellStyle name="Normal 252 2" xfId="5246" xr:uid="{00000000-0005-0000-0000-00002B090000}"/>
    <cellStyle name="Normal 253" xfId="2320" xr:uid="{00000000-0005-0000-0000-00002A090000}"/>
    <cellStyle name="Normal 253 2" xfId="5247" xr:uid="{00000000-0005-0000-0000-00002C090000}"/>
    <cellStyle name="Normal 254" xfId="2321" xr:uid="{00000000-0005-0000-0000-00002B090000}"/>
    <cellStyle name="Normal 254 2" xfId="5248" xr:uid="{00000000-0005-0000-0000-00002D090000}"/>
    <cellStyle name="Normal 255" xfId="2322" xr:uid="{00000000-0005-0000-0000-00002C090000}"/>
    <cellStyle name="Normal 255 2" xfId="5249" xr:uid="{00000000-0005-0000-0000-00002E090000}"/>
    <cellStyle name="Normal 256" xfId="2323" xr:uid="{00000000-0005-0000-0000-00002D090000}"/>
    <cellStyle name="Normal 256 2" xfId="5250" xr:uid="{00000000-0005-0000-0000-00002F090000}"/>
    <cellStyle name="Normal 257" xfId="2324" xr:uid="{00000000-0005-0000-0000-00002E090000}"/>
    <cellStyle name="Normal 257 2" xfId="5251" xr:uid="{00000000-0005-0000-0000-000030090000}"/>
    <cellStyle name="Normal 258" xfId="2325" xr:uid="{00000000-0005-0000-0000-00002F090000}"/>
    <cellStyle name="Normal 258 2" xfId="5252" xr:uid="{00000000-0005-0000-0000-000031090000}"/>
    <cellStyle name="Normal 259" xfId="2326" xr:uid="{00000000-0005-0000-0000-000030090000}"/>
    <cellStyle name="Normal 259 2" xfId="5253" xr:uid="{00000000-0005-0000-0000-000032090000}"/>
    <cellStyle name="Normal 26" xfId="2327" xr:uid="{00000000-0005-0000-0000-000031090000}"/>
    <cellStyle name="Normal 260" xfId="2328" xr:uid="{00000000-0005-0000-0000-000032090000}"/>
    <cellStyle name="Normal 260 2" xfId="5254" xr:uid="{00000000-0005-0000-0000-000034090000}"/>
    <cellStyle name="Normal 261" xfId="2329" xr:uid="{00000000-0005-0000-0000-000033090000}"/>
    <cellStyle name="Normal 261 2" xfId="5255" xr:uid="{00000000-0005-0000-0000-000035090000}"/>
    <cellStyle name="Normal 262" xfId="2330" xr:uid="{00000000-0005-0000-0000-000034090000}"/>
    <cellStyle name="Normal 262 2" xfId="6105" xr:uid="{00000000-0005-0000-0000-000037090000}"/>
    <cellStyle name="Normal 262 3" xfId="5256" xr:uid="{00000000-0005-0000-0000-000036090000}"/>
    <cellStyle name="Normal 263" xfId="2331" xr:uid="{00000000-0005-0000-0000-000035090000}"/>
    <cellStyle name="Normal 263 2" xfId="5257" xr:uid="{00000000-0005-0000-0000-000038090000}"/>
    <cellStyle name="Normal 264" xfId="2332" xr:uid="{00000000-0005-0000-0000-000036090000}"/>
    <cellStyle name="Normal 264 2" xfId="5258" xr:uid="{00000000-0005-0000-0000-000039090000}"/>
    <cellStyle name="Normal 265" xfId="2333" xr:uid="{00000000-0005-0000-0000-000037090000}"/>
    <cellStyle name="Normal 265 2" xfId="5259" xr:uid="{00000000-0005-0000-0000-00003A090000}"/>
    <cellStyle name="Normal 266" xfId="2334" xr:uid="{00000000-0005-0000-0000-000038090000}"/>
    <cellStyle name="Normal 266 2" xfId="5260" xr:uid="{00000000-0005-0000-0000-00003B090000}"/>
    <cellStyle name="Normal 267" xfId="2335" xr:uid="{00000000-0005-0000-0000-000039090000}"/>
    <cellStyle name="Normal 267 2" xfId="5261" xr:uid="{00000000-0005-0000-0000-00003C090000}"/>
    <cellStyle name="Normal 268" xfId="2336" xr:uid="{00000000-0005-0000-0000-00003A090000}"/>
    <cellStyle name="Normal 268 2" xfId="5262" xr:uid="{00000000-0005-0000-0000-00003D090000}"/>
    <cellStyle name="Normal 269" xfId="2337" xr:uid="{00000000-0005-0000-0000-00003B090000}"/>
    <cellStyle name="Normal 269 2" xfId="5263" xr:uid="{00000000-0005-0000-0000-00003E090000}"/>
    <cellStyle name="Normal 27" xfId="2338" xr:uid="{00000000-0005-0000-0000-00003C090000}"/>
    <cellStyle name="Normal 27 2" xfId="2339" xr:uid="{00000000-0005-0000-0000-00003D090000}"/>
    <cellStyle name="Normal 27 2 2" xfId="2340" xr:uid="{00000000-0005-0000-0000-00003E090000}"/>
    <cellStyle name="Normal 27 2 2 2" xfId="5266" xr:uid="{00000000-0005-0000-0000-000041090000}"/>
    <cellStyle name="Normal 27 2 3" xfId="5265" xr:uid="{00000000-0005-0000-0000-000040090000}"/>
    <cellStyle name="Normal 27 3" xfId="2341" xr:uid="{00000000-0005-0000-0000-00003F090000}"/>
    <cellStyle name="Normal 27 3 2" xfId="5267" xr:uid="{00000000-0005-0000-0000-000042090000}"/>
    <cellStyle name="Normal 27 4" xfId="5264" xr:uid="{00000000-0005-0000-0000-00003F090000}"/>
    <cellStyle name="Normal 270" xfId="2342" xr:uid="{00000000-0005-0000-0000-000040090000}"/>
    <cellStyle name="Normal 270 2" xfId="5268" xr:uid="{00000000-0005-0000-0000-000043090000}"/>
    <cellStyle name="Normal 271" xfId="2343" xr:uid="{00000000-0005-0000-0000-000041090000}"/>
    <cellStyle name="Normal 271 2" xfId="5269" xr:uid="{00000000-0005-0000-0000-000044090000}"/>
    <cellStyle name="Normal 272" xfId="2344" xr:uid="{00000000-0005-0000-0000-000042090000}"/>
    <cellStyle name="Normal 272 2" xfId="5270" xr:uid="{00000000-0005-0000-0000-000045090000}"/>
    <cellStyle name="Normal 273" xfId="2345" xr:uid="{00000000-0005-0000-0000-000043090000}"/>
    <cellStyle name="Normal 273 2" xfId="5271" xr:uid="{00000000-0005-0000-0000-000046090000}"/>
    <cellStyle name="Normal 274" xfId="2346" xr:uid="{00000000-0005-0000-0000-000044090000}"/>
    <cellStyle name="Normal 274 2" xfId="5272" xr:uid="{00000000-0005-0000-0000-000047090000}"/>
    <cellStyle name="Normal 275" xfId="2347" xr:uid="{00000000-0005-0000-0000-000045090000}"/>
    <cellStyle name="Normal 275 2" xfId="5273" xr:uid="{00000000-0005-0000-0000-000048090000}"/>
    <cellStyle name="Normal 276" xfId="2348" xr:uid="{00000000-0005-0000-0000-000046090000}"/>
    <cellStyle name="Normal 276 2" xfId="3215" xr:uid="{00000000-0005-0000-0000-000047090000}"/>
    <cellStyle name="Normal 276 2 2" xfId="6081" xr:uid="{00000000-0005-0000-0000-00004A090000}"/>
    <cellStyle name="Normal 276 3" xfId="5274" xr:uid="{00000000-0005-0000-0000-000049090000}"/>
    <cellStyle name="Normal 277" xfId="2349" xr:uid="{00000000-0005-0000-0000-000048090000}"/>
    <cellStyle name="Normal 277 2" xfId="5275" xr:uid="{00000000-0005-0000-0000-00004B090000}"/>
    <cellStyle name="Normal 278" xfId="2350" xr:uid="{00000000-0005-0000-0000-000049090000}"/>
    <cellStyle name="Normal 278 2" xfId="5276" xr:uid="{00000000-0005-0000-0000-00004C090000}"/>
    <cellStyle name="Normal 279" xfId="2351" xr:uid="{00000000-0005-0000-0000-00004A090000}"/>
    <cellStyle name="Normal 279 2" xfId="5277" xr:uid="{00000000-0005-0000-0000-00004D090000}"/>
    <cellStyle name="Normal 28" xfId="2352" xr:uid="{00000000-0005-0000-0000-00004B090000}"/>
    <cellStyle name="Normal 280" xfId="2353" xr:uid="{00000000-0005-0000-0000-00004C090000}"/>
    <cellStyle name="Normal 280 2" xfId="5278" xr:uid="{00000000-0005-0000-0000-00004F090000}"/>
    <cellStyle name="Normal 281" xfId="2354" xr:uid="{00000000-0005-0000-0000-00004D090000}"/>
    <cellStyle name="Normal 281 2" xfId="5279" xr:uid="{00000000-0005-0000-0000-000050090000}"/>
    <cellStyle name="Normal 282" xfId="2355" xr:uid="{00000000-0005-0000-0000-00004E090000}"/>
    <cellStyle name="Normal 282 2" xfId="5280" xr:uid="{00000000-0005-0000-0000-000051090000}"/>
    <cellStyle name="Normal 283" xfId="2356" xr:uid="{00000000-0005-0000-0000-00004F090000}"/>
    <cellStyle name="Normal 283 2" xfId="5281" xr:uid="{00000000-0005-0000-0000-000052090000}"/>
    <cellStyle name="Normal 284" xfId="2357" xr:uid="{00000000-0005-0000-0000-000050090000}"/>
    <cellStyle name="Normal 284 2" xfId="5282" xr:uid="{00000000-0005-0000-0000-000053090000}"/>
    <cellStyle name="Normal 285" xfId="2358" xr:uid="{00000000-0005-0000-0000-000051090000}"/>
    <cellStyle name="Normal 285 2" xfId="5283" xr:uid="{00000000-0005-0000-0000-000054090000}"/>
    <cellStyle name="Normal 286" xfId="2359" xr:uid="{00000000-0005-0000-0000-000052090000}"/>
    <cellStyle name="Normal 286 2" xfId="3216" xr:uid="{00000000-0005-0000-0000-000053090000}"/>
    <cellStyle name="Normal 286 2 2" xfId="6082" xr:uid="{00000000-0005-0000-0000-000056090000}"/>
    <cellStyle name="Normal 286 3" xfId="5284" xr:uid="{00000000-0005-0000-0000-000055090000}"/>
    <cellStyle name="Normal 287" xfId="2360" xr:uid="{00000000-0005-0000-0000-000054090000}"/>
    <cellStyle name="Normal 287 2" xfId="3217" xr:uid="{00000000-0005-0000-0000-000055090000}"/>
    <cellStyle name="Normal 287 2 2" xfId="6083" xr:uid="{00000000-0005-0000-0000-000058090000}"/>
    <cellStyle name="Normal 287 3" xfId="5285" xr:uid="{00000000-0005-0000-0000-000057090000}"/>
    <cellStyle name="Normal 288" xfId="2361" xr:uid="{00000000-0005-0000-0000-000056090000}"/>
    <cellStyle name="Normal 288 2" xfId="3218" xr:uid="{00000000-0005-0000-0000-000057090000}"/>
    <cellStyle name="Normal 288 2 2" xfId="6084" xr:uid="{00000000-0005-0000-0000-00005A090000}"/>
    <cellStyle name="Normal 288 3" xfId="5286" xr:uid="{00000000-0005-0000-0000-000059090000}"/>
    <cellStyle name="Normal 289" xfId="2362" xr:uid="{00000000-0005-0000-0000-000058090000}"/>
    <cellStyle name="Normal 289 2" xfId="5287" xr:uid="{00000000-0005-0000-0000-00005B090000}"/>
    <cellStyle name="Normal 29" xfId="2363" xr:uid="{00000000-0005-0000-0000-000059090000}"/>
    <cellStyle name="Normal 290" xfId="2364" xr:uid="{00000000-0005-0000-0000-00005A090000}"/>
    <cellStyle name="Normal 290 2" xfId="5288" xr:uid="{00000000-0005-0000-0000-00005D090000}"/>
    <cellStyle name="Normal 291" xfId="2365" xr:uid="{00000000-0005-0000-0000-00005B090000}"/>
    <cellStyle name="Normal 291 2" xfId="5289" xr:uid="{00000000-0005-0000-0000-00005E090000}"/>
    <cellStyle name="Normal 292" xfId="2366" xr:uid="{00000000-0005-0000-0000-00005C090000}"/>
    <cellStyle name="Normal 292 2" xfId="5290" xr:uid="{00000000-0005-0000-0000-00005F090000}"/>
    <cellStyle name="Normal 293" xfId="2367" xr:uid="{00000000-0005-0000-0000-00005D090000}"/>
    <cellStyle name="Normal 293 2" xfId="5291" xr:uid="{00000000-0005-0000-0000-000060090000}"/>
    <cellStyle name="Normal 294" xfId="2368" xr:uid="{00000000-0005-0000-0000-00005E090000}"/>
    <cellStyle name="Normal 294 2" xfId="5292" xr:uid="{00000000-0005-0000-0000-000061090000}"/>
    <cellStyle name="Normal 295" xfId="2369" xr:uid="{00000000-0005-0000-0000-00005F090000}"/>
    <cellStyle name="Normal 295 2" xfId="5293" xr:uid="{00000000-0005-0000-0000-000062090000}"/>
    <cellStyle name="Normal 296" xfId="9" xr:uid="{00000000-0005-0000-0000-000060090000}"/>
    <cellStyle name="Normal 296 2" xfId="2370" xr:uid="{00000000-0005-0000-0000-000061090000}"/>
    <cellStyle name="Normal 296 2 2" xfId="5294" xr:uid="{00000000-0005-0000-0000-000064090000}"/>
    <cellStyle name="Normal 296 3" xfId="3237" xr:uid="{00000000-0005-0000-0000-000063090000}"/>
    <cellStyle name="Normal 297" xfId="2371" xr:uid="{00000000-0005-0000-0000-000062090000}"/>
    <cellStyle name="Normal 297 2" xfId="5295" xr:uid="{00000000-0005-0000-0000-000065090000}"/>
    <cellStyle name="Normal 298" xfId="2372" xr:uid="{00000000-0005-0000-0000-000063090000}"/>
    <cellStyle name="Normal 298 2" xfId="5296" xr:uid="{00000000-0005-0000-0000-000066090000}"/>
    <cellStyle name="Normal 299" xfId="2373" xr:uid="{00000000-0005-0000-0000-000064090000}"/>
    <cellStyle name="Normal 299 2" xfId="5297" xr:uid="{00000000-0005-0000-0000-000067090000}"/>
    <cellStyle name="Normal 3" xfId="2374" xr:uid="{00000000-0005-0000-0000-000065090000}"/>
    <cellStyle name="Normal 3 10" xfId="2375" xr:uid="{00000000-0005-0000-0000-000066090000}"/>
    <cellStyle name="Normal 3 10 2" xfId="2376" xr:uid="{00000000-0005-0000-0000-000067090000}"/>
    <cellStyle name="Normal 3 10 2 2" xfId="5300" xr:uid="{00000000-0005-0000-0000-00006A090000}"/>
    <cellStyle name="Normal 3 10 3" xfId="5299" xr:uid="{00000000-0005-0000-0000-000069090000}"/>
    <cellStyle name="Normal 3 11" xfId="5" xr:uid="{00000000-0005-0000-0000-000068090000}"/>
    <cellStyle name="Normal 3 12" xfId="2377" xr:uid="{00000000-0005-0000-0000-000069090000}"/>
    <cellStyle name="Normal 3 12 2" xfId="2378" xr:uid="{00000000-0005-0000-0000-00006A090000}"/>
    <cellStyle name="Normal 3 12 2 2" xfId="5302" xr:uid="{00000000-0005-0000-0000-00006D090000}"/>
    <cellStyle name="Normal 3 12 3" xfId="5301" xr:uid="{00000000-0005-0000-0000-00006C090000}"/>
    <cellStyle name="Normal 3 13" xfId="2379" xr:uid="{00000000-0005-0000-0000-00006B090000}"/>
    <cellStyle name="Normal 3 13 2" xfId="2380" xr:uid="{00000000-0005-0000-0000-00006C090000}"/>
    <cellStyle name="Normal 3 13 2 2" xfId="5304" xr:uid="{00000000-0005-0000-0000-00006F090000}"/>
    <cellStyle name="Normal 3 13 3" xfId="5303" xr:uid="{00000000-0005-0000-0000-00006E090000}"/>
    <cellStyle name="Normal 3 14" xfId="2381" xr:uid="{00000000-0005-0000-0000-00006D090000}"/>
    <cellStyle name="Normal 3 14 2" xfId="2382" xr:uid="{00000000-0005-0000-0000-00006E090000}"/>
    <cellStyle name="Normal 3 14 2 2" xfId="5306" xr:uid="{00000000-0005-0000-0000-000071090000}"/>
    <cellStyle name="Normal 3 14 3" xfId="5305" xr:uid="{00000000-0005-0000-0000-000070090000}"/>
    <cellStyle name="Normal 3 15" xfId="2383" xr:uid="{00000000-0005-0000-0000-00006F090000}"/>
    <cellStyle name="Normal 3 15 2" xfId="2384" xr:uid="{00000000-0005-0000-0000-000070090000}"/>
    <cellStyle name="Normal 3 15 2 2" xfId="5308" xr:uid="{00000000-0005-0000-0000-000073090000}"/>
    <cellStyle name="Normal 3 15 3" xfId="5307" xr:uid="{00000000-0005-0000-0000-000072090000}"/>
    <cellStyle name="Normal 3 16" xfId="2385" xr:uid="{00000000-0005-0000-0000-000071090000}"/>
    <cellStyle name="Normal 3 16 2" xfId="2386" xr:uid="{00000000-0005-0000-0000-000072090000}"/>
    <cellStyle name="Normal 3 16 2 2" xfId="5310" xr:uid="{00000000-0005-0000-0000-000075090000}"/>
    <cellStyle name="Normal 3 16 3" xfId="5309" xr:uid="{00000000-0005-0000-0000-000074090000}"/>
    <cellStyle name="Normal 3 17" xfId="2387" xr:uid="{00000000-0005-0000-0000-000073090000}"/>
    <cellStyle name="Normal 3 18" xfId="2388" xr:uid="{00000000-0005-0000-0000-000074090000}"/>
    <cellStyle name="Normal 3 18 2" xfId="5311" xr:uid="{00000000-0005-0000-0000-000077090000}"/>
    <cellStyle name="Normal 3 19" xfId="2389" xr:uid="{00000000-0005-0000-0000-000075090000}"/>
    <cellStyle name="Normal 3 19 2" xfId="5312" xr:uid="{00000000-0005-0000-0000-000078090000}"/>
    <cellStyle name="Normal 3 2" xfId="13" xr:uid="{00000000-0005-0000-0000-000076090000}"/>
    <cellStyle name="Normal 3 2 2" xfId="27" xr:uid="{00000000-0005-0000-0000-000077090000}"/>
    <cellStyle name="Normal 3 2 2 10" xfId="6101" xr:uid="{00000000-0005-0000-0000-00007B090000}"/>
    <cellStyle name="Normal 3 2 2 2" xfId="2390" xr:uid="{00000000-0005-0000-0000-000078090000}"/>
    <cellStyle name="Normal 3 2 2 2 2" xfId="2391" xr:uid="{00000000-0005-0000-0000-000079090000}"/>
    <cellStyle name="Normal 3 2 2 2 2 2" xfId="2392" xr:uid="{00000000-0005-0000-0000-00007A090000}"/>
    <cellStyle name="Normal 3 2 2 2 2 2 2" xfId="2393" xr:uid="{00000000-0005-0000-0000-00007B090000}"/>
    <cellStyle name="Normal 3 2 2 2 2 2 2 2" xfId="2394" xr:uid="{00000000-0005-0000-0000-00007C090000}"/>
    <cellStyle name="Normal 3 2 2 2 2 2 2 2 2" xfId="2395" xr:uid="{00000000-0005-0000-0000-00007D090000}"/>
    <cellStyle name="Normal 3 2 2 2 2 2 2 2 2 2" xfId="5316" xr:uid="{00000000-0005-0000-0000-000081090000}"/>
    <cellStyle name="Normal 3 2 2 2 2 2 2 2 3" xfId="5315" xr:uid="{00000000-0005-0000-0000-000080090000}"/>
    <cellStyle name="Normal 3 2 2 2 2 2 2 3" xfId="2396" xr:uid="{00000000-0005-0000-0000-00007E090000}"/>
    <cellStyle name="Normal 3 2 2 2 2 2 2 3 2" xfId="5317" xr:uid="{00000000-0005-0000-0000-000082090000}"/>
    <cellStyle name="Normal 3 2 2 2 2 2 2 4" xfId="5314" xr:uid="{00000000-0005-0000-0000-00007F090000}"/>
    <cellStyle name="Normal 3 2 2 2 2 2 3" xfId="2397" xr:uid="{00000000-0005-0000-0000-00007F090000}"/>
    <cellStyle name="Normal 3 2 2 2 2 2 3 2" xfId="2398" xr:uid="{00000000-0005-0000-0000-000080090000}"/>
    <cellStyle name="Normal 3 2 2 2 2 2 3 2 2" xfId="2399" xr:uid="{00000000-0005-0000-0000-000081090000}"/>
    <cellStyle name="Normal 3 2 2 2 2 2 3 2 2 2" xfId="5320" xr:uid="{00000000-0005-0000-0000-000085090000}"/>
    <cellStyle name="Normal 3 2 2 2 2 2 3 2 3" xfId="5319" xr:uid="{00000000-0005-0000-0000-000084090000}"/>
    <cellStyle name="Normal 3 2 2 2 2 2 3 3" xfId="2400" xr:uid="{00000000-0005-0000-0000-000082090000}"/>
    <cellStyle name="Normal 3 2 2 2 2 2 3 3 2" xfId="5321" xr:uid="{00000000-0005-0000-0000-000086090000}"/>
    <cellStyle name="Normal 3 2 2 2 2 2 3 4" xfId="5318" xr:uid="{00000000-0005-0000-0000-000083090000}"/>
    <cellStyle name="Normal 3 2 2 2 2 3" xfId="2401" xr:uid="{00000000-0005-0000-0000-000083090000}"/>
    <cellStyle name="Normal 3 2 2 2 2 4" xfId="2402" xr:uid="{00000000-0005-0000-0000-000084090000}"/>
    <cellStyle name="Normal 3 2 2 2 2 4 2" xfId="2403" xr:uid="{00000000-0005-0000-0000-000085090000}"/>
    <cellStyle name="Normal 3 2 2 2 2 4 2 2" xfId="5323" xr:uid="{00000000-0005-0000-0000-000089090000}"/>
    <cellStyle name="Normal 3 2 2 2 2 4 3" xfId="5322" xr:uid="{00000000-0005-0000-0000-000088090000}"/>
    <cellStyle name="Normal 3 2 2 2 2 5" xfId="2404" xr:uid="{00000000-0005-0000-0000-000086090000}"/>
    <cellStyle name="Normal 3 2 2 2 2 5 2" xfId="5324" xr:uid="{00000000-0005-0000-0000-00008A090000}"/>
    <cellStyle name="Normal 3 2 2 2 2 6" xfId="5313" xr:uid="{00000000-0005-0000-0000-00007D090000}"/>
    <cellStyle name="Normal 3 2 2 2 3" xfId="2405" xr:uid="{00000000-0005-0000-0000-000087090000}"/>
    <cellStyle name="Normal 3 2 2 2 3 2" xfId="2406" xr:uid="{00000000-0005-0000-0000-000088090000}"/>
    <cellStyle name="Normal 3 2 2 2 3 2 2" xfId="2407" xr:uid="{00000000-0005-0000-0000-000089090000}"/>
    <cellStyle name="Normal 3 2 2 2 3 2 2 2" xfId="5327" xr:uid="{00000000-0005-0000-0000-00008D090000}"/>
    <cellStyle name="Normal 3 2 2 2 3 2 3" xfId="5326" xr:uid="{00000000-0005-0000-0000-00008C090000}"/>
    <cellStyle name="Normal 3 2 2 2 3 3" xfId="2408" xr:uid="{00000000-0005-0000-0000-00008A090000}"/>
    <cellStyle name="Normal 3 2 2 2 3 3 2" xfId="5328" xr:uid="{00000000-0005-0000-0000-00008E090000}"/>
    <cellStyle name="Normal 3 2 2 2 3 4" xfId="5325" xr:uid="{00000000-0005-0000-0000-00008B090000}"/>
    <cellStyle name="Normal 3 2 2 2 4" xfId="2409" xr:uid="{00000000-0005-0000-0000-00008B090000}"/>
    <cellStyle name="Normal 3 2 2 2 4 2" xfId="2410" xr:uid="{00000000-0005-0000-0000-00008C090000}"/>
    <cellStyle name="Normal 3 2 2 2 4 2 2" xfId="2411" xr:uid="{00000000-0005-0000-0000-00008D090000}"/>
    <cellStyle name="Normal 3 2 2 2 4 2 2 2" xfId="5331" xr:uid="{00000000-0005-0000-0000-000091090000}"/>
    <cellStyle name="Normal 3 2 2 2 4 2 3" xfId="5330" xr:uid="{00000000-0005-0000-0000-000090090000}"/>
    <cellStyle name="Normal 3 2 2 2 4 3" xfId="2412" xr:uid="{00000000-0005-0000-0000-00008E090000}"/>
    <cellStyle name="Normal 3 2 2 2 4 3 2" xfId="5332" xr:uid="{00000000-0005-0000-0000-000092090000}"/>
    <cellStyle name="Normal 3 2 2 2 4 4" xfId="5329" xr:uid="{00000000-0005-0000-0000-00008F090000}"/>
    <cellStyle name="Normal 3 2 2 3" xfId="2413" xr:uid="{00000000-0005-0000-0000-00008F090000}"/>
    <cellStyle name="Normal 3 2 2 3 2" xfId="2414" xr:uid="{00000000-0005-0000-0000-000090090000}"/>
    <cellStyle name="Normal 3 2 2 3 2 2" xfId="2415" xr:uid="{00000000-0005-0000-0000-000091090000}"/>
    <cellStyle name="Normal 3 2 2 3 2 2 2" xfId="2416" xr:uid="{00000000-0005-0000-0000-000092090000}"/>
    <cellStyle name="Normal 3 2 2 3 2 2 2 2" xfId="5335" xr:uid="{00000000-0005-0000-0000-000096090000}"/>
    <cellStyle name="Normal 3 2 2 3 2 2 3" xfId="5334" xr:uid="{00000000-0005-0000-0000-000095090000}"/>
    <cellStyle name="Normal 3 2 2 3 2 3" xfId="2417" xr:uid="{00000000-0005-0000-0000-000093090000}"/>
    <cellStyle name="Normal 3 2 2 3 2 3 2" xfId="5336" xr:uid="{00000000-0005-0000-0000-000097090000}"/>
    <cellStyle name="Normal 3 2 2 3 2 4" xfId="5333" xr:uid="{00000000-0005-0000-0000-000094090000}"/>
    <cellStyle name="Normal 3 2 2 3 3" xfId="2418" xr:uid="{00000000-0005-0000-0000-000094090000}"/>
    <cellStyle name="Normal 3 2 2 3 3 2" xfId="2419" xr:uid="{00000000-0005-0000-0000-000095090000}"/>
    <cellStyle name="Normal 3 2 2 3 3 2 2" xfId="2420" xr:uid="{00000000-0005-0000-0000-000096090000}"/>
    <cellStyle name="Normal 3 2 2 3 3 2 2 2" xfId="5339" xr:uid="{00000000-0005-0000-0000-00009A090000}"/>
    <cellStyle name="Normal 3 2 2 3 3 2 3" xfId="5338" xr:uid="{00000000-0005-0000-0000-000099090000}"/>
    <cellStyle name="Normal 3 2 2 3 3 3" xfId="2421" xr:uid="{00000000-0005-0000-0000-000097090000}"/>
    <cellStyle name="Normal 3 2 2 3 3 3 2" xfId="5340" xr:uid="{00000000-0005-0000-0000-00009B090000}"/>
    <cellStyle name="Normal 3 2 2 3 3 4" xfId="5337" xr:uid="{00000000-0005-0000-0000-000098090000}"/>
    <cellStyle name="Normal 3 2 2 4" xfId="2422" xr:uid="{00000000-0005-0000-0000-000098090000}"/>
    <cellStyle name="Normal 3 2 2 5" xfId="2423" xr:uid="{00000000-0005-0000-0000-000099090000}"/>
    <cellStyle name="Normal 3 2 3" xfId="2424" xr:uid="{00000000-0005-0000-0000-00009A090000}"/>
    <cellStyle name="Normal 3 2 3 2" xfId="2425" xr:uid="{00000000-0005-0000-0000-00009B090000}"/>
    <cellStyle name="Normal 3 2 3 2 2" xfId="2426" xr:uid="{00000000-0005-0000-0000-00009C090000}"/>
    <cellStyle name="Normal 3 2 3 2 2 2" xfId="2427" xr:uid="{00000000-0005-0000-0000-00009D090000}"/>
    <cellStyle name="Normal 3 2 3 2 2 2 2" xfId="2428" xr:uid="{00000000-0005-0000-0000-00009E090000}"/>
    <cellStyle name="Normal 3 2 3 2 2 2 2 2" xfId="5343" xr:uid="{00000000-0005-0000-0000-0000A2090000}"/>
    <cellStyle name="Normal 3 2 3 2 2 2 3" xfId="5342" xr:uid="{00000000-0005-0000-0000-0000A1090000}"/>
    <cellStyle name="Normal 3 2 3 2 2 3" xfId="2429" xr:uid="{00000000-0005-0000-0000-00009F090000}"/>
    <cellStyle name="Normal 3 2 3 2 2 3 2" xfId="5344" xr:uid="{00000000-0005-0000-0000-0000A3090000}"/>
    <cellStyle name="Normal 3 2 3 2 2 4" xfId="5341" xr:uid="{00000000-0005-0000-0000-0000A0090000}"/>
    <cellStyle name="Normal 3 2 3 2 3" xfId="2430" xr:uid="{00000000-0005-0000-0000-0000A0090000}"/>
    <cellStyle name="Normal 3 2 3 2 3 2" xfId="2431" xr:uid="{00000000-0005-0000-0000-0000A1090000}"/>
    <cellStyle name="Normal 3 2 3 2 3 2 2" xfId="2432" xr:uid="{00000000-0005-0000-0000-0000A2090000}"/>
    <cellStyle name="Normal 3 2 3 2 3 2 2 2" xfId="5347" xr:uid="{00000000-0005-0000-0000-0000A6090000}"/>
    <cellStyle name="Normal 3 2 3 2 3 2 3" xfId="5346" xr:uid="{00000000-0005-0000-0000-0000A5090000}"/>
    <cellStyle name="Normal 3 2 3 2 3 3" xfId="2433" xr:uid="{00000000-0005-0000-0000-0000A3090000}"/>
    <cellStyle name="Normal 3 2 3 2 3 3 2" xfId="5348" xr:uid="{00000000-0005-0000-0000-0000A7090000}"/>
    <cellStyle name="Normal 3 2 3 2 3 4" xfId="5345" xr:uid="{00000000-0005-0000-0000-0000A4090000}"/>
    <cellStyle name="Normal 3 2 3 3" xfId="2434" xr:uid="{00000000-0005-0000-0000-0000A4090000}"/>
    <cellStyle name="Normal 3 2 4" xfId="2435" xr:uid="{00000000-0005-0000-0000-0000A5090000}"/>
    <cellStyle name="Normal 3 2 4 2" xfId="2436" xr:uid="{00000000-0005-0000-0000-0000A6090000}"/>
    <cellStyle name="Normal 3 2 4 2 2" xfId="2437" xr:uid="{00000000-0005-0000-0000-0000A7090000}"/>
    <cellStyle name="Normal 3 2 4 2 2 2" xfId="5351" xr:uid="{00000000-0005-0000-0000-0000AB090000}"/>
    <cellStyle name="Normal 3 2 4 2 3" xfId="5350" xr:uid="{00000000-0005-0000-0000-0000AA090000}"/>
    <cellStyle name="Normal 3 2 4 3" xfId="2438" xr:uid="{00000000-0005-0000-0000-0000A8090000}"/>
    <cellStyle name="Normal 3 2 4 3 2" xfId="5352" xr:uid="{00000000-0005-0000-0000-0000AC090000}"/>
    <cellStyle name="Normal 3 2 4 4" xfId="5349" xr:uid="{00000000-0005-0000-0000-0000A9090000}"/>
    <cellStyle name="Normal 3 2 5" xfId="2439" xr:uid="{00000000-0005-0000-0000-0000A9090000}"/>
    <cellStyle name="Normal 3 2 5 2" xfId="2440" xr:uid="{00000000-0005-0000-0000-0000AA090000}"/>
    <cellStyle name="Normal 3 2 5 2 2" xfId="2441" xr:uid="{00000000-0005-0000-0000-0000AB090000}"/>
    <cellStyle name="Normal 3 2 5 2 2 2" xfId="5355" xr:uid="{00000000-0005-0000-0000-0000AF090000}"/>
    <cellStyle name="Normal 3 2 5 2 3" xfId="5354" xr:uid="{00000000-0005-0000-0000-0000AE090000}"/>
    <cellStyle name="Normal 3 2 5 3" xfId="2442" xr:uid="{00000000-0005-0000-0000-0000AC090000}"/>
    <cellStyle name="Normal 3 2 5 3 2" xfId="5356" xr:uid="{00000000-0005-0000-0000-0000B0090000}"/>
    <cellStyle name="Normal 3 2 5 4" xfId="5353" xr:uid="{00000000-0005-0000-0000-0000AD090000}"/>
    <cellStyle name="Normal 3 2 6" xfId="2443" xr:uid="{00000000-0005-0000-0000-0000AD090000}"/>
    <cellStyle name="Normal 3 20" xfId="2444" xr:uid="{00000000-0005-0000-0000-0000AE090000}"/>
    <cellStyle name="Normal 3 20 2" xfId="5357" xr:uid="{00000000-0005-0000-0000-0000B2090000}"/>
    <cellStyle name="Normal 3 21" xfId="2445" xr:uid="{00000000-0005-0000-0000-0000AF090000}"/>
    <cellStyle name="Normal 3 21 2" xfId="5358" xr:uid="{00000000-0005-0000-0000-0000B3090000}"/>
    <cellStyle name="Normal 3 22" xfId="2446" xr:uid="{00000000-0005-0000-0000-0000B0090000}"/>
    <cellStyle name="Normal 3 22 2" xfId="5359" xr:uid="{00000000-0005-0000-0000-0000B4090000}"/>
    <cellStyle name="Normal 3 23" xfId="2447" xr:uid="{00000000-0005-0000-0000-0000B1090000}"/>
    <cellStyle name="Normal 3 23 2" xfId="5360" xr:uid="{00000000-0005-0000-0000-0000B5090000}"/>
    <cellStyle name="Normal 3 24" xfId="2448" xr:uid="{00000000-0005-0000-0000-0000B2090000}"/>
    <cellStyle name="Normal 3 24 2" xfId="5361" xr:uid="{00000000-0005-0000-0000-0000B6090000}"/>
    <cellStyle name="Normal 3 25" xfId="2449" xr:uid="{00000000-0005-0000-0000-0000B3090000}"/>
    <cellStyle name="Normal 3 25 2" xfId="5362" xr:uid="{00000000-0005-0000-0000-0000B7090000}"/>
    <cellStyle name="Normal 3 26" xfId="2450" xr:uid="{00000000-0005-0000-0000-0000B4090000}"/>
    <cellStyle name="Normal 3 26 2" xfId="5363" xr:uid="{00000000-0005-0000-0000-0000B8090000}"/>
    <cellStyle name="Normal 3 27" xfId="2451" xr:uid="{00000000-0005-0000-0000-0000B5090000}"/>
    <cellStyle name="Normal 3 27 2" xfId="5364" xr:uid="{00000000-0005-0000-0000-0000B9090000}"/>
    <cellStyle name="Normal 3 28" xfId="2452" xr:uid="{00000000-0005-0000-0000-0000B6090000}"/>
    <cellStyle name="Normal 3 28 2" xfId="5365" xr:uid="{00000000-0005-0000-0000-0000BA090000}"/>
    <cellStyle name="Normal 3 29" xfId="5298" xr:uid="{00000000-0005-0000-0000-000068090000}"/>
    <cellStyle name="Normal 3 3" xfId="2453" xr:uid="{00000000-0005-0000-0000-0000B7090000}"/>
    <cellStyle name="Normal 3 3 2" xfId="2454" xr:uid="{00000000-0005-0000-0000-0000B8090000}"/>
    <cellStyle name="Normal 3 3 2 2" xfId="2455" xr:uid="{00000000-0005-0000-0000-0000B9090000}"/>
    <cellStyle name="Normal 3 3 2 2 2" xfId="2456" xr:uid="{00000000-0005-0000-0000-0000BA090000}"/>
    <cellStyle name="Normal 3 3 2 2 2 2" xfId="2457" xr:uid="{00000000-0005-0000-0000-0000BB090000}"/>
    <cellStyle name="Normal 3 3 2 2 2 2 2" xfId="2458" xr:uid="{00000000-0005-0000-0000-0000BC090000}"/>
    <cellStyle name="Normal 3 3 2 2 2 2 2 2" xfId="5371" xr:uid="{00000000-0005-0000-0000-0000C0090000}"/>
    <cellStyle name="Normal 3 3 2 2 2 2 3" xfId="5370" xr:uid="{00000000-0005-0000-0000-0000BF090000}"/>
    <cellStyle name="Normal 3 3 2 2 2 3" xfId="2459" xr:uid="{00000000-0005-0000-0000-0000BD090000}"/>
    <cellStyle name="Normal 3 3 2 2 2 3 2" xfId="5372" xr:uid="{00000000-0005-0000-0000-0000C1090000}"/>
    <cellStyle name="Normal 3 3 2 2 2 4" xfId="5369" xr:uid="{00000000-0005-0000-0000-0000BE090000}"/>
    <cellStyle name="Normal 3 3 2 2 3" xfId="2460" xr:uid="{00000000-0005-0000-0000-0000BE090000}"/>
    <cellStyle name="Normal 3 3 2 2 3 2" xfId="2461" xr:uid="{00000000-0005-0000-0000-0000BF090000}"/>
    <cellStyle name="Normal 3 3 2 2 3 2 2" xfId="2462" xr:uid="{00000000-0005-0000-0000-0000C0090000}"/>
    <cellStyle name="Normal 3 3 2 2 3 2 2 2" xfId="5375" xr:uid="{00000000-0005-0000-0000-0000C4090000}"/>
    <cellStyle name="Normal 3 3 2 2 3 2 3" xfId="5374" xr:uid="{00000000-0005-0000-0000-0000C3090000}"/>
    <cellStyle name="Normal 3 3 2 2 3 3" xfId="2463" xr:uid="{00000000-0005-0000-0000-0000C1090000}"/>
    <cellStyle name="Normal 3 3 2 2 3 3 2" xfId="5376" xr:uid="{00000000-0005-0000-0000-0000C5090000}"/>
    <cellStyle name="Normal 3 3 2 2 3 4" xfId="5373" xr:uid="{00000000-0005-0000-0000-0000C2090000}"/>
    <cellStyle name="Normal 3 3 2 2 4" xfId="2464" xr:uid="{00000000-0005-0000-0000-0000C2090000}"/>
    <cellStyle name="Normal 3 3 2 2 4 2" xfId="2465" xr:uid="{00000000-0005-0000-0000-0000C3090000}"/>
    <cellStyle name="Normal 3 3 2 2 4 2 2" xfId="5378" xr:uid="{00000000-0005-0000-0000-0000C7090000}"/>
    <cellStyle name="Normal 3 3 2 2 4 3" xfId="5377" xr:uid="{00000000-0005-0000-0000-0000C6090000}"/>
    <cellStyle name="Normal 3 3 2 2 5" xfId="2466" xr:uid="{00000000-0005-0000-0000-0000C4090000}"/>
    <cellStyle name="Normal 3 3 2 2 5 2" xfId="5379" xr:uid="{00000000-0005-0000-0000-0000C8090000}"/>
    <cellStyle name="Normal 3 3 2 2 6" xfId="5368" xr:uid="{00000000-0005-0000-0000-0000BD090000}"/>
    <cellStyle name="Normal 3 3 2 3" xfId="2467" xr:uid="{00000000-0005-0000-0000-0000C5090000}"/>
    <cellStyle name="Normal 3 3 2 3 2" xfId="2468" xr:uid="{00000000-0005-0000-0000-0000C6090000}"/>
    <cellStyle name="Normal 3 3 2 3 2 2" xfId="2469" xr:uid="{00000000-0005-0000-0000-0000C7090000}"/>
    <cellStyle name="Normal 3 3 2 3 2 2 2" xfId="5382" xr:uid="{00000000-0005-0000-0000-0000CB090000}"/>
    <cellStyle name="Normal 3 3 2 3 2 3" xfId="5381" xr:uid="{00000000-0005-0000-0000-0000CA090000}"/>
    <cellStyle name="Normal 3 3 2 3 3" xfId="2470" xr:uid="{00000000-0005-0000-0000-0000C8090000}"/>
    <cellStyle name="Normal 3 3 2 3 3 2" xfId="5383" xr:uid="{00000000-0005-0000-0000-0000CC090000}"/>
    <cellStyle name="Normal 3 3 2 3 4" xfId="5380" xr:uid="{00000000-0005-0000-0000-0000C9090000}"/>
    <cellStyle name="Normal 3 3 2 4" xfId="2471" xr:uid="{00000000-0005-0000-0000-0000C9090000}"/>
    <cellStyle name="Normal 3 3 2 4 2" xfId="2472" xr:uid="{00000000-0005-0000-0000-0000CA090000}"/>
    <cellStyle name="Normal 3 3 2 4 2 2" xfId="2473" xr:uid="{00000000-0005-0000-0000-0000CB090000}"/>
    <cellStyle name="Normal 3 3 2 4 2 2 2" xfId="5386" xr:uid="{00000000-0005-0000-0000-0000CF090000}"/>
    <cellStyle name="Normal 3 3 2 4 2 3" xfId="5385" xr:uid="{00000000-0005-0000-0000-0000CE090000}"/>
    <cellStyle name="Normal 3 3 2 4 3" xfId="2474" xr:uid="{00000000-0005-0000-0000-0000CC090000}"/>
    <cellStyle name="Normal 3 3 2 4 3 2" xfId="5387" xr:uid="{00000000-0005-0000-0000-0000D0090000}"/>
    <cellStyle name="Normal 3 3 2 4 4" xfId="5384" xr:uid="{00000000-0005-0000-0000-0000CD090000}"/>
    <cellStyle name="Normal 3 3 2 5" xfId="2475" xr:uid="{00000000-0005-0000-0000-0000CD090000}"/>
    <cellStyle name="Normal 3 3 2 5 2" xfId="2476" xr:uid="{00000000-0005-0000-0000-0000CE090000}"/>
    <cellStyle name="Normal 3 3 2 5 2 2" xfId="5389" xr:uid="{00000000-0005-0000-0000-0000D2090000}"/>
    <cellStyle name="Normal 3 3 2 5 3" xfId="5388" xr:uid="{00000000-0005-0000-0000-0000D1090000}"/>
    <cellStyle name="Normal 3 3 2 6" xfId="2477" xr:uid="{00000000-0005-0000-0000-0000CF090000}"/>
    <cellStyle name="Normal 3 3 2 6 2" xfId="5390" xr:uid="{00000000-0005-0000-0000-0000D3090000}"/>
    <cellStyle name="Normal 3 3 2 7" xfId="5367" xr:uid="{00000000-0005-0000-0000-0000BC090000}"/>
    <cellStyle name="Normal 3 3 3" xfId="2478" xr:uid="{00000000-0005-0000-0000-0000D0090000}"/>
    <cellStyle name="Normal 3 3 3 2" xfId="2479" xr:uid="{00000000-0005-0000-0000-0000D1090000}"/>
    <cellStyle name="Normal 3 3 3 2 2" xfId="2480" xr:uid="{00000000-0005-0000-0000-0000D2090000}"/>
    <cellStyle name="Normal 3 3 3 2 2 2" xfId="2481" xr:uid="{00000000-0005-0000-0000-0000D3090000}"/>
    <cellStyle name="Normal 3 3 3 2 2 2 2" xfId="5394" xr:uid="{00000000-0005-0000-0000-0000D7090000}"/>
    <cellStyle name="Normal 3 3 3 2 2 3" xfId="5393" xr:uid="{00000000-0005-0000-0000-0000D6090000}"/>
    <cellStyle name="Normal 3 3 3 2 3" xfId="2482" xr:uid="{00000000-0005-0000-0000-0000D4090000}"/>
    <cellStyle name="Normal 3 3 3 2 3 2" xfId="5395" xr:uid="{00000000-0005-0000-0000-0000D8090000}"/>
    <cellStyle name="Normal 3 3 3 2 4" xfId="5392" xr:uid="{00000000-0005-0000-0000-0000D5090000}"/>
    <cellStyle name="Normal 3 3 3 3" xfId="2483" xr:uid="{00000000-0005-0000-0000-0000D5090000}"/>
    <cellStyle name="Normal 3 3 3 3 2" xfId="2484" xr:uid="{00000000-0005-0000-0000-0000D6090000}"/>
    <cellStyle name="Normal 3 3 3 3 2 2" xfId="2485" xr:uid="{00000000-0005-0000-0000-0000D7090000}"/>
    <cellStyle name="Normal 3 3 3 3 2 2 2" xfId="5398" xr:uid="{00000000-0005-0000-0000-0000DB090000}"/>
    <cellStyle name="Normal 3 3 3 3 2 3" xfId="5397" xr:uid="{00000000-0005-0000-0000-0000DA090000}"/>
    <cellStyle name="Normal 3 3 3 3 3" xfId="2486" xr:uid="{00000000-0005-0000-0000-0000D8090000}"/>
    <cellStyle name="Normal 3 3 3 3 3 2" xfId="5399" xr:uid="{00000000-0005-0000-0000-0000DC090000}"/>
    <cellStyle name="Normal 3 3 3 3 4" xfId="5396" xr:uid="{00000000-0005-0000-0000-0000D9090000}"/>
    <cellStyle name="Normal 3 3 3 4" xfId="2487" xr:uid="{00000000-0005-0000-0000-0000D9090000}"/>
    <cellStyle name="Normal 3 3 3 4 2" xfId="2488" xr:uid="{00000000-0005-0000-0000-0000DA090000}"/>
    <cellStyle name="Normal 3 3 3 4 2 2" xfId="5401" xr:uid="{00000000-0005-0000-0000-0000DE090000}"/>
    <cellStyle name="Normal 3 3 3 4 3" xfId="5400" xr:uid="{00000000-0005-0000-0000-0000DD090000}"/>
    <cellStyle name="Normal 3 3 3 5" xfId="2489" xr:uid="{00000000-0005-0000-0000-0000DB090000}"/>
    <cellStyle name="Normal 3 3 3 5 2" xfId="5402" xr:uid="{00000000-0005-0000-0000-0000DF090000}"/>
    <cellStyle name="Normal 3 3 3 6" xfId="5391" xr:uid="{00000000-0005-0000-0000-0000D4090000}"/>
    <cellStyle name="Normal 3 3 4" xfId="2490" xr:uid="{00000000-0005-0000-0000-0000DC090000}"/>
    <cellStyle name="Normal 3 3 4 2" xfId="2491" xr:uid="{00000000-0005-0000-0000-0000DD090000}"/>
    <cellStyle name="Normal 3 3 4 2 2" xfId="2492" xr:uid="{00000000-0005-0000-0000-0000DE090000}"/>
    <cellStyle name="Normal 3 3 4 2 2 2" xfId="5405" xr:uid="{00000000-0005-0000-0000-0000E2090000}"/>
    <cellStyle name="Normal 3 3 4 2 3" xfId="5404" xr:uid="{00000000-0005-0000-0000-0000E1090000}"/>
    <cellStyle name="Normal 3 3 4 3" xfId="2493" xr:uid="{00000000-0005-0000-0000-0000DF090000}"/>
    <cellStyle name="Normal 3 3 4 3 2" xfId="5406" xr:uid="{00000000-0005-0000-0000-0000E3090000}"/>
    <cellStyle name="Normal 3 3 4 4" xfId="5403" xr:uid="{00000000-0005-0000-0000-0000E0090000}"/>
    <cellStyle name="Normal 3 3 5" xfId="2494" xr:uid="{00000000-0005-0000-0000-0000E0090000}"/>
    <cellStyle name="Normal 3 3 5 2" xfId="2495" xr:uid="{00000000-0005-0000-0000-0000E1090000}"/>
    <cellStyle name="Normal 3 3 5 2 2" xfId="2496" xr:uid="{00000000-0005-0000-0000-0000E2090000}"/>
    <cellStyle name="Normal 3 3 5 2 2 2" xfId="5409" xr:uid="{00000000-0005-0000-0000-0000E6090000}"/>
    <cellStyle name="Normal 3 3 5 2 3" xfId="5408" xr:uid="{00000000-0005-0000-0000-0000E5090000}"/>
    <cellStyle name="Normal 3 3 5 3" xfId="2497" xr:uid="{00000000-0005-0000-0000-0000E3090000}"/>
    <cellStyle name="Normal 3 3 5 3 2" xfId="5410" xr:uid="{00000000-0005-0000-0000-0000E7090000}"/>
    <cellStyle name="Normal 3 3 5 4" xfId="5407" xr:uid="{00000000-0005-0000-0000-0000E4090000}"/>
    <cellStyle name="Normal 3 3 6" xfId="2498" xr:uid="{00000000-0005-0000-0000-0000E4090000}"/>
    <cellStyle name="Normal 3 3 6 2" xfId="2499" xr:uid="{00000000-0005-0000-0000-0000E5090000}"/>
    <cellStyle name="Normal 3 3 6 2 2" xfId="5412" xr:uid="{00000000-0005-0000-0000-0000E9090000}"/>
    <cellStyle name="Normal 3 3 6 3" xfId="5411" xr:uid="{00000000-0005-0000-0000-0000E8090000}"/>
    <cellStyle name="Normal 3 3 7" xfId="2500" xr:uid="{00000000-0005-0000-0000-0000E6090000}"/>
    <cellStyle name="Normal 3 3 7 2" xfId="5413" xr:uid="{00000000-0005-0000-0000-0000EA090000}"/>
    <cellStyle name="Normal 3 3 8" xfId="5366" xr:uid="{00000000-0005-0000-0000-0000BB090000}"/>
    <cellStyle name="Normal 3 4" xfId="2501" xr:uid="{00000000-0005-0000-0000-0000E7090000}"/>
    <cellStyle name="Normal 3 4 2" xfId="2502" xr:uid="{00000000-0005-0000-0000-0000E8090000}"/>
    <cellStyle name="Normal 3 4 2 2" xfId="2503" xr:uid="{00000000-0005-0000-0000-0000E9090000}"/>
    <cellStyle name="Normal 3 4 2 2 2" xfId="2504" xr:uid="{00000000-0005-0000-0000-0000EA090000}"/>
    <cellStyle name="Normal 3 4 2 2 2 2" xfId="2505" xr:uid="{00000000-0005-0000-0000-0000EB090000}"/>
    <cellStyle name="Normal 3 4 2 2 2 2 2" xfId="2506" xr:uid="{00000000-0005-0000-0000-0000EC090000}"/>
    <cellStyle name="Normal 3 4 2 2 2 2 2 2" xfId="5418" xr:uid="{00000000-0005-0000-0000-0000F0090000}"/>
    <cellStyle name="Normal 3 4 2 2 2 2 3" xfId="5417" xr:uid="{00000000-0005-0000-0000-0000EF090000}"/>
    <cellStyle name="Normal 3 4 2 2 2 3" xfId="2507" xr:uid="{00000000-0005-0000-0000-0000ED090000}"/>
    <cellStyle name="Normal 3 4 2 2 2 3 2" xfId="5419" xr:uid="{00000000-0005-0000-0000-0000F1090000}"/>
    <cellStyle name="Normal 3 4 2 2 2 4" xfId="5416" xr:uid="{00000000-0005-0000-0000-0000EE090000}"/>
    <cellStyle name="Normal 3 4 2 2 3" xfId="2508" xr:uid="{00000000-0005-0000-0000-0000EE090000}"/>
    <cellStyle name="Normal 3 4 2 2 3 2" xfId="2509" xr:uid="{00000000-0005-0000-0000-0000EF090000}"/>
    <cellStyle name="Normal 3 4 2 2 3 2 2" xfId="2510" xr:uid="{00000000-0005-0000-0000-0000F0090000}"/>
    <cellStyle name="Normal 3 4 2 2 3 2 2 2" xfId="5422" xr:uid="{00000000-0005-0000-0000-0000F4090000}"/>
    <cellStyle name="Normal 3 4 2 2 3 2 3" xfId="5421" xr:uid="{00000000-0005-0000-0000-0000F3090000}"/>
    <cellStyle name="Normal 3 4 2 2 3 3" xfId="2511" xr:uid="{00000000-0005-0000-0000-0000F1090000}"/>
    <cellStyle name="Normal 3 4 2 2 3 3 2" xfId="5423" xr:uid="{00000000-0005-0000-0000-0000F5090000}"/>
    <cellStyle name="Normal 3 4 2 2 3 4" xfId="5420" xr:uid="{00000000-0005-0000-0000-0000F2090000}"/>
    <cellStyle name="Normal 3 4 2 2 4" xfId="2512" xr:uid="{00000000-0005-0000-0000-0000F2090000}"/>
    <cellStyle name="Normal 3 4 2 2 4 2" xfId="2513" xr:uid="{00000000-0005-0000-0000-0000F3090000}"/>
    <cellStyle name="Normal 3 4 2 2 4 2 2" xfId="2514" xr:uid="{00000000-0005-0000-0000-0000F4090000}"/>
    <cellStyle name="Normal 3 4 2 2 4 2 2 2" xfId="5426" xr:uid="{00000000-0005-0000-0000-0000F8090000}"/>
    <cellStyle name="Normal 3 4 2 2 4 2 3" xfId="5425" xr:uid="{00000000-0005-0000-0000-0000F7090000}"/>
    <cellStyle name="Normal 3 4 2 2 4 3" xfId="2515" xr:uid="{00000000-0005-0000-0000-0000F5090000}"/>
    <cellStyle name="Normal 3 4 2 2 4 3 2" xfId="5427" xr:uid="{00000000-0005-0000-0000-0000F9090000}"/>
    <cellStyle name="Normal 3 4 2 2 4 4" xfId="5424" xr:uid="{00000000-0005-0000-0000-0000F6090000}"/>
    <cellStyle name="Normal 3 4 2 3" xfId="2516" xr:uid="{00000000-0005-0000-0000-0000F6090000}"/>
    <cellStyle name="Normal 3 4 2 4" xfId="2517" xr:uid="{00000000-0005-0000-0000-0000F7090000}"/>
    <cellStyle name="Normal 3 4 2 4 2" xfId="2518" xr:uid="{00000000-0005-0000-0000-0000F8090000}"/>
    <cellStyle name="Normal 3 4 2 4 2 2" xfId="2519" xr:uid="{00000000-0005-0000-0000-0000F9090000}"/>
    <cellStyle name="Normal 3 4 2 4 2 2 2" xfId="5430" xr:uid="{00000000-0005-0000-0000-0000FD090000}"/>
    <cellStyle name="Normal 3 4 2 4 2 3" xfId="5429" xr:uid="{00000000-0005-0000-0000-0000FC090000}"/>
    <cellStyle name="Normal 3 4 2 4 3" xfId="2520" xr:uid="{00000000-0005-0000-0000-0000FA090000}"/>
    <cellStyle name="Normal 3 4 2 4 3 2" xfId="5431" xr:uid="{00000000-0005-0000-0000-0000FE090000}"/>
    <cellStyle name="Normal 3 4 2 4 4" xfId="5428" xr:uid="{00000000-0005-0000-0000-0000FB090000}"/>
    <cellStyle name="Normal 3 4 2 5" xfId="2521" xr:uid="{00000000-0005-0000-0000-0000FB090000}"/>
    <cellStyle name="Normal 3 4 2 5 2" xfId="2522" xr:uid="{00000000-0005-0000-0000-0000FC090000}"/>
    <cellStyle name="Normal 3 4 2 5 2 2" xfId="5433" xr:uid="{00000000-0005-0000-0000-0000000A0000}"/>
    <cellStyle name="Normal 3 4 2 5 3" xfId="5432" xr:uid="{00000000-0005-0000-0000-0000FF090000}"/>
    <cellStyle name="Normal 3 4 2 6" xfId="2523" xr:uid="{00000000-0005-0000-0000-0000FD090000}"/>
    <cellStyle name="Normal 3 4 2 6 2" xfId="5434" xr:uid="{00000000-0005-0000-0000-0000010A0000}"/>
    <cellStyle name="Normal 3 4 2 7" xfId="5415" xr:uid="{00000000-0005-0000-0000-0000EC090000}"/>
    <cellStyle name="Normal 3 4 3" xfId="2524" xr:uid="{00000000-0005-0000-0000-0000FE090000}"/>
    <cellStyle name="Normal 3 4 3 2" xfId="2525" xr:uid="{00000000-0005-0000-0000-0000FF090000}"/>
    <cellStyle name="Normal 3 4 3 2 2" xfId="2526" xr:uid="{00000000-0005-0000-0000-0000000A0000}"/>
    <cellStyle name="Normal 3 4 3 2 2 2" xfId="2527" xr:uid="{00000000-0005-0000-0000-0000010A0000}"/>
    <cellStyle name="Normal 3 4 3 2 2 2 2" xfId="5438" xr:uid="{00000000-0005-0000-0000-0000050A0000}"/>
    <cellStyle name="Normal 3 4 3 2 2 3" xfId="5437" xr:uid="{00000000-0005-0000-0000-0000040A0000}"/>
    <cellStyle name="Normal 3 4 3 2 3" xfId="2528" xr:uid="{00000000-0005-0000-0000-0000020A0000}"/>
    <cellStyle name="Normal 3 4 3 2 3 2" xfId="5439" xr:uid="{00000000-0005-0000-0000-0000060A0000}"/>
    <cellStyle name="Normal 3 4 3 2 4" xfId="5436" xr:uid="{00000000-0005-0000-0000-0000030A0000}"/>
    <cellStyle name="Normal 3 4 3 3" xfId="2529" xr:uid="{00000000-0005-0000-0000-0000030A0000}"/>
    <cellStyle name="Normal 3 4 3 3 2" xfId="2530" xr:uid="{00000000-0005-0000-0000-0000040A0000}"/>
    <cellStyle name="Normal 3 4 3 3 2 2" xfId="5441" xr:uid="{00000000-0005-0000-0000-0000080A0000}"/>
    <cellStyle name="Normal 3 4 3 3 3" xfId="5440" xr:uid="{00000000-0005-0000-0000-0000070A0000}"/>
    <cellStyle name="Normal 3 4 3 4" xfId="2531" xr:uid="{00000000-0005-0000-0000-0000050A0000}"/>
    <cellStyle name="Normal 3 4 3 4 2" xfId="5442" xr:uid="{00000000-0005-0000-0000-0000090A0000}"/>
    <cellStyle name="Normal 3 4 3 5" xfId="5435" xr:uid="{00000000-0005-0000-0000-0000020A0000}"/>
    <cellStyle name="Normal 3 4 4" xfId="2532" xr:uid="{00000000-0005-0000-0000-0000060A0000}"/>
    <cellStyle name="Normal 3 4 4 2" xfId="2533" xr:uid="{00000000-0005-0000-0000-0000070A0000}"/>
    <cellStyle name="Normal 3 4 4 2 2" xfId="2534" xr:uid="{00000000-0005-0000-0000-0000080A0000}"/>
    <cellStyle name="Normal 3 4 4 2 2 2" xfId="5445" xr:uid="{00000000-0005-0000-0000-00000C0A0000}"/>
    <cellStyle name="Normal 3 4 4 2 3" xfId="5444" xr:uid="{00000000-0005-0000-0000-00000B0A0000}"/>
    <cellStyle name="Normal 3 4 4 3" xfId="2535" xr:uid="{00000000-0005-0000-0000-0000090A0000}"/>
    <cellStyle name="Normal 3 4 4 3 2" xfId="5446" xr:uid="{00000000-0005-0000-0000-00000D0A0000}"/>
    <cellStyle name="Normal 3 4 4 4" xfId="5443" xr:uid="{00000000-0005-0000-0000-00000A0A0000}"/>
    <cellStyle name="Normal 3 4 5" xfId="2536" xr:uid="{00000000-0005-0000-0000-00000A0A0000}"/>
    <cellStyle name="Normal 3 4 5 2" xfId="2537" xr:uid="{00000000-0005-0000-0000-00000B0A0000}"/>
    <cellStyle name="Normal 3 4 5 2 2" xfId="2538" xr:uid="{00000000-0005-0000-0000-00000C0A0000}"/>
    <cellStyle name="Normal 3 4 5 2 2 2" xfId="5449" xr:uid="{00000000-0005-0000-0000-0000100A0000}"/>
    <cellStyle name="Normal 3 4 5 2 3" xfId="5448" xr:uid="{00000000-0005-0000-0000-00000F0A0000}"/>
    <cellStyle name="Normal 3 4 5 3" xfId="2539" xr:uid="{00000000-0005-0000-0000-00000D0A0000}"/>
    <cellStyle name="Normal 3 4 5 3 2" xfId="5450" xr:uid="{00000000-0005-0000-0000-0000110A0000}"/>
    <cellStyle name="Normal 3 4 5 4" xfId="5447" xr:uid="{00000000-0005-0000-0000-00000E0A0000}"/>
    <cellStyle name="Normal 3 4 6" xfId="2540" xr:uid="{00000000-0005-0000-0000-00000E0A0000}"/>
    <cellStyle name="Normal 3 4 6 2" xfId="2541" xr:uid="{00000000-0005-0000-0000-00000F0A0000}"/>
    <cellStyle name="Normal 3 4 6 2 2" xfId="5452" xr:uid="{00000000-0005-0000-0000-0000130A0000}"/>
    <cellStyle name="Normal 3 4 6 3" xfId="5451" xr:uid="{00000000-0005-0000-0000-0000120A0000}"/>
    <cellStyle name="Normal 3 4 7" xfId="2542" xr:uid="{00000000-0005-0000-0000-0000100A0000}"/>
    <cellStyle name="Normal 3 4 7 2" xfId="5453" xr:uid="{00000000-0005-0000-0000-0000140A0000}"/>
    <cellStyle name="Normal 3 4 8" xfId="5414" xr:uid="{00000000-0005-0000-0000-0000EB090000}"/>
    <cellStyle name="Normal 3 5" xfId="2543" xr:uid="{00000000-0005-0000-0000-0000110A0000}"/>
    <cellStyle name="Normal 3 5 2" xfId="2544" xr:uid="{00000000-0005-0000-0000-0000120A0000}"/>
    <cellStyle name="Normal 3 5 2 2" xfId="2545" xr:uid="{00000000-0005-0000-0000-0000130A0000}"/>
    <cellStyle name="Normal 3 5 2 2 2" xfId="2546" xr:uid="{00000000-0005-0000-0000-0000140A0000}"/>
    <cellStyle name="Normal 3 5 2 2 2 2" xfId="2547" xr:uid="{00000000-0005-0000-0000-0000150A0000}"/>
    <cellStyle name="Normal 3 5 2 2 2 2 2" xfId="5458" xr:uid="{00000000-0005-0000-0000-0000190A0000}"/>
    <cellStyle name="Normal 3 5 2 2 2 3" xfId="5457" xr:uid="{00000000-0005-0000-0000-0000180A0000}"/>
    <cellStyle name="Normal 3 5 2 2 3" xfId="2548" xr:uid="{00000000-0005-0000-0000-0000160A0000}"/>
    <cellStyle name="Normal 3 5 2 2 3 2" xfId="5459" xr:uid="{00000000-0005-0000-0000-00001A0A0000}"/>
    <cellStyle name="Normal 3 5 2 2 4" xfId="5456" xr:uid="{00000000-0005-0000-0000-0000170A0000}"/>
    <cellStyle name="Normal 3 5 2 3" xfId="2549" xr:uid="{00000000-0005-0000-0000-0000170A0000}"/>
    <cellStyle name="Normal 3 5 2 3 2" xfId="2550" xr:uid="{00000000-0005-0000-0000-0000180A0000}"/>
    <cellStyle name="Normal 3 5 2 3 2 2" xfId="5461" xr:uid="{00000000-0005-0000-0000-00001C0A0000}"/>
    <cellStyle name="Normal 3 5 2 3 3" xfId="5460" xr:uid="{00000000-0005-0000-0000-00001B0A0000}"/>
    <cellStyle name="Normal 3 5 2 4" xfId="2551" xr:uid="{00000000-0005-0000-0000-0000190A0000}"/>
    <cellStyle name="Normal 3 5 2 4 2" xfId="5462" xr:uid="{00000000-0005-0000-0000-00001D0A0000}"/>
    <cellStyle name="Normal 3 5 2 5" xfId="5455" xr:uid="{00000000-0005-0000-0000-0000160A0000}"/>
    <cellStyle name="Normal 3 5 3" xfId="2552" xr:uid="{00000000-0005-0000-0000-00001A0A0000}"/>
    <cellStyle name="Normal 3 5 3 2" xfId="2553" xr:uid="{00000000-0005-0000-0000-00001B0A0000}"/>
    <cellStyle name="Normal 3 5 3 2 2" xfId="2554" xr:uid="{00000000-0005-0000-0000-00001C0A0000}"/>
    <cellStyle name="Normal 3 5 3 2 2 2" xfId="5465" xr:uid="{00000000-0005-0000-0000-0000200A0000}"/>
    <cellStyle name="Normal 3 5 3 2 3" xfId="5464" xr:uid="{00000000-0005-0000-0000-00001F0A0000}"/>
    <cellStyle name="Normal 3 5 3 3" xfId="2555" xr:uid="{00000000-0005-0000-0000-00001D0A0000}"/>
    <cellStyle name="Normal 3 5 3 3 2" xfId="5466" xr:uid="{00000000-0005-0000-0000-0000210A0000}"/>
    <cellStyle name="Normal 3 5 3 4" xfId="5463" xr:uid="{00000000-0005-0000-0000-00001E0A0000}"/>
    <cellStyle name="Normal 3 5 4" xfId="2556" xr:uid="{00000000-0005-0000-0000-00001E0A0000}"/>
    <cellStyle name="Normal 3 5 4 2" xfId="2557" xr:uid="{00000000-0005-0000-0000-00001F0A0000}"/>
    <cellStyle name="Normal 3 5 4 2 2" xfId="2558" xr:uid="{00000000-0005-0000-0000-0000200A0000}"/>
    <cellStyle name="Normal 3 5 4 2 2 2" xfId="5469" xr:uid="{00000000-0005-0000-0000-0000240A0000}"/>
    <cellStyle name="Normal 3 5 4 2 3" xfId="5468" xr:uid="{00000000-0005-0000-0000-0000230A0000}"/>
    <cellStyle name="Normal 3 5 4 3" xfId="2559" xr:uid="{00000000-0005-0000-0000-0000210A0000}"/>
    <cellStyle name="Normal 3 5 4 3 2" xfId="5470" xr:uid="{00000000-0005-0000-0000-0000250A0000}"/>
    <cellStyle name="Normal 3 5 4 4" xfId="5467" xr:uid="{00000000-0005-0000-0000-0000220A0000}"/>
    <cellStyle name="Normal 3 5 5" xfId="2560" xr:uid="{00000000-0005-0000-0000-0000220A0000}"/>
    <cellStyle name="Normal 3 5 5 2" xfId="2561" xr:uid="{00000000-0005-0000-0000-0000230A0000}"/>
    <cellStyle name="Normal 3 5 5 2 2" xfId="5472" xr:uid="{00000000-0005-0000-0000-0000270A0000}"/>
    <cellStyle name="Normal 3 5 5 3" xfId="5471" xr:uid="{00000000-0005-0000-0000-0000260A0000}"/>
    <cellStyle name="Normal 3 5 6" xfId="2562" xr:uid="{00000000-0005-0000-0000-0000240A0000}"/>
    <cellStyle name="Normal 3 5 6 2" xfId="5473" xr:uid="{00000000-0005-0000-0000-0000280A0000}"/>
    <cellStyle name="Normal 3 5 7" xfId="5454" xr:uid="{00000000-0005-0000-0000-0000150A0000}"/>
    <cellStyle name="Normal 3 6" xfId="2563" xr:uid="{00000000-0005-0000-0000-0000250A0000}"/>
    <cellStyle name="Normal 3 6 2" xfId="2564" xr:uid="{00000000-0005-0000-0000-0000260A0000}"/>
    <cellStyle name="Normal 3 6 2 2" xfId="2565" xr:uid="{00000000-0005-0000-0000-0000270A0000}"/>
    <cellStyle name="Normal 3 6 2 2 2" xfId="2566" xr:uid="{00000000-0005-0000-0000-0000280A0000}"/>
    <cellStyle name="Normal 3 6 2 2 2 2" xfId="5476" xr:uid="{00000000-0005-0000-0000-00002C0A0000}"/>
    <cellStyle name="Normal 3 6 2 2 3" xfId="5475" xr:uid="{00000000-0005-0000-0000-00002B0A0000}"/>
    <cellStyle name="Normal 3 6 2 3" xfId="2567" xr:uid="{00000000-0005-0000-0000-0000290A0000}"/>
    <cellStyle name="Normal 3 6 2 3 2" xfId="5477" xr:uid="{00000000-0005-0000-0000-00002D0A0000}"/>
    <cellStyle name="Normal 3 6 2 4" xfId="5474" xr:uid="{00000000-0005-0000-0000-00002A0A0000}"/>
    <cellStyle name="Normal 3 7" xfId="2568" xr:uid="{00000000-0005-0000-0000-00002A0A0000}"/>
    <cellStyle name="Normal 3 7 2" xfId="2569" xr:uid="{00000000-0005-0000-0000-00002B0A0000}"/>
    <cellStyle name="Normal 3 7 2 2" xfId="2570" xr:uid="{00000000-0005-0000-0000-00002C0A0000}"/>
    <cellStyle name="Normal 3 7 2 2 2" xfId="5480" xr:uid="{00000000-0005-0000-0000-0000300A0000}"/>
    <cellStyle name="Normal 3 7 2 3" xfId="5479" xr:uid="{00000000-0005-0000-0000-00002F0A0000}"/>
    <cellStyle name="Normal 3 7 3" xfId="2571" xr:uid="{00000000-0005-0000-0000-00002D0A0000}"/>
    <cellStyle name="Normal 3 7 3 2" xfId="5481" xr:uid="{00000000-0005-0000-0000-0000310A0000}"/>
    <cellStyle name="Normal 3 7 4" xfId="5478" xr:uid="{00000000-0005-0000-0000-00002E0A0000}"/>
    <cellStyle name="Normal 3 8" xfId="2572" xr:uid="{00000000-0005-0000-0000-00002E0A0000}"/>
    <cellStyle name="Normal 3 8 2" xfId="2573" xr:uid="{00000000-0005-0000-0000-00002F0A0000}"/>
    <cellStyle name="Normal 3 8 2 2" xfId="2574" xr:uid="{00000000-0005-0000-0000-0000300A0000}"/>
    <cellStyle name="Normal 3 8 2 2 2" xfId="5484" xr:uid="{00000000-0005-0000-0000-0000340A0000}"/>
    <cellStyle name="Normal 3 8 2 3" xfId="5483" xr:uid="{00000000-0005-0000-0000-0000330A0000}"/>
    <cellStyle name="Normal 3 8 3" xfId="2575" xr:uid="{00000000-0005-0000-0000-0000310A0000}"/>
    <cellStyle name="Normal 3 8 3 2" xfId="5485" xr:uid="{00000000-0005-0000-0000-0000350A0000}"/>
    <cellStyle name="Normal 3 8 4" xfId="5482" xr:uid="{00000000-0005-0000-0000-0000320A0000}"/>
    <cellStyle name="Normal 3 9" xfId="2576" xr:uid="{00000000-0005-0000-0000-0000320A0000}"/>
    <cellStyle name="Normal 3 9 2" xfId="2577" xr:uid="{00000000-0005-0000-0000-0000330A0000}"/>
    <cellStyle name="Normal 3 9 2 2" xfId="2578" xr:uid="{00000000-0005-0000-0000-0000340A0000}"/>
    <cellStyle name="Normal 3 9 2 2 2" xfId="5488" xr:uid="{00000000-0005-0000-0000-0000380A0000}"/>
    <cellStyle name="Normal 3 9 2 3" xfId="5487" xr:uid="{00000000-0005-0000-0000-0000370A0000}"/>
    <cellStyle name="Normal 3 9 3" xfId="2579" xr:uid="{00000000-0005-0000-0000-0000350A0000}"/>
    <cellStyle name="Normal 3 9 3 2" xfId="5489" xr:uid="{00000000-0005-0000-0000-0000390A0000}"/>
    <cellStyle name="Normal 3 9 4" xfId="5486" xr:uid="{00000000-0005-0000-0000-0000360A0000}"/>
    <cellStyle name="Normal 30" xfId="2580" xr:uid="{00000000-0005-0000-0000-0000360A0000}"/>
    <cellStyle name="Normal 300" xfId="2581" xr:uid="{00000000-0005-0000-0000-0000370A0000}"/>
    <cellStyle name="Normal 300 2" xfId="5490" xr:uid="{00000000-0005-0000-0000-00003B0A0000}"/>
    <cellStyle name="Normal 301" xfId="2582" xr:uid="{00000000-0005-0000-0000-0000380A0000}"/>
    <cellStyle name="Normal 301 2" xfId="5491" xr:uid="{00000000-0005-0000-0000-00003C0A0000}"/>
    <cellStyle name="Normal 302" xfId="2583" xr:uid="{00000000-0005-0000-0000-0000390A0000}"/>
    <cellStyle name="Normal 302 2" xfId="5492" xr:uid="{00000000-0005-0000-0000-00003D0A0000}"/>
    <cellStyle name="Normal 303" xfId="2584" xr:uid="{00000000-0005-0000-0000-00003A0A0000}"/>
    <cellStyle name="Normal 303 2" xfId="5493" xr:uid="{00000000-0005-0000-0000-00003E0A0000}"/>
    <cellStyle name="Normal 304" xfId="2585" xr:uid="{00000000-0005-0000-0000-00003B0A0000}"/>
    <cellStyle name="Normal 304 2" xfId="5494" xr:uid="{00000000-0005-0000-0000-00003F0A0000}"/>
    <cellStyle name="Normal 305" xfId="2586" xr:uid="{00000000-0005-0000-0000-00003C0A0000}"/>
    <cellStyle name="Normal 305 2" xfId="5495" xr:uid="{00000000-0005-0000-0000-0000400A0000}"/>
    <cellStyle name="Normal 306" xfId="2587" xr:uid="{00000000-0005-0000-0000-00003D0A0000}"/>
    <cellStyle name="Normal 306 2" xfId="5496" xr:uid="{00000000-0005-0000-0000-0000410A0000}"/>
    <cellStyle name="Normal 307" xfId="2588" xr:uid="{00000000-0005-0000-0000-00003E0A0000}"/>
    <cellStyle name="Normal 307 2" xfId="5497" xr:uid="{00000000-0005-0000-0000-0000420A0000}"/>
    <cellStyle name="Normal 308" xfId="2589" xr:uid="{00000000-0005-0000-0000-00003F0A0000}"/>
    <cellStyle name="Normal 308 2" xfId="5498" xr:uid="{00000000-0005-0000-0000-0000430A0000}"/>
    <cellStyle name="Normal 309" xfId="2590" xr:uid="{00000000-0005-0000-0000-0000400A0000}"/>
    <cellStyle name="Normal 309 2" xfId="5499" xr:uid="{00000000-0005-0000-0000-0000440A0000}"/>
    <cellStyle name="Normal 31" xfId="2591" xr:uid="{00000000-0005-0000-0000-0000410A0000}"/>
    <cellStyle name="Normal 310" xfId="2592" xr:uid="{00000000-0005-0000-0000-0000420A0000}"/>
    <cellStyle name="Normal 310 2" xfId="5500" xr:uid="{00000000-0005-0000-0000-0000460A0000}"/>
    <cellStyle name="Normal 311" xfId="2593" xr:uid="{00000000-0005-0000-0000-0000430A0000}"/>
    <cellStyle name="Normal 311 2" xfId="5501" xr:uid="{00000000-0005-0000-0000-0000470A0000}"/>
    <cellStyle name="Normal 312" xfId="2594" xr:uid="{00000000-0005-0000-0000-0000440A0000}"/>
    <cellStyle name="Normal 312 2" xfId="5502" xr:uid="{00000000-0005-0000-0000-0000480A0000}"/>
    <cellStyle name="Normal 313" xfId="2595" xr:uid="{00000000-0005-0000-0000-0000450A0000}"/>
    <cellStyle name="Normal 313 2" xfId="5503" xr:uid="{00000000-0005-0000-0000-0000490A0000}"/>
    <cellStyle name="Normal 314" xfId="2596" xr:uid="{00000000-0005-0000-0000-0000460A0000}"/>
    <cellStyle name="Normal 314 2" xfId="5504" xr:uid="{00000000-0005-0000-0000-00004A0A0000}"/>
    <cellStyle name="Normal 315" xfId="2597" xr:uid="{00000000-0005-0000-0000-0000470A0000}"/>
    <cellStyle name="Normal 315 2" xfId="5505" xr:uid="{00000000-0005-0000-0000-00004B0A0000}"/>
    <cellStyle name="Normal 316" xfId="2598" xr:uid="{00000000-0005-0000-0000-0000480A0000}"/>
    <cellStyle name="Normal 316 2" xfId="5506" xr:uid="{00000000-0005-0000-0000-00004C0A0000}"/>
    <cellStyle name="Normal 317" xfId="2599" xr:uid="{00000000-0005-0000-0000-0000490A0000}"/>
    <cellStyle name="Normal 317 2" xfId="5507" xr:uid="{00000000-0005-0000-0000-00004D0A0000}"/>
    <cellStyle name="Normal 318" xfId="2600" xr:uid="{00000000-0005-0000-0000-00004A0A0000}"/>
    <cellStyle name="Normal 318 2" xfId="5508" xr:uid="{00000000-0005-0000-0000-00004E0A0000}"/>
    <cellStyle name="Normal 319" xfId="2601" xr:uid="{00000000-0005-0000-0000-00004B0A0000}"/>
    <cellStyle name="Normal 319 2" xfId="5509" xr:uid="{00000000-0005-0000-0000-00004F0A0000}"/>
    <cellStyle name="Normal 32" xfId="2602" xr:uid="{00000000-0005-0000-0000-00004C0A0000}"/>
    <cellStyle name="Normal 320" xfId="2603" xr:uid="{00000000-0005-0000-0000-00004D0A0000}"/>
    <cellStyle name="Normal 320 2" xfId="5510" xr:uid="{00000000-0005-0000-0000-0000510A0000}"/>
    <cellStyle name="Normal 321" xfId="2604" xr:uid="{00000000-0005-0000-0000-00004E0A0000}"/>
    <cellStyle name="Normal 321 2" xfId="5511" xr:uid="{00000000-0005-0000-0000-0000520A0000}"/>
    <cellStyle name="Normal 322" xfId="2605" xr:uid="{00000000-0005-0000-0000-00004F0A0000}"/>
    <cellStyle name="Normal 322 2" xfId="5512" xr:uid="{00000000-0005-0000-0000-0000530A0000}"/>
    <cellStyle name="Normal 323" xfId="2606" xr:uid="{00000000-0005-0000-0000-0000500A0000}"/>
    <cellStyle name="Normal 323 2" xfId="5513" xr:uid="{00000000-0005-0000-0000-0000540A0000}"/>
    <cellStyle name="Normal 324" xfId="2607" xr:uid="{00000000-0005-0000-0000-0000510A0000}"/>
    <cellStyle name="Normal 324 2" xfId="5514" xr:uid="{00000000-0005-0000-0000-0000550A0000}"/>
    <cellStyle name="Normal 325" xfId="2608" xr:uid="{00000000-0005-0000-0000-0000520A0000}"/>
    <cellStyle name="Normal 325 2" xfId="5515" xr:uid="{00000000-0005-0000-0000-0000560A0000}"/>
    <cellStyle name="Normal 326" xfId="2609" xr:uid="{00000000-0005-0000-0000-0000530A0000}"/>
    <cellStyle name="Normal 326 2" xfId="5516" xr:uid="{00000000-0005-0000-0000-0000570A0000}"/>
    <cellStyle name="Normal 327" xfId="2610" xr:uid="{00000000-0005-0000-0000-0000540A0000}"/>
    <cellStyle name="Normal 327 2" xfId="5517" xr:uid="{00000000-0005-0000-0000-0000580A0000}"/>
    <cellStyle name="Normal 328" xfId="2611" xr:uid="{00000000-0005-0000-0000-0000550A0000}"/>
    <cellStyle name="Normal 328 2" xfId="5518" xr:uid="{00000000-0005-0000-0000-0000590A0000}"/>
    <cellStyle name="Normal 329" xfId="2612" xr:uid="{00000000-0005-0000-0000-0000560A0000}"/>
    <cellStyle name="Normal 329 2" xfId="5519" xr:uid="{00000000-0005-0000-0000-00005A0A0000}"/>
    <cellStyle name="Normal 33" xfId="2613" xr:uid="{00000000-0005-0000-0000-0000570A0000}"/>
    <cellStyle name="Normal 330" xfId="2614" xr:uid="{00000000-0005-0000-0000-0000580A0000}"/>
    <cellStyle name="Normal 330 2" xfId="5520" xr:uid="{00000000-0005-0000-0000-00005C0A0000}"/>
    <cellStyle name="Normal 331" xfId="2615" xr:uid="{00000000-0005-0000-0000-0000590A0000}"/>
    <cellStyle name="Normal 331 2" xfId="5521" xr:uid="{00000000-0005-0000-0000-00005D0A0000}"/>
    <cellStyle name="Normal 332" xfId="2616" xr:uid="{00000000-0005-0000-0000-00005A0A0000}"/>
    <cellStyle name="Normal 332 2" xfId="5522" xr:uid="{00000000-0005-0000-0000-00005E0A0000}"/>
    <cellStyle name="Normal 333" xfId="2617" xr:uid="{00000000-0005-0000-0000-00005B0A0000}"/>
    <cellStyle name="Normal 333 2" xfId="5523" xr:uid="{00000000-0005-0000-0000-00005F0A0000}"/>
    <cellStyle name="Normal 334" xfId="2618" xr:uid="{00000000-0005-0000-0000-00005C0A0000}"/>
    <cellStyle name="Normal 334 2" xfId="5524" xr:uid="{00000000-0005-0000-0000-0000600A0000}"/>
    <cellStyle name="Normal 335" xfId="2619" xr:uid="{00000000-0005-0000-0000-00005D0A0000}"/>
    <cellStyle name="Normal 335 2" xfId="5525" xr:uid="{00000000-0005-0000-0000-0000610A0000}"/>
    <cellStyle name="Normal 336" xfId="2620" xr:uid="{00000000-0005-0000-0000-00005E0A0000}"/>
    <cellStyle name="Normal 336 2" xfId="5526" xr:uid="{00000000-0005-0000-0000-0000620A0000}"/>
    <cellStyle name="Normal 337" xfId="2621" xr:uid="{00000000-0005-0000-0000-00005F0A0000}"/>
    <cellStyle name="Normal 337 2" xfId="5527" xr:uid="{00000000-0005-0000-0000-0000630A0000}"/>
    <cellStyle name="Normal 338" xfId="2622" xr:uid="{00000000-0005-0000-0000-0000600A0000}"/>
    <cellStyle name="Normal 338 2" xfId="5528" xr:uid="{00000000-0005-0000-0000-0000640A0000}"/>
    <cellStyle name="Normal 339" xfId="2623" xr:uid="{00000000-0005-0000-0000-0000610A0000}"/>
    <cellStyle name="Normal 339 2" xfId="5529" xr:uid="{00000000-0005-0000-0000-0000650A0000}"/>
    <cellStyle name="Normal 34" xfId="2624" xr:uid="{00000000-0005-0000-0000-0000620A0000}"/>
    <cellStyle name="Normal 340" xfId="2625" xr:uid="{00000000-0005-0000-0000-0000630A0000}"/>
    <cellStyle name="Normal 340 2" xfId="5530" xr:uid="{00000000-0005-0000-0000-0000670A0000}"/>
    <cellStyle name="Normal 341" xfId="2626" xr:uid="{00000000-0005-0000-0000-0000640A0000}"/>
    <cellStyle name="Normal 341 2" xfId="5531" xr:uid="{00000000-0005-0000-0000-0000680A0000}"/>
    <cellStyle name="Normal 342" xfId="2627" xr:uid="{00000000-0005-0000-0000-0000650A0000}"/>
    <cellStyle name="Normal 342 2" xfId="5532" xr:uid="{00000000-0005-0000-0000-0000690A0000}"/>
    <cellStyle name="Normal 343" xfId="2628" xr:uid="{00000000-0005-0000-0000-0000660A0000}"/>
    <cellStyle name="Normal 343 2" xfId="5533" xr:uid="{00000000-0005-0000-0000-00006A0A0000}"/>
    <cellStyle name="Normal 344" xfId="2629" xr:uid="{00000000-0005-0000-0000-0000670A0000}"/>
    <cellStyle name="Normal 344 2" xfId="5534" xr:uid="{00000000-0005-0000-0000-00006B0A0000}"/>
    <cellStyle name="Normal 345" xfId="2630" xr:uid="{00000000-0005-0000-0000-0000680A0000}"/>
    <cellStyle name="Normal 345 2" xfId="5535" xr:uid="{00000000-0005-0000-0000-00006C0A0000}"/>
    <cellStyle name="Normal 346" xfId="2631" xr:uid="{00000000-0005-0000-0000-0000690A0000}"/>
    <cellStyle name="Normal 346 2" xfId="5536" xr:uid="{00000000-0005-0000-0000-00006D0A0000}"/>
    <cellStyle name="Normal 347" xfId="2632" xr:uid="{00000000-0005-0000-0000-00006A0A0000}"/>
    <cellStyle name="Normal 347 2" xfId="5537" xr:uid="{00000000-0005-0000-0000-00006E0A0000}"/>
    <cellStyle name="Normal 348" xfId="2633" xr:uid="{00000000-0005-0000-0000-00006B0A0000}"/>
    <cellStyle name="Normal 348 2" xfId="5538" xr:uid="{00000000-0005-0000-0000-00006F0A0000}"/>
    <cellStyle name="Normal 349" xfId="2634" xr:uid="{00000000-0005-0000-0000-00006C0A0000}"/>
    <cellStyle name="Normal 349 2" xfId="5539" xr:uid="{00000000-0005-0000-0000-0000700A0000}"/>
    <cellStyle name="Normal 35" xfId="2635" xr:uid="{00000000-0005-0000-0000-00006D0A0000}"/>
    <cellStyle name="Normal 350" xfId="2636" xr:uid="{00000000-0005-0000-0000-00006E0A0000}"/>
    <cellStyle name="Normal 350 2" xfId="5540" xr:uid="{00000000-0005-0000-0000-0000720A0000}"/>
    <cellStyle name="Normal 351" xfId="2637" xr:uid="{00000000-0005-0000-0000-00006F0A0000}"/>
    <cellStyle name="Normal 351 2" xfId="5541" xr:uid="{00000000-0005-0000-0000-0000730A0000}"/>
    <cellStyle name="Normal 352" xfId="2638" xr:uid="{00000000-0005-0000-0000-0000700A0000}"/>
    <cellStyle name="Normal 352 2" xfId="5542" xr:uid="{00000000-0005-0000-0000-0000740A0000}"/>
    <cellStyle name="Normal 353" xfId="2639" xr:uid="{00000000-0005-0000-0000-0000710A0000}"/>
    <cellStyle name="Normal 353 2" xfId="5543" xr:uid="{00000000-0005-0000-0000-0000750A0000}"/>
    <cellStyle name="Normal 354" xfId="2640" xr:uid="{00000000-0005-0000-0000-0000720A0000}"/>
    <cellStyle name="Normal 354 2" xfId="5544" xr:uid="{00000000-0005-0000-0000-0000760A0000}"/>
    <cellStyle name="Normal 355" xfId="2641" xr:uid="{00000000-0005-0000-0000-0000730A0000}"/>
    <cellStyle name="Normal 355 2" xfId="5545" xr:uid="{00000000-0005-0000-0000-0000770A0000}"/>
    <cellStyle name="Normal 356" xfId="2642" xr:uid="{00000000-0005-0000-0000-0000740A0000}"/>
    <cellStyle name="Normal 356 2" xfId="5546" xr:uid="{00000000-0005-0000-0000-0000780A0000}"/>
    <cellStyle name="Normal 357" xfId="2643" xr:uid="{00000000-0005-0000-0000-0000750A0000}"/>
    <cellStyle name="Normal 357 2" xfId="5547" xr:uid="{00000000-0005-0000-0000-0000790A0000}"/>
    <cellStyle name="Normal 358" xfId="2644" xr:uid="{00000000-0005-0000-0000-0000760A0000}"/>
    <cellStyle name="Normal 358 2" xfId="5548" xr:uid="{00000000-0005-0000-0000-00007A0A0000}"/>
    <cellStyle name="Normal 359" xfId="2645" xr:uid="{00000000-0005-0000-0000-0000770A0000}"/>
    <cellStyle name="Normal 359 2" xfId="5549" xr:uid="{00000000-0005-0000-0000-00007B0A0000}"/>
    <cellStyle name="Normal 36" xfId="2646" xr:uid="{00000000-0005-0000-0000-0000780A0000}"/>
    <cellStyle name="Normal 360" xfId="2647" xr:uid="{00000000-0005-0000-0000-0000790A0000}"/>
    <cellStyle name="Normal 360 2" xfId="5550" xr:uid="{00000000-0005-0000-0000-00007D0A0000}"/>
    <cellStyle name="Normal 361" xfId="2648" xr:uid="{00000000-0005-0000-0000-00007A0A0000}"/>
    <cellStyle name="Normal 361 2" xfId="5551" xr:uid="{00000000-0005-0000-0000-00007E0A0000}"/>
    <cellStyle name="Normal 362" xfId="2649" xr:uid="{00000000-0005-0000-0000-00007B0A0000}"/>
    <cellStyle name="Normal 362 2" xfId="5552" xr:uid="{00000000-0005-0000-0000-00007F0A0000}"/>
    <cellStyle name="Normal 363" xfId="2650" xr:uid="{00000000-0005-0000-0000-00007C0A0000}"/>
    <cellStyle name="Normal 363 2" xfId="5553" xr:uid="{00000000-0005-0000-0000-0000800A0000}"/>
    <cellStyle name="Normal 364" xfId="2651" xr:uid="{00000000-0005-0000-0000-00007D0A0000}"/>
    <cellStyle name="Normal 364 2" xfId="5554" xr:uid="{00000000-0005-0000-0000-0000810A0000}"/>
    <cellStyle name="Normal 365" xfId="2652" xr:uid="{00000000-0005-0000-0000-00007E0A0000}"/>
    <cellStyle name="Normal 365 2" xfId="5555" xr:uid="{00000000-0005-0000-0000-0000820A0000}"/>
    <cellStyle name="Normal 366" xfId="2653" xr:uid="{00000000-0005-0000-0000-00007F0A0000}"/>
    <cellStyle name="Normal 366 2" xfId="5556" xr:uid="{00000000-0005-0000-0000-0000830A0000}"/>
    <cellStyle name="Normal 367" xfId="2654" xr:uid="{00000000-0005-0000-0000-0000800A0000}"/>
    <cellStyle name="Normal 367 2" xfId="5557" xr:uid="{00000000-0005-0000-0000-0000840A0000}"/>
    <cellStyle name="Normal 368" xfId="2655" xr:uid="{00000000-0005-0000-0000-0000810A0000}"/>
    <cellStyle name="Normal 368 2" xfId="5558" xr:uid="{00000000-0005-0000-0000-0000850A0000}"/>
    <cellStyle name="Normal 369" xfId="6100" xr:uid="{00000000-0005-0000-0000-0000860A0000}"/>
    <cellStyle name="Normal 37" xfId="2656" xr:uid="{00000000-0005-0000-0000-0000820A0000}"/>
    <cellStyle name="Normal 37 2" xfId="2657" xr:uid="{00000000-0005-0000-0000-0000830A0000}"/>
    <cellStyle name="Normal 37 2 2" xfId="2658" xr:uid="{00000000-0005-0000-0000-0000840A0000}"/>
    <cellStyle name="Normal 37 2 2 2" xfId="50" xr:uid="{00000000-0005-0000-0000-0000850A0000}"/>
    <cellStyle name="Normal 37 2 2 2 2" xfId="3273" xr:uid="{00000000-0005-0000-0000-00008A0A0000}"/>
    <cellStyle name="Normal 37 2 2 3" xfId="5561" xr:uid="{00000000-0005-0000-0000-0000890A0000}"/>
    <cellStyle name="Normal 37 2 3" xfId="5560" xr:uid="{00000000-0005-0000-0000-0000880A0000}"/>
    <cellStyle name="Normal 37 3" xfId="2659" xr:uid="{00000000-0005-0000-0000-0000860A0000}"/>
    <cellStyle name="Normal 37 3 2" xfId="5562" xr:uid="{00000000-0005-0000-0000-00008B0A0000}"/>
    <cellStyle name="Normal 37 4" xfId="5559" xr:uid="{00000000-0005-0000-0000-0000870A0000}"/>
    <cellStyle name="Normal 38" xfId="2660" xr:uid="{00000000-0005-0000-0000-0000870A0000}"/>
    <cellStyle name="Normal 39" xfId="2661" xr:uid="{00000000-0005-0000-0000-0000880A0000}"/>
    <cellStyle name="Normal 39 2" xfId="2662" xr:uid="{00000000-0005-0000-0000-0000890A0000}"/>
    <cellStyle name="Normal 39 2 2" xfId="2663" xr:uid="{00000000-0005-0000-0000-00008A0A0000}"/>
    <cellStyle name="Normal 39 2 2 2" xfId="5565" xr:uid="{00000000-0005-0000-0000-00008F0A0000}"/>
    <cellStyle name="Normal 39 2 3" xfId="5564" xr:uid="{00000000-0005-0000-0000-00008E0A0000}"/>
    <cellStyle name="Normal 39 3" xfId="2664" xr:uid="{00000000-0005-0000-0000-00008B0A0000}"/>
    <cellStyle name="Normal 39 3 2" xfId="5566" xr:uid="{00000000-0005-0000-0000-0000900A0000}"/>
    <cellStyle name="Normal 39 4" xfId="5563" xr:uid="{00000000-0005-0000-0000-00008D0A0000}"/>
    <cellStyle name="Normal 4" xfId="2665" xr:uid="{00000000-0005-0000-0000-00008C0A0000}"/>
    <cellStyle name="Normal 4 10" xfId="5567" xr:uid="{00000000-0005-0000-0000-0000910A0000}"/>
    <cellStyle name="Normal 4 2" xfId="2666" xr:uid="{00000000-0005-0000-0000-00008D0A0000}"/>
    <cellStyle name="Normal 4 2 2" xfId="2667" xr:uid="{00000000-0005-0000-0000-00008E0A0000}"/>
    <cellStyle name="Normal 4 2 2 2" xfId="2668" xr:uid="{00000000-0005-0000-0000-00008F0A0000}"/>
    <cellStyle name="Normal 4 2 2 2 2" xfId="2669" xr:uid="{00000000-0005-0000-0000-0000900A0000}"/>
    <cellStyle name="Normal 4 2 2 2 2 2" xfId="2670" xr:uid="{00000000-0005-0000-0000-0000910A0000}"/>
    <cellStyle name="Normal 4 2 2 2 2 2 2" xfId="5572" xr:uid="{00000000-0005-0000-0000-0000960A0000}"/>
    <cellStyle name="Normal 4 2 2 2 2 3" xfId="5571" xr:uid="{00000000-0005-0000-0000-0000950A0000}"/>
    <cellStyle name="Normal 4 2 2 2 3" xfId="2671" xr:uid="{00000000-0005-0000-0000-0000920A0000}"/>
    <cellStyle name="Normal 4 2 2 2 3 2" xfId="5573" xr:uid="{00000000-0005-0000-0000-0000970A0000}"/>
    <cellStyle name="Normal 4 2 2 2 4" xfId="5570" xr:uid="{00000000-0005-0000-0000-0000940A0000}"/>
    <cellStyle name="Normal 4 2 2 3" xfId="2672" xr:uid="{00000000-0005-0000-0000-0000930A0000}"/>
    <cellStyle name="Normal 4 2 2 3 2" xfId="2673" xr:uid="{00000000-0005-0000-0000-0000940A0000}"/>
    <cellStyle name="Normal 4 2 2 3 2 2" xfId="2674" xr:uid="{00000000-0005-0000-0000-0000950A0000}"/>
    <cellStyle name="Normal 4 2 2 3 2 2 2" xfId="5576" xr:uid="{00000000-0005-0000-0000-00009A0A0000}"/>
    <cellStyle name="Normal 4 2 2 3 2 3" xfId="5575" xr:uid="{00000000-0005-0000-0000-0000990A0000}"/>
    <cellStyle name="Normal 4 2 2 3 3" xfId="2675" xr:uid="{00000000-0005-0000-0000-0000960A0000}"/>
    <cellStyle name="Normal 4 2 2 3 3 2" xfId="5577" xr:uid="{00000000-0005-0000-0000-00009B0A0000}"/>
    <cellStyle name="Normal 4 2 2 3 4" xfId="5574" xr:uid="{00000000-0005-0000-0000-0000980A0000}"/>
    <cellStyle name="Normal 4 2 2 4" xfId="2676" xr:uid="{00000000-0005-0000-0000-0000970A0000}"/>
    <cellStyle name="Normal 4 2 2 4 2" xfId="2677" xr:uid="{00000000-0005-0000-0000-0000980A0000}"/>
    <cellStyle name="Normal 4 2 2 4 2 2" xfId="2678" xr:uid="{00000000-0005-0000-0000-0000990A0000}"/>
    <cellStyle name="Normal 4 2 2 4 2 2 2" xfId="2679" xr:uid="{00000000-0005-0000-0000-00009A0A0000}"/>
    <cellStyle name="Normal 4 2 2 4 2 2 2 2" xfId="5581" xr:uid="{00000000-0005-0000-0000-00009F0A0000}"/>
    <cellStyle name="Normal 4 2 2 4 2 2 3" xfId="5580" xr:uid="{00000000-0005-0000-0000-00009E0A0000}"/>
    <cellStyle name="Normal 4 2 2 4 2 3" xfId="2680" xr:uid="{00000000-0005-0000-0000-00009B0A0000}"/>
    <cellStyle name="Normal 4 2 2 4 2 3 2" xfId="5582" xr:uid="{00000000-0005-0000-0000-0000A00A0000}"/>
    <cellStyle name="Normal 4 2 2 4 2 4" xfId="5579" xr:uid="{00000000-0005-0000-0000-00009D0A0000}"/>
    <cellStyle name="Normal 4 2 2 4 3" xfId="2681" xr:uid="{00000000-0005-0000-0000-00009C0A0000}"/>
    <cellStyle name="Normal 4 2 2 4 3 2" xfId="2682" xr:uid="{00000000-0005-0000-0000-00009D0A0000}"/>
    <cellStyle name="Normal 4 2 2 4 3 2 2" xfId="5584" xr:uid="{00000000-0005-0000-0000-0000A20A0000}"/>
    <cellStyle name="Normal 4 2 2 4 3 3" xfId="5583" xr:uid="{00000000-0005-0000-0000-0000A10A0000}"/>
    <cellStyle name="Normal 4 2 2 4 4" xfId="2683" xr:uid="{00000000-0005-0000-0000-00009E0A0000}"/>
    <cellStyle name="Normal 4 2 2 4 4 2" xfId="5585" xr:uid="{00000000-0005-0000-0000-0000A30A0000}"/>
    <cellStyle name="Normal 4 2 2 4 5" xfId="5578" xr:uid="{00000000-0005-0000-0000-00009C0A0000}"/>
    <cellStyle name="Normal 4 2 2 5" xfId="2684" xr:uid="{00000000-0005-0000-0000-00009F0A0000}"/>
    <cellStyle name="Normal 4 2 2 5 2" xfId="2685" xr:uid="{00000000-0005-0000-0000-0000A00A0000}"/>
    <cellStyle name="Normal 4 2 2 5 2 2" xfId="5587" xr:uid="{00000000-0005-0000-0000-0000A50A0000}"/>
    <cellStyle name="Normal 4 2 2 5 3" xfId="5586" xr:uid="{00000000-0005-0000-0000-0000A40A0000}"/>
    <cellStyle name="Normal 4 2 2 6" xfId="2686" xr:uid="{00000000-0005-0000-0000-0000A10A0000}"/>
    <cellStyle name="Normal 4 2 2 6 2" xfId="5588" xr:uid="{00000000-0005-0000-0000-0000A60A0000}"/>
    <cellStyle name="Normal 4 2 2 7" xfId="5569" xr:uid="{00000000-0005-0000-0000-0000930A0000}"/>
    <cellStyle name="Normal 4 2 3" xfId="2687" xr:uid="{00000000-0005-0000-0000-0000A20A0000}"/>
    <cellStyle name="Normal 4 2 3 2" xfId="2688" xr:uid="{00000000-0005-0000-0000-0000A30A0000}"/>
    <cellStyle name="Normal 4 2 3 2 2" xfId="5590" xr:uid="{00000000-0005-0000-0000-0000A80A0000}"/>
    <cellStyle name="Normal 4 2 3 3" xfId="5589" xr:uid="{00000000-0005-0000-0000-0000A70A0000}"/>
    <cellStyle name="Normal 4 2 4" xfId="2689" xr:uid="{00000000-0005-0000-0000-0000A40A0000}"/>
    <cellStyle name="Normal 4 2 4 2" xfId="5591" xr:uid="{00000000-0005-0000-0000-0000A90A0000}"/>
    <cellStyle name="Normal 4 2 5" xfId="5568" xr:uid="{00000000-0005-0000-0000-0000920A0000}"/>
    <cellStyle name="Normal 4 3" xfId="2690" xr:uid="{00000000-0005-0000-0000-0000A50A0000}"/>
    <cellStyle name="Normal 4 3 2" xfId="2691" xr:uid="{00000000-0005-0000-0000-0000A60A0000}"/>
    <cellStyle name="Normal 4 3 2 2" xfId="2692" xr:uid="{00000000-0005-0000-0000-0000A70A0000}"/>
    <cellStyle name="Normal 4 3 2 2 2" xfId="2693" xr:uid="{00000000-0005-0000-0000-0000A80A0000}"/>
    <cellStyle name="Normal 4 3 2 2 2 2" xfId="2694" xr:uid="{00000000-0005-0000-0000-0000A90A0000}"/>
    <cellStyle name="Normal 4 3 2 2 2 2 2" xfId="2695" xr:uid="{00000000-0005-0000-0000-0000AA0A0000}"/>
    <cellStyle name="Normal 4 3 2 2 2 2 2 2" xfId="5597" xr:uid="{00000000-0005-0000-0000-0000AF0A0000}"/>
    <cellStyle name="Normal 4 3 2 2 2 2 3" xfId="5596" xr:uid="{00000000-0005-0000-0000-0000AE0A0000}"/>
    <cellStyle name="Normal 4 3 2 2 2 3" xfId="2696" xr:uid="{00000000-0005-0000-0000-0000AB0A0000}"/>
    <cellStyle name="Normal 4 3 2 2 2 3 2" xfId="5598" xr:uid="{00000000-0005-0000-0000-0000B00A0000}"/>
    <cellStyle name="Normal 4 3 2 2 2 4" xfId="5595" xr:uid="{00000000-0005-0000-0000-0000AD0A0000}"/>
    <cellStyle name="Normal 4 3 2 2 3" xfId="2697" xr:uid="{00000000-0005-0000-0000-0000AC0A0000}"/>
    <cellStyle name="Normal 4 3 2 2 3 2" xfId="2698" xr:uid="{00000000-0005-0000-0000-0000AD0A0000}"/>
    <cellStyle name="Normal 4 3 2 2 3 2 2" xfId="2699" xr:uid="{00000000-0005-0000-0000-0000AE0A0000}"/>
    <cellStyle name="Normal 4 3 2 2 3 2 2 2" xfId="5601" xr:uid="{00000000-0005-0000-0000-0000B30A0000}"/>
    <cellStyle name="Normal 4 3 2 2 3 2 3" xfId="5600" xr:uid="{00000000-0005-0000-0000-0000B20A0000}"/>
    <cellStyle name="Normal 4 3 2 2 3 3" xfId="2700" xr:uid="{00000000-0005-0000-0000-0000AF0A0000}"/>
    <cellStyle name="Normal 4 3 2 2 3 3 2" xfId="5602" xr:uid="{00000000-0005-0000-0000-0000B40A0000}"/>
    <cellStyle name="Normal 4 3 2 2 3 4" xfId="5599" xr:uid="{00000000-0005-0000-0000-0000B10A0000}"/>
    <cellStyle name="Normal 4 3 2 2 4" xfId="2701" xr:uid="{00000000-0005-0000-0000-0000B00A0000}"/>
    <cellStyle name="Normal 4 3 2 2 4 2" xfId="2702" xr:uid="{00000000-0005-0000-0000-0000B10A0000}"/>
    <cellStyle name="Normal 4 3 2 2 4 2 2" xfId="5604" xr:uid="{00000000-0005-0000-0000-0000B60A0000}"/>
    <cellStyle name="Normal 4 3 2 2 4 3" xfId="5603" xr:uid="{00000000-0005-0000-0000-0000B50A0000}"/>
    <cellStyle name="Normal 4 3 2 2 5" xfId="2703" xr:uid="{00000000-0005-0000-0000-0000B20A0000}"/>
    <cellStyle name="Normal 4 3 2 2 5 2" xfId="5605" xr:uid="{00000000-0005-0000-0000-0000B70A0000}"/>
    <cellStyle name="Normal 4 3 2 2 6" xfId="5594" xr:uid="{00000000-0005-0000-0000-0000AC0A0000}"/>
    <cellStyle name="Normal 4 3 2 3" xfId="2704" xr:uid="{00000000-0005-0000-0000-0000B30A0000}"/>
    <cellStyle name="Normal 4 3 2 3 2" xfId="2705" xr:uid="{00000000-0005-0000-0000-0000B40A0000}"/>
    <cellStyle name="Normal 4 3 2 3 2 2" xfId="2706" xr:uid="{00000000-0005-0000-0000-0000B50A0000}"/>
    <cellStyle name="Normal 4 3 2 3 2 2 2" xfId="5608" xr:uid="{00000000-0005-0000-0000-0000BA0A0000}"/>
    <cellStyle name="Normal 4 3 2 3 2 3" xfId="5607" xr:uid="{00000000-0005-0000-0000-0000B90A0000}"/>
    <cellStyle name="Normal 4 3 2 3 3" xfId="2707" xr:uid="{00000000-0005-0000-0000-0000B60A0000}"/>
    <cellStyle name="Normal 4 3 2 3 3 2" xfId="5609" xr:uid="{00000000-0005-0000-0000-0000BB0A0000}"/>
    <cellStyle name="Normal 4 3 2 3 4" xfId="5606" xr:uid="{00000000-0005-0000-0000-0000B80A0000}"/>
    <cellStyle name="Normal 4 3 2 4" xfId="2708" xr:uid="{00000000-0005-0000-0000-0000B70A0000}"/>
    <cellStyle name="Normal 4 3 2 4 2" xfId="2709" xr:uid="{00000000-0005-0000-0000-0000B80A0000}"/>
    <cellStyle name="Normal 4 3 2 4 2 2" xfId="2710" xr:uid="{00000000-0005-0000-0000-0000B90A0000}"/>
    <cellStyle name="Normal 4 3 2 4 2 2 2" xfId="5612" xr:uid="{00000000-0005-0000-0000-0000BE0A0000}"/>
    <cellStyle name="Normal 4 3 2 4 2 3" xfId="5611" xr:uid="{00000000-0005-0000-0000-0000BD0A0000}"/>
    <cellStyle name="Normal 4 3 2 4 3" xfId="2711" xr:uid="{00000000-0005-0000-0000-0000BA0A0000}"/>
    <cellStyle name="Normal 4 3 2 4 3 2" xfId="5613" xr:uid="{00000000-0005-0000-0000-0000BF0A0000}"/>
    <cellStyle name="Normal 4 3 2 4 4" xfId="5610" xr:uid="{00000000-0005-0000-0000-0000BC0A0000}"/>
    <cellStyle name="Normal 4 3 2 5" xfId="2712" xr:uid="{00000000-0005-0000-0000-0000BB0A0000}"/>
    <cellStyle name="Normal 4 3 2 5 2" xfId="2713" xr:uid="{00000000-0005-0000-0000-0000BC0A0000}"/>
    <cellStyle name="Normal 4 3 2 5 2 2" xfId="5615" xr:uid="{00000000-0005-0000-0000-0000C10A0000}"/>
    <cellStyle name="Normal 4 3 2 5 3" xfId="5614" xr:uid="{00000000-0005-0000-0000-0000C00A0000}"/>
    <cellStyle name="Normal 4 3 2 6" xfId="2714" xr:uid="{00000000-0005-0000-0000-0000BD0A0000}"/>
    <cellStyle name="Normal 4 3 2 6 2" xfId="5616" xr:uid="{00000000-0005-0000-0000-0000C20A0000}"/>
    <cellStyle name="Normal 4 3 2 7" xfId="5593" xr:uid="{00000000-0005-0000-0000-0000AB0A0000}"/>
    <cellStyle name="Normal 4 3 3" xfId="2715" xr:uid="{00000000-0005-0000-0000-0000BE0A0000}"/>
    <cellStyle name="Normal 4 3 3 2" xfId="2716" xr:uid="{00000000-0005-0000-0000-0000BF0A0000}"/>
    <cellStyle name="Normal 4 3 3 2 2" xfId="2717" xr:uid="{00000000-0005-0000-0000-0000C00A0000}"/>
    <cellStyle name="Normal 4 3 3 2 2 2" xfId="2718" xr:uid="{00000000-0005-0000-0000-0000C10A0000}"/>
    <cellStyle name="Normal 4 3 3 2 2 2 2" xfId="5620" xr:uid="{00000000-0005-0000-0000-0000C60A0000}"/>
    <cellStyle name="Normal 4 3 3 2 2 3" xfId="5619" xr:uid="{00000000-0005-0000-0000-0000C50A0000}"/>
    <cellStyle name="Normal 4 3 3 2 3" xfId="2719" xr:uid="{00000000-0005-0000-0000-0000C20A0000}"/>
    <cellStyle name="Normal 4 3 3 2 3 2" xfId="5621" xr:uid="{00000000-0005-0000-0000-0000C70A0000}"/>
    <cellStyle name="Normal 4 3 3 2 4" xfId="5618" xr:uid="{00000000-0005-0000-0000-0000C40A0000}"/>
    <cellStyle name="Normal 4 3 3 3" xfId="2720" xr:uid="{00000000-0005-0000-0000-0000C30A0000}"/>
    <cellStyle name="Normal 4 3 3 3 2" xfId="2721" xr:uid="{00000000-0005-0000-0000-0000C40A0000}"/>
    <cellStyle name="Normal 4 3 3 3 2 2" xfId="2722" xr:uid="{00000000-0005-0000-0000-0000C50A0000}"/>
    <cellStyle name="Normal 4 3 3 3 2 2 2" xfId="5624" xr:uid="{00000000-0005-0000-0000-0000CA0A0000}"/>
    <cellStyle name="Normal 4 3 3 3 2 3" xfId="5623" xr:uid="{00000000-0005-0000-0000-0000C90A0000}"/>
    <cellStyle name="Normal 4 3 3 3 3" xfId="2723" xr:uid="{00000000-0005-0000-0000-0000C60A0000}"/>
    <cellStyle name="Normal 4 3 3 3 3 2" xfId="5625" xr:uid="{00000000-0005-0000-0000-0000CB0A0000}"/>
    <cellStyle name="Normal 4 3 3 3 4" xfId="5622" xr:uid="{00000000-0005-0000-0000-0000C80A0000}"/>
    <cellStyle name="Normal 4 3 3 4" xfId="2724" xr:uid="{00000000-0005-0000-0000-0000C70A0000}"/>
    <cellStyle name="Normal 4 3 3 4 2" xfId="2725" xr:uid="{00000000-0005-0000-0000-0000C80A0000}"/>
    <cellStyle name="Normal 4 3 3 4 2 2" xfId="5627" xr:uid="{00000000-0005-0000-0000-0000CD0A0000}"/>
    <cellStyle name="Normal 4 3 3 4 3" xfId="5626" xr:uid="{00000000-0005-0000-0000-0000CC0A0000}"/>
    <cellStyle name="Normal 4 3 3 5" xfId="2726" xr:uid="{00000000-0005-0000-0000-0000C90A0000}"/>
    <cellStyle name="Normal 4 3 3 5 2" xfId="5628" xr:uid="{00000000-0005-0000-0000-0000CE0A0000}"/>
    <cellStyle name="Normal 4 3 3 6" xfId="5617" xr:uid="{00000000-0005-0000-0000-0000C30A0000}"/>
    <cellStyle name="Normal 4 3 4" xfId="2727" xr:uid="{00000000-0005-0000-0000-0000CA0A0000}"/>
    <cellStyle name="Normal 4 3 4 2" xfId="2728" xr:uid="{00000000-0005-0000-0000-0000CB0A0000}"/>
    <cellStyle name="Normal 4 3 4 2 2" xfId="2729" xr:uid="{00000000-0005-0000-0000-0000CC0A0000}"/>
    <cellStyle name="Normal 4 3 4 2 2 2" xfId="5631" xr:uid="{00000000-0005-0000-0000-0000D10A0000}"/>
    <cellStyle name="Normal 4 3 4 2 3" xfId="5630" xr:uid="{00000000-0005-0000-0000-0000D00A0000}"/>
    <cellStyle name="Normal 4 3 4 3" xfId="2730" xr:uid="{00000000-0005-0000-0000-0000CD0A0000}"/>
    <cellStyle name="Normal 4 3 4 3 2" xfId="5632" xr:uid="{00000000-0005-0000-0000-0000D20A0000}"/>
    <cellStyle name="Normal 4 3 4 4" xfId="5629" xr:uid="{00000000-0005-0000-0000-0000CF0A0000}"/>
    <cellStyle name="Normal 4 3 5" xfId="2731" xr:uid="{00000000-0005-0000-0000-0000CE0A0000}"/>
    <cellStyle name="Normal 4 3 5 2" xfId="2732" xr:uid="{00000000-0005-0000-0000-0000CF0A0000}"/>
    <cellStyle name="Normal 4 3 5 2 2" xfId="2733" xr:uid="{00000000-0005-0000-0000-0000D00A0000}"/>
    <cellStyle name="Normal 4 3 5 2 2 2" xfId="5635" xr:uid="{00000000-0005-0000-0000-0000D50A0000}"/>
    <cellStyle name="Normal 4 3 5 2 3" xfId="5634" xr:uid="{00000000-0005-0000-0000-0000D40A0000}"/>
    <cellStyle name="Normal 4 3 5 3" xfId="2734" xr:uid="{00000000-0005-0000-0000-0000D10A0000}"/>
    <cellStyle name="Normal 4 3 5 3 2" xfId="5636" xr:uid="{00000000-0005-0000-0000-0000D60A0000}"/>
    <cellStyle name="Normal 4 3 5 4" xfId="5633" xr:uid="{00000000-0005-0000-0000-0000D30A0000}"/>
    <cellStyle name="Normal 4 3 6" xfId="2735" xr:uid="{00000000-0005-0000-0000-0000D20A0000}"/>
    <cellStyle name="Normal 4 3 6 2" xfId="2736" xr:uid="{00000000-0005-0000-0000-0000D30A0000}"/>
    <cellStyle name="Normal 4 3 6 2 2" xfId="2737" xr:uid="{00000000-0005-0000-0000-0000D40A0000}"/>
    <cellStyle name="Normal 4 3 6 2 2 2" xfId="5639" xr:uid="{00000000-0005-0000-0000-0000D90A0000}"/>
    <cellStyle name="Normal 4 3 6 2 3" xfId="5638" xr:uid="{00000000-0005-0000-0000-0000D80A0000}"/>
    <cellStyle name="Normal 4 3 6 3" xfId="2738" xr:uid="{00000000-0005-0000-0000-0000D50A0000}"/>
    <cellStyle name="Normal 4 3 6 3 2" xfId="5640" xr:uid="{00000000-0005-0000-0000-0000DA0A0000}"/>
    <cellStyle name="Normal 4 3 6 4" xfId="5637" xr:uid="{00000000-0005-0000-0000-0000D70A0000}"/>
    <cellStyle name="Normal 4 3 7" xfId="2739" xr:uid="{00000000-0005-0000-0000-0000D60A0000}"/>
    <cellStyle name="Normal 4 3 7 2" xfId="2740" xr:uid="{00000000-0005-0000-0000-0000D70A0000}"/>
    <cellStyle name="Normal 4 3 7 2 2" xfId="5642" xr:uid="{00000000-0005-0000-0000-0000DC0A0000}"/>
    <cellStyle name="Normal 4 3 7 3" xfId="5641" xr:uid="{00000000-0005-0000-0000-0000DB0A0000}"/>
    <cellStyle name="Normal 4 3 8" xfId="2741" xr:uid="{00000000-0005-0000-0000-0000D80A0000}"/>
    <cellStyle name="Normal 4 3 8 2" xfId="5643" xr:uid="{00000000-0005-0000-0000-0000DD0A0000}"/>
    <cellStyle name="Normal 4 3 9" xfId="5592" xr:uid="{00000000-0005-0000-0000-0000AA0A0000}"/>
    <cellStyle name="Normal 4 4" xfId="2742" xr:uid="{00000000-0005-0000-0000-0000D90A0000}"/>
    <cellStyle name="Normal 4 4 2" xfId="2743" xr:uid="{00000000-0005-0000-0000-0000DA0A0000}"/>
    <cellStyle name="Normal 4 4 3" xfId="2744" xr:uid="{00000000-0005-0000-0000-0000DB0A0000}"/>
    <cellStyle name="Normal 4 4 4" xfId="2745" xr:uid="{00000000-0005-0000-0000-0000DC0A0000}"/>
    <cellStyle name="Normal 4 4 5" xfId="2746" xr:uid="{00000000-0005-0000-0000-0000DD0A0000}"/>
    <cellStyle name="Normal 4 5" xfId="2747" xr:uid="{00000000-0005-0000-0000-0000DE0A0000}"/>
    <cellStyle name="Normal 4 5 2" xfId="2748" xr:uid="{00000000-0005-0000-0000-0000DF0A0000}"/>
    <cellStyle name="Normal 4 5 2 2" xfId="2749" xr:uid="{00000000-0005-0000-0000-0000E00A0000}"/>
    <cellStyle name="Normal 4 5 2 2 2" xfId="2750" xr:uid="{00000000-0005-0000-0000-0000E10A0000}"/>
    <cellStyle name="Normal 4 5 2 2 2 2" xfId="5646" xr:uid="{00000000-0005-0000-0000-0000E60A0000}"/>
    <cellStyle name="Normal 4 5 2 2 3" xfId="5645" xr:uid="{00000000-0005-0000-0000-0000E50A0000}"/>
    <cellStyle name="Normal 4 5 2 3" xfId="2751" xr:uid="{00000000-0005-0000-0000-0000E20A0000}"/>
    <cellStyle name="Normal 4 5 2 3 2" xfId="5647" xr:uid="{00000000-0005-0000-0000-0000E70A0000}"/>
    <cellStyle name="Normal 4 5 2 4" xfId="5644" xr:uid="{00000000-0005-0000-0000-0000E40A0000}"/>
    <cellStyle name="Normal 4 6" xfId="2752" xr:uid="{00000000-0005-0000-0000-0000E30A0000}"/>
    <cellStyle name="Normal 4 6 2" xfId="2753" xr:uid="{00000000-0005-0000-0000-0000E40A0000}"/>
    <cellStyle name="Normal 4 6 2 2" xfId="2754" xr:uid="{00000000-0005-0000-0000-0000E50A0000}"/>
    <cellStyle name="Normal 4 6 2 2 2" xfId="5650" xr:uid="{00000000-0005-0000-0000-0000EA0A0000}"/>
    <cellStyle name="Normal 4 6 2 3" xfId="5649" xr:uid="{00000000-0005-0000-0000-0000E90A0000}"/>
    <cellStyle name="Normal 4 6 3" xfId="2755" xr:uid="{00000000-0005-0000-0000-0000E60A0000}"/>
    <cellStyle name="Normal 4 6 3 2" xfId="5651" xr:uid="{00000000-0005-0000-0000-0000EB0A0000}"/>
    <cellStyle name="Normal 4 6 4" xfId="5648" xr:uid="{00000000-0005-0000-0000-0000E80A0000}"/>
    <cellStyle name="Normal 4 7" xfId="2756" xr:uid="{00000000-0005-0000-0000-0000E70A0000}"/>
    <cellStyle name="Normal 4 7 2" xfId="28" xr:uid="{00000000-0005-0000-0000-0000E80A0000}"/>
    <cellStyle name="Normal 4 7 2 2" xfId="3253" xr:uid="{00000000-0005-0000-0000-0000ED0A0000}"/>
    <cellStyle name="Normal 4 7 3" xfId="5652" xr:uid="{00000000-0005-0000-0000-0000EC0A0000}"/>
    <cellStyle name="Normal 4 8" xfId="2757" xr:uid="{00000000-0005-0000-0000-0000E90A0000}"/>
    <cellStyle name="Normal 4 8 2" xfId="5653" xr:uid="{00000000-0005-0000-0000-0000EE0A0000}"/>
    <cellStyle name="Normal 4 9" xfId="2758" xr:uid="{00000000-0005-0000-0000-0000EA0A0000}"/>
    <cellStyle name="Normal 40" xfId="2759" xr:uid="{00000000-0005-0000-0000-0000EB0A0000}"/>
    <cellStyle name="Normal 40 2" xfId="2760" xr:uid="{00000000-0005-0000-0000-0000EC0A0000}"/>
    <cellStyle name="Normal 40 2 2" xfId="2761" xr:uid="{00000000-0005-0000-0000-0000ED0A0000}"/>
    <cellStyle name="Normal 40 2 2 2" xfId="5656" xr:uid="{00000000-0005-0000-0000-0000F20A0000}"/>
    <cellStyle name="Normal 40 2 3" xfId="5655" xr:uid="{00000000-0005-0000-0000-0000F10A0000}"/>
    <cellStyle name="Normal 40 3" xfId="2762" xr:uid="{00000000-0005-0000-0000-0000EE0A0000}"/>
    <cellStyle name="Normal 40 3 2" xfId="5657" xr:uid="{00000000-0005-0000-0000-0000F30A0000}"/>
    <cellStyle name="Normal 40 4" xfId="5654" xr:uid="{00000000-0005-0000-0000-0000F00A0000}"/>
    <cellStyle name="Normal 41" xfId="2763" xr:uid="{00000000-0005-0000-0000-0000EF0A0000}"/>
    <cellStyle name="Normal 41 2" xfId="2764" xr:uid="{00000000-0005-0000-0000-0000F00A0000}"/>
    <cellStyle name="Normal 41 2 2" xfId="2765" xr:uid="{00000000-0005-0000-0000-0000F10A0000}"/>
    <cellStyle name="Normal 41 2 2 2" xfId="5660" xr:uid="{00000000-0005-0000-0000-0000F60A0000}"/>
    <cellStyle name="Normal 41 2 3" xfId="5659" xr:uid="{00000000-0005-0000-0000-0000F50A0000}"/>
    <cellStyle name="Normal 41 3" xfId="2766" xr:uid="{00000000-0005-0000-0000-0000F20A0000}"/>
    <cellStyle name="Normal 41 3 2" xfId="5661" xr:uid="{00000000-0005-0000-0000-0000F70A0000}"/>
    <cellStyle name="Normal 41 4" xfId="5658" xr:uid="{00000000-0005-0000-0000-0000F40A0000}"/>
    <cellStyle name="Normal 42" xfId="2767" xr:uid="{00000000-0005-0000-0000-0000F30A0000}"/>
    <cellStyle name="Normal 42 2" xfId="2768" xr:uid="{00000000-0005-0000-0000-0000F40A0000}"/>
    <cellStyle name="Normal 42 2 2" xfId="2769" xr:uid="{00000000-0005-0000-0000-0000F50A0000}"/>
    <cellStyle name="Normal 42 2 2 2" xfId="5664" xr:uid="{00000000-0005-0000-0000-0000FA0A0000}"/>
    <cellStyle name="Normal 42 2 3" xfId="5663" xr:uid="{00000000-0005-0000-0000-0000F90A0000}"/>
    <cellStyle name="Normal 42 3" xfId="2770" xr:uid="{00000000-0005-0000-0000-0000F60A0000}"/>
    <cellStyle name="Normal 42 3 2" xfId="5665" xr:uid="{00000000-0005-0000-0000-0000FB0A0000}"/>
    <cellStyle name="Normal 42 4" xfId="5662" xr:uid="{00000000-0005-0000-0000-0000F80A0000}"/>
    <cellStyle name="Normal 43" xfId="2771" xr:uid="{00000000-0005-0000-0000-0000F70A0000}"/>
    <cellStyle name="Normal 43 2" xfId="2772" xr:uid="{00000000-0005-0000-0000-0000F80A0000}"/>
    <cellStyle name="Normal 43 2 2" xfId="2773" xr:uid="{00000000-0005-0000-0000-0000F90A0000}"/>
    <cellStyle name="Normal 43 2 2 2" xfId="5668" xr:uid="{00000000-0005-0000-0000-0000FE0A0000}"/>
    <cellStyle name="Normal 43 2 3" xfId="5667" xr:uid="{00000000-0005-0000-0000-0000FD0A0000}"/>
    <cellStyle name="Normal 43 3" xfId="2774" xr:uid="{00000000-0005-0000-0000-0000FA0A0000}"/>
    <cellStyle name="Normal 43 3 2" xfId="5669" xr:uid="{00000000-0005-0000-0000-0000FF0A0000}"/>
    <cellStyle name="Normal 43 4" xfId="5666" xr:uid="{00000000-0005-0000-0000-0000FC0A0000}"/>
    <cellStyle name="Normal 44" xfId="2775" xr:uid="{00000000-0005-0000-0000-0000FB0A0000}"/>
    <cellStyle name="Normal 44 2" xfId="2776" xr:uid="{00000000-0005-0000-0000-0000FC0A0000}"/>
    <cellStyle name="Normal 44 2 2" xfId="2777" xr:uid="{00000000-0005-0000-0000-0000FD0A0000}"/>
    <cellStyle name="Normal 44 2 2 2" xfId="5672" xr:uid="{00000000-0005-0000-0000-0000020B0000}"/>
    <cellStyle name="Normal 44 2 3" xfId="5671" xr:uid="{00000000-0005-0000-0000-0000010B0000}"/>
    <cellStyle name="Normal 44 3" xfId="2778" xr:uid="{00000000-0005-0000-0000-0000FE0A0000}"/>
    <cellStyle name="Normal 44 3 2" xfId="5673" xr:uid="{00000000-0005-0000-0000-0000030B0000}"/>
    <cellStyle name="Normal 44 4" xfId="5670" xr:uid="{00000000-0005-0000-0000-0000000B0000}"/>
    <cellStyle name="Normal 45" xfId="2779" xr:uid="{00000000-0005-0000-0000-0000FF0A0000}"/>
    <cellStyle name="Normal 45 2" xfId="2780" xr:uid="{00000000-0005-0000-0000-0000000B0000}"/>
    <cellStyle name="Normal 45 2 2" xfId="2781" xr:uid="{00000000-0005-0000-0000-0000010B0000}"/>
    <cellStyle name="Normal 45 2 2 2" xfId="5676" xr:uid="{00000000-0005-0000-0000-0000060B0000}"/>
    <cellStyle name="Normal 45 2 3" xfId="5675" xr:uid="{00000000-0005-0000-0000-0000050B0000}"/>
    <cellStyle name="Normal 45 3" xfId="2782" xr:uid="{00000000-0005-0000-0000-0000020B0000}"/>
    <cellStyle name="Normal 45 3 2" xfId="5677" xr:uid="{00000000-0005-0000-0000-0000070B0000}"/>
    <cellStyle name="Normal 45 4" xfId="5674" xr:uid="{00000000-0005-0000-0000-0000040B0000}"/>
    <cellStyle name="Normal 46" xfId="2783" xr:uid="{00000000-0005-0000-0000-0000030B0000}"/>
    <cellStyle name="Normal 46 2" xfId="2784" xr:uid="{00000000-0005-0000-0000-0000040B0000}"/>
    <cellStyle name="Normal 46 2 2" xfId="2785" xr:uid="{00000000-0005-0000-0000-0000050B0000}"/>
    <cellStyle name="Normal 46 2 2 2" xfId="5680" xr:uid="{00000000-0005-0000-0000-00000A0B0000}"/>
    <cellStyle name="Normal 46 2 3" xfId="5679" xr:uid="{00000000-0005-0000-0000-0000090B0000}"/>
    <cellStyle name="Normal 46 3" xfId="2786" xr:uid="{00000000-0005-0000-0000-0000060B0000}"/>
    <cellStyle name="Normal 46 3 2" xfId="5681" xr:uid="{00000000-0005-0000-0000-00000B0B0000}"/>
    <cellStyle name="Normal 46 4" xfId="5678" xr:uid="{00000000-0005-0000-0000-0000080B0000}"/>
    <cellStyle name="Normal 47" xfId="2787" xr:uid="{00000000-0005-0000-0000-0000070B0000}"/>
    <cellStyle name="Normal 47 2" xfId="2788" xr:uid="{00000000-0005-0000-0000-0000080B0000}"/>
    <cellStyle name="Normal 47 2 2" xfId="2789" xr:uid="{00000000-0005-0000-0000-0000090B0000}"/>
    <cellStyle name="Normal 47 2 2 2" xfId="5684" xr:uid="{00000000-0005-0000-0000-00000E0B0000}"/>
    <cellStyle name="Normal 47 2 3" xfId="5683" xr:uid="{00000000-0005-0000-0000-00000D0B0000}"/>
    <cellStyle name="Normal 47 3" xfId="2790" xr:uid="{00000000-0005-0000-0000-00000A0B0000}"/>
    <cellStyle name="Normal 47 3 2" xfId="5685" xr:uid="{00000000-0005-0000-0000-00000F0B0000}"/>
    <cellStyle name="Normal 47 4" xfId="5682" xr:uid="{00000000-0005-0000-0000-00000C0B0000}"/>
    <cellStyle name="Normal 48" xfId="2791" xr:uid="{00000000-0005-0000-0000-00000B0B0000}"/>
    <cellStyle name="Normal 48 2" xfId="2792" xr:uid="{00000000-0005-0000-0000-00000C0B0000}"/>
    <cellStyle name="Normal 48 2 2" xfId="2793" xr:uid="{00000000-0005-0000-0000-00000D0B0000}"/>
    <cellStyle name="Normal 48 2 2 2" xfId="5688" xr:uid="{00000000-0005-0000-0000-0000120B0000}"/>
    <cellStyle name="Normal 48 2 3" xfId="5687" xr:uid="{00000000-0005-0000-0000-0000110B0000}"/>
    <cellStyle name="Normal 48 3" xfId="2794" xr:uid="{00000000-0005-0000-0000-00000E0B0000}"/>
    <cellStyle name="Normal 48 3 2" xfId="5689" xr:uid="{00000000-0005-0000-0000-0000130B0000}"/>
    <cellStyle name="Normal 48 4" xfId="5686" xr:uid="{00000000-0005-0000-0000-0000100B0000}"/>
    <cellStyle name="Normal 49" xfId="2795" xr:uid="{00000000-0005-0000-0000-00000F0B0000}"/>
    <cellStyle name="Normal 49 2" xfId="2796" xr:uid="{00000000-0005-0000-0000-0000100B0000}"/>
    <cellStyle name="Normal 49 2 2" xfId="2797" xr:uid="{00000000-0005-0000-0000-0000110B0000}"/>
    <cellStyle name="Normal 49 2 2 2" xfId="5692" xr:uid="{00000000-0005-0000-0000-0000160B0000}"/>
    <cellStyle name="Normal 49 2 3" xfId="5691" xr:uid="{00000000-0005-0000-0000-0000150B0000}"/>
    <cellStyle name="Normal 49 3" xfId="2798" xr:uid="{00000000-0005-0000-0000-0000120B0000}"/>
    <cellStyle name="Normal 49 3 2" xfId="5693" xr:uid="{00000000-0005-0000-0000-0000170B0000}"/>
    <cellStyle name="Normal 49 4" xfId="5690" xr:uid="{00000000-0005-0000-0000-0000140B0000}"/>
    <cellStyle name="Normal 5" xfId="2799" xr:uid="{00000000-0005-0000-0000-0000130B0000}"/>
    <cellStyle name="Normal 5 2" xfId="2800" xr:uid="{00000000-0005-0000-0000-0000140B0000}"/>
    <cellStyle name="Normal 5 2 2" xfId="2801" xr:uid="{00000000-0005-0000-0000-0000150B0000}"/>
    <cellStyle name="Normal 5 2 2 2" xfId="5696" xr:uid="{00000000-0005-0000-0000-00001A0B0000}"/>
    <cellStyle name="Normal 5 2 3" xfId="2802" xr:uid="{00000000-0005-0000-0000-0000160B0000}"/>
    <cellStyle name="Normal 5 2 4" xfId="5695" xr:uid="{00000000-0005-0000-0000-0000190B0000}"/>
    <cellStyle name="Normal 5 3" xfId="2803" xr:uid="{00000000-0005-0000-0000-0000170B0000}"/>
    <cellStyle name="Normal 5 3 2" xfId="30" xr:uid="{00000000-0005-0000-0000-0000180B0000}"/>
    <cellStyle name="Normal 5 3 2 2" xfId="2804" xr:uid="{00000000-0005-0000-0000-0000190B0000}"/>
    <cellStyle name="Normal 5 3 2 2 2" xfId="2805" xr:uid="{00000000-0005-0000-0000-00001A0B0000}"/>
    <cellStyle name="Normal 5 3 2 2 2 2" xfId="2806" xr:uid="{00000000-0005-0000-0000-00001B0B0000}"/>
    <cellStyle name="Normal 5 3 2 2 2 2 2" xfId="5700" xr:uid="{00000000-0005-0000-0000-0000200B0000}"/>
    <cellStyle name="Normal 5 3 2 2 2 3" xfId="5699" xr:uid="{00000000-0005-0000-0000-00001F0B0000}"/>
    <cellStyle name="Normal 5 3 2 2 3" xfId="2807" xr:uid="{00000000-0005-0000-0000-00001C0B0000}"/>
    <cellStyle name="Normal 5 3 2 2 3 2" xfId="5701" xr:uid="{00000000-0005-0000-0000-0000210B0000}"/>
    <cellStyle name="Normal 5 3 2 2 4" xfId="5698" xr:uid="{00000000-0005-0000-0000-00001E0B0000}"/>
    <cellStyle name="Normal 5 3 2 3" xfId="2808" xr:uid="{00000000-0005-0000-0000-00001D0B0000}"/>
    <cellStyle name="Normal 5 3 2 3 2" xfId="5702" xr:uid="{00000000-0005-0000-0000-0000220B0000}"/>
    <cellStyle name="Normal 5 3 3" xfId="2809" xr:uid="{00000000-0005-0000-0000-00001E0B0000}"/>
    <cellStyle name="Normal 5 3 3 2" xfId="5703" xr:uid="{00000000-0005-0000-0000-0000230B0000}"/>
    <cellStyle name="Normal 5 3 4" xfId="5697" xr:uid="{00000000-0005-0000-0000-00001C0B0000}"/>
    <cellStyle name="Normal 5 4" xfId="2810" xr:uid="{00000000-0005-0000-0000-00001F0B0000}"/>
    <cellStyle name="Normal 5 5" xfId="5694" xr:uid="{00000000-0005-0000-0000-0000180B0000}"/>
    <cellStyle name="Normal 50" xfId="2811" xr:uid="{00000000-0005-0000-0000-0000200B0000}"/>
    <cellStyle name="Normal 50 2" xfId="2812" xr:uid="{00000000-0005-0000-0000-0000210B0000}"/>
    <cellStyle name="Normal 50 2 2" xfId="2813" xr:uid="{00000000-0005-0000-0000-0000220B0000}"/>
    <cellStyle name="Normal 50 2 2 2" xfId="5706" xr:uid="{00000000-0005-0000-0000-0000270B0000}"/>
    <cellStyle name="Normal 50 2 3" xfId="5705" xr:uid="{00000000-0005-0000-0000-0000260B0000}"/>
    <cellStyle name="Normal 50 3" xfId="2814" xr:uid="{00000000-0005-0000-0000-0000230B0000}"/>
    <cellStyle name="Normal 50 3 2" xfId="5707" xr:uid="{00000000-0005-0000-0000-0000280B0000}"/>
    <cellStyle name="Normal 50 4" xfId="5704" xr:uid="{00000000-0005-0000-0000-0000250B0000}"/>
    <cellStyle name="Normal 51" xfId="2815" xr:uid="{00000000-0005-0000-0000-0000240B0000}"/>
    <cellStyle name="Normal 51 2" xfId="2816" xr:uid="{00000000-0005-0000-0000-0000250B0000}"/>
    <cellStyle name="Normal 51 2 2" xfId="2817" xr:uid="{00000000-0005-0000-0000-0000260B0000}"/>
    <cellStyle name="Normal 51 2 2 2" xfId="5710" xr:uid="{00000000-0005-0000-0000-00002B0B0000}"/>
    <cellStyle name="Normal 51 2 3" xfId="5709" xr:uid="{00000000-0005-0000-0000-00002A0B0000}"/>
    <cellStyle name="Normal 51 3" xfId="2818" xr:uid="{00000000-0005-0000-0000-0000270B0000}"/>
    <cellStyle name="Normal 51 3 2" xfId="5711" xr:uid="{00000000-0005-0000-0000-00002C0B0000}"/>
    <cellStyle name="Normal 51 4" xfId="5708" xr:uid="{00000000-0005-0000-0000-0000290B0000}"/>
    <cellStyle name="Normal 52" xfId="2819" xr:uid="{00000000-0005-0000-0000-0000280B0000}"/>
    <cellStyle name="Normal 52 2" xfId="2820" xr:uid="{00000000-0005-0000-0000-0000290B0000}"/>
    <cellStyle name="Normal 52 2 2" xfId="2821" xr:uid="{00000000-0005-0000-0000-00002A0B0000}"/>
    <cellStyle name="Normal 52 2 2 2" xfId="2822" xr:uid="{00000000-0005-0000-0000-00002B0B0000}"/>
    <cellStyle name="Normal 52 2 2 2 2" xfId="5715" xr:uid="{00000000-0005-0000-0000-0000300B0000}"/>
    <cellStyle name="Normal 52 2 2 3" xfId="5714" xr:uid="{00000000-0005-0000-0000-00002F0B0000}"/>
    <cellStyle name="Normal 52 2 3" xfId="2823" xr:uid="{00000000-0005-0000-0000-00002C0B0000}"/>
    <cellStyle name="Normal 52 2 3 2" xfId="5716" xr:uid="{00000000-0005-0000-0000-0000310B0000}"/>
    <cellStyle name="Normal 52 2 4" xfId="5713" xr:uid="{00000000-0005-0000-0000-00002E0B0000}"/>
    <cellStyle name="Normal 52 3" xfId="2824" xr:uid="{00000000-0005-0000-0000-00002D0B0000}"/>
    <cellStyle name="Normal 52 3 2" xfId="2825" xr:uid="{00000000-0005-0000-0000-00002E0B0000}"/>
    <cellStyle name="Normal 52 3 2 2" xfId="2826" xr:uid="{00000000-0005-0000-0000-00002F0B0000}"/>
    <cellStyle name="Normal 52 3 2 2 2" xfId="5719" xr:uid="{00000000-0005-0000-0000-0000340B0000}"/>
    <cellStyle name="Normal 52 3 2 3" xfId="5718" xr:uid="{00000000-0005-0000-0000-0000330B0000}"/>
    <cellStyle name="Normal 52 3 3" xfId="2827" xr:uid="{00000000-0005-0000-0000-0000300B0000}"/>
    <cellStyle name="Normal 52 3 3 2" xfId="5720" xr:uid="{00000000-0005-0000-0000-0000350B0000}"/>
    <cellStyle name="Normal 52 3 4" xfId="5717" xr:uid="{00000000-0005-0000-0000-0000320B0000}"/>
    <cellStyle name="Normal 52 4" xfId="2828" xr:uid="{00000000-0005-0000-0000-0000310B0000}"/>
    <cellStyle name="Normal 52 4 2" xfId="2829" xr:uid="{00000000-0005-0000-0000-0000320B0000}"/>
    <cellStyle name="Normal 52 4 2 2" xfId="5722" xr:uid="{00000000-0005-0000-0000-0000370B0000}"/>
    <cellStyle name="Normal 52 4 3" xfId="5721" xr:uid="{00000000-0005-0000-0000-0000360B0000}"/>
    <cellStyle name="Normal 52 5" xfId="2830" xr:uid="{00000000-0005-0000-0000-0000330B0000}"/>
    <cellStyle name="Normal 52 5 2" xfId="5723" xr:uid="{00000000-0005-0000-0000-0000380B0000}"/>
    <cellStyle name="Normal 52 6" xfId="5712" xr:uid="{00000000-0005-0000-0000-00002D0B0000}"/>
    <cellStyle name="Normal 53" xfId="2831" xr:uid="{00000000-0005-0000-0000-0000340B0000}"/>
    <cellStyle name="Normal 53 2" xfId="2832" xr:uid="{00000000-0005-0000-0000-0000350B0000}"/>
    <cellStyle name="Normal 53 2 2" xfId="2833" xr:uid="{00000000-0005-0000-0000-0000360B0000}"/>
    <cellStyle name="Normal 53 2 2 2" xfId="5726" xr:uid="{00000000-0005-0000-0000-00003B0B0000}"/>
    <cellStyle name="Normal 53 2 3" xfId="5725" xr:uid="{00000000-0005-0000-0000-00003A0B0000}"/>
    <cellStyle name="Normal 53 3" xfId="2834" xr:uid="{00000000-0005-0000-0000-0000370B0000}"/>
    <cellStyle name="Normal 53 3 2" xfId="5727" xr:uid="{00000000-0005-0000-0000-00003C0B0000}"/>
    <cellStyle name="Normal 53 4" xfId="5724" xr:uid="{00000000-0005-0000-0000-0000390B0000}"/>
    <cellStyle name="Normal 54" xfId="2835" xr:uid="{00000000-0005-0000-0000-0000380B0000}"/>
    <cellStyle name="Normal 54 2" xfId="2836" xr:uid="{00000000-0005-0000-0000-0000390B0000}"/>
    <cellStyle name="Normal 54 2 2" xfId="2837" xr:uid="{00000000-0005-0000-0000-00003A0B0000}"/>
    <cellStyle name="Normal 54 2 2 2" xfId="5730" xr:uid="{00000000-0005-0000-0000-00003F0B0000}"/>
    <cellStyle name="Normal 54 2 3" xfId="5729" xr:uid="{00000000-0005-0000-0000-00003E0B0000}"/>
    <cellStyle name="Normal 54 3" xfId="2838" xr:uid="{00000000-0005-0000-0000-00003B0B0000}"/>
    <cellStyle name="Normal 54 3 2" xfId="5731" xr:uid="{00000000-0005-0000-0000-0000400B0000}"/>
    <cellStyle name="Normal 54 4" xfId="5728" xr:uid="{00000000-0005-0000-0000-00003D0B0000}"/>
    <cellStyle name="Normal 55" xfId="2839" xr:uid="{00000000-0005-0000-0000-00003C0B0000}"/>
    <cellStyle name="Normal 55 2" xfId="2840" xr:uid="{00000000-0005-0000-0000-00003D0B0000}"/>
    <cellStyle name="Normal 55 2 2" xfId="2841" xr:uid="{00000000-0005-0000-0000-00003E0B0000}"/>
    <cellStyle name="Normal 55 2 2 2" xfId="2842" xr:uid="{00000000-0005-0000-0000-00003F0B0000}"/>
    <cellStyle name="Normal 55 2 2 2 2" xfId="5735" xr:uid="{00000000-0005-0000-0000-0000440B0000}"/>
    <cellStyle name="Normal 55 2 2 3" xfId="5734" xr:uid="{00000000-0005-0000-0000-0000430B0000}"/>
    <cellStyle name="Normal 55 2 3" xfId="2843" xr:uid="{00000000-0005-0000-0000-0000400B0000}"/>
    <cellStyle name="Normal 55 2 3 2" xfId="5736" xr:uid="{00000000-0005-0000-0000-0000450B0000}"/>
    <cellStyle name="Normal 55 2 4" xfId="5733" xr:uid="{00000000-0005-0000-0000-0000420B0000}"/>
    <cellStyle name="Normal 55 3" xfId="2844" xr:uid="{00000000-0005-0000-0000-0000410B0000}"/>
    <cellStyle name="Normal 55 3 2" xfId="2845" xr:uid="{00000000-0005-0000-0000-0000420B0000}"/>
    <cellStyle name="Normal 55 3 2 2" xfId="2846" xr:uid="{00000000-0005-0000-0000-0000430B0000}"/>
    <cellStyle name="Normal 55 3 2 2 2" xfId="5739" xr:uid="{00000000-0005-0000-0000-0000480B0000}"/>
    <cellStyle name="Normal 55 3 2 3" xfId="5738" xr:uid="{00000000-0005-0000-0000-0000470B0000}"/>
    <cellStyle name="Normal 55 3 3" xfId="2847" xr:uid="{00000000-0005-0000-0000-0000440B0000}"/>
    <cellStyle name="Normal 55 3 3 2" xfId="5740" xr:uid="{00000000-0005-0000-0000-0000490B0000}"/>
    <cellStyle name="Normal 55 3 4" xfId="5737" xr:uid="{00000000-0005-0000-0000-0000460B0000}"/>
    <cellStyle name="Normal 55 4" xfId="2848" xr:uid="{00000000-0005-0000-0000-0000450B0000}"/>
    <cellStyle name="Normal 55 4 2" xfId="2849" xr:uid="{00000000-0005-0000-0000-0000460B0000}"/>
    <cellStyle name="Normal 55 4 2 2" xfId="5742" xr:uid="{00000000-0005-0000-0000-00004B0B0000}"/>
    <cellStyle name="Normal 55 4 3" xfId="5741" xr:uid="{00000000-0005-0000-0000-00004A0B0000}"/>
    <cellStyle name="Normal 55 5" xfId="2850" xr:uid="{00000000-0005-0000-0000-0000470B0000}"/>
    <cellStyle name="Normal 55 5 2" xfId="5743" xr:uid="{00000000-0005-0000-0000-00004C0B0000}"/>
    <cellStyle name="Normal 55 6" xfId="5732" xr:uid="{00000000-0005-0000-0000-0000410B0000}"/>
    <cellStyle name="Normal 56" xfId="2851" xr:uid="{00000000-0005-0000-0000-0000480B0000}"/>
    <cellStyle name="Normal 56 2" xfId="2852" xr:uid="{00000000-0005-0000-0000-0000490B0000}"/>
    <cellStyle name="Normal 56 2 2" xfId="2853" xr:uid="{00000000-0005-0000-0000-00004A0B0000}"/>
    <cellStyle name="Normal 56 2 2 2" xfId="5746" xr:uid="{00000000-0005-0000-0000-00004F0B0000}"/>
    <cellStyle name="Normal 56 2 3" xfId="5745" xr:uid="{00000000-0005-0000-0000-00004E0B0000}"/>
    <cellStyle name="Normal 56 3" xfId="2854" xr:uid="{00000000-0005-0000-0000-00004B0B0000}"/>
    <cellStyle name="Normal 56 3 2" xfId="5747" xr:uid="{00000000-0005-0000-0000-0000500B0000}"/>
    <cellStyle name="Normal 56 4" xfId="5744" xr:uid="{00000000-0005-0000-0000-00004D0B0000}"/>
    <cellStyle name="Normal 57" xfId="2855" xr:uid="{00000000-0005-0000-0000-00004C0B0000}"/>
    <cellStyle name="Normal 57 2" xfId="2856" xr:uid="{00000000-0005-0000-0000-00004D0B0000}"/>
    <cellStyle name="Normal 57 2 2" xfId="2857" xr:uid="{00000000-0005-0000-0000-00004E0B0000}"/>
    <cellStyle name="Normal 57 2 2 2" xfId="5750" xr:uid="{00000000-0005-0000-0000-0000530B0000}"/>
    <cellStyle name="Normal 57 2 3" xfId="5749" xr:uid="{00000000-0005-0000-0000-0000520B0000}"/>
    <cellStyle name="Normal 57 3" xfId="2858" xr:uid="{00000000-0005-0000-0000-00004F0B0000}"/>
    <cellStyle name="Normal 57 3 2" xfId="5751" xr:uid="{00000000-0005-0000-0000-0000540B0000}"/>
    <cellStyle name="Normal 57 4" xfId="5748" xr:uid="{00000000-0005-0000-0000-0000510B0000}"/>
    <cellStyle name="Normal 58" xfId="2859" xr:uid="{00000000-0005-0000-0000-0000500B0000}"/>
    <cellStyle name="Normal 58 2" xfId="2860" xr:uid="{00000000-0005-0000-0000-0000510B0000}"/>
    <cellStyle name="Normal 58 2 2" xfId="2861" xr:uid="{00000000-0005-0000-0000-0000520B0000}"/>
    <cellStyle name="Normal 58 2 2 2" xfId="5754" xr:uid="{00000000-0005-0000-0000-0000570B0000}"/>
    <cellStyle name="Normal 58 2 3" xfId="5753" xr:uid="{00000000-0005-0000-0000-0000560B0000}"/>
    <cellStyle name="Normal 58 3" xfId="2862" xr:uid="{00000000-0005-0000-0000-0000530B0000}"/>
    <cellStyle name="Normal 58 3 2" xfId="5755" xr:uid="{00000000-0005-0000-0000-0000580B0000}"/>
    <cellStyle name="Normal 58 4" xfId="5752" xr:uid="{00000000-0005-0000-0000-0000550B0000}"/>
    <cellStyle name="Normal 59" xfId="2863" xr:uid="{00000000-0005-0000-0000-0000540B0000}"/>
    <cellStyle name="Normal 59 2" xfId="2864" xr:uid="{00000000-0005-0000-0000-0000550B0000}"/>
    <cellStyle name="Normal 59 2 2" xfId="2865" xr:uid="{00000000-0005-0000-0000-0000560B0000}"/>
    <cellStyle name="Normal 59 2 2 2" xfId="5758" xr:uid="{00000000-0005-0000-0000-00005B0B0000}"/>
    <cellStyle name="Normal 59 2 3" xfId="5757" xr:uid="{00000000-0005-0000-0000-00005A0B0000}"/>
    <cellStyle name="Normal 59 3" xfId="2866" xr:uid="{00000000-0005-0000-0000-0000570B0000}"/>
    <cellStyle name="Normal 59 3 2" xfId="5759" xr:uid="{00000000-0005-0000-0000-00005C0B0000}"/>
    <cellStyle name="Normal 59 4" xfId="5756" xr:uid="{00000000-0005-0000-0000-0000590B0000}"/>
    <cellStyle name="Normal 6" xfId="2867" xr:uid="{00000000-0005-0000-0000-0000580B0000}"/>
    <cellStyle name="Normal 6 2" xfId="2868" xr:uid="{00000000-0005-0000-0000-0000590B0000}"/>
    <cellStyle name="Normal 6 2 2" xfId="2869" xr:uid="{00000000-0005-0000-0000-00005A0B0000}"/>
    <cellStyle name="Normal 6 2 2 2" xfId="2870" xr:uid="{00000000-0005-0000-0000-00005B0B0000}"/>
    <cellStyle name="Normal 6 2 2 2 2" xfId="2871" xr:uid="{00000000-0005-0000-0000-00005C0B0000}"/>
    <cellStyle name="Normal 6 2 2 2 2 2" xfId="2872" xr:uid="{00000000-0005-0000-0000-00005D0B0000}"/>
    <cellStyle name="Normal 6 2 2 2 2 2 2" xfId="5765" xr:uid="{00000000-0005-0000-0000-0000620B0000}"/>
    <cellStyle name="Normal 6 2 2 2 2 3" xfId="5764" xr:uid="{00000000-0005-0000-0000-0000610B0000}"/>
    <cellStyle name="Normal 6 2 2 2 3" xfId="2873" xr:uid="{00000000-0005-0000-0000-00005E0B0000}"/>
    <cellStyle name="Normal 6 2 2 2 3 2" xfId="5766" xr:uid="{00000000-0005-0000-0000-0000630B0000}"/>
    <cellStyle name="Normal 6 2 2 2 4" xfId="5763" xr:uid="{00000000-0005-0000-0000-0000600B0000}"/>
    <cellStyle name="Normal 6 2 2 3" xfId="2874" xr:uid="{00000000-0005-0000-0000-00005F0B0000}"/>
    <cellStyle name="Normal 6 2 2 3 2" xfId="2875" xr:uid="{00000000-0005-0000-0000-0000600B0000}"/>
    <cellStyle name="Normal 6 2 2 3 2 2" xfId="2876" xr:uid="{00000000-0005-0000-0000-0000610B0000}"/>
    <cellStyle name="Normal 6 2 2 3 2 2 2" xfId="5769" xr:uid="{00000000-0005-0000-0000-0000660B0000}"/>
    <cellStyle name="Normal 6 2 2 3 2 3" xfId="5768" xr:uid="{00000000-0005-0000-0000-0000650B0000}"/>
    <cellStyle name="Normal 6 2 2 3 3" xfId="2877" xr:uid="{00000000-0005-0000-0000-0000620B0000}"/>
    <cellStyle name="Normal 6 2 2 3 3 2" xfId="5770" xr:uid="{00000000-0005-0000-0000-0000670B0000}"/>
    <cellStyle name="Normal 6 2 2 3 4" xfId="5767" xr:uid="{00000000-0005-0000-0000-0000640B0000}"/>
    <cellStyle name="Normal 6 2 2 4" xfId="2878" xr:uid="{00000000-0005-0000-0000-0000630B0000}"/>
    <cellStyle name="Normal 6 2 2 4 2" xfId="2879" xr:uid="{00000000-0005-0000-0000-0000640B0000}"/>
    <cellStyle name="Normal 6 2 2 4 2 2" xfId="5772" xr:uid="{00000000-0005-0000-0000-0000690B0000}"/>
    <cellStyle name="Normal 6 2 2 4 3" xfId="5771" xr:uid="{00000000-0005-0000-0000-0000680B0000}"/>
    <cellStyle name="Normal 6 2 2 5" xfId="2880" xr:uid="{00000000-0005-0000-0000-0000650B0000}"/>
    <cellStyle name="Normal 6 2 2 5 2" xfId="5773" xr:uid="{00000000-0005-0000-0000-00006A0B0000}"/>
    <cellStyle name="Normal 6 2 2 6" xfId="5762" xr:uid="{00000000-0005-0000-0000-00005F0B0000}"/>
    <cellStyle name="Normal 6 2 3" xfId="2881" xr:uid="{00000000-0005-0000-0000-0000660B0000}"/>
    <cellStyle name="Normal 6 2 3 2" xfId="2882" xr:uid="{00000000-0005-0000-0000-0000670B0000}"/>
    <cellStyle name="Normal 6 2 3 2 2" xfId="2883" xr:uid="{00000000-0005-0000-0000-0000680B0000}"/>
    <cellStyle name="Normal 6 2 3 2 2 2" xfId="5776" xr:uid="{00000000-0005-0000-0000-00006D0B0000}"/>
    <cellStyle name="Normal 6 2 3 2 3" xfId="5775" xr:uid="{00000000-0005-0000-0000-00006C0B0000}"/>
    <cellStyle name="Normal 6 2 3 3" xfId="2884" xr:uid="{00000000-0005-0000-0000-0000690B0000}"/>
    <cellStyle name="Normal 6 2 3 3 2" xfId="5777" xr:uid="{00000000-0005-0000-0000-00006E0B0000}"/>
    <cellStyle name="Normal 6 2 3 4" xfId="5774" xr:uid="{00000000-0005-0000-0000-00006B0B0000}"/>
    <cellStyle name="Normal 6 2 4" xfId="2885" xr:uid="{00000000-0005-0000-0000-00006A0B0000}"/>
    <cellStyle name="Normal 6 2 4 2" xfId="2886" xr:uid="{00000000-0005-0000-0000-00006B0B0000}"/>
    <cellStyle name="Normal 6 2 4 2 2" xfId="2887" xr:uid="{00000000-0005-0000-0000-00006C0B0000}"/>
    <cellStyle name="Normal 6 2 4 2 2 2" xfId="5780" xr:uid="{00000000-0005-0000-0000-0000710B0000}"/>
    <cellStyle name="Normal 6 2 4 2 3" xfId="5779" xr:uid="{00000000-0005-0000-0000-0000700B0000}"/>
    <cellStyle name="Normal 6 2 4 3" xfId="2888" xr:uid="{00000000-0005-0000-0000-00006D0B0000}"/>
    <cellStyle name="Normal 6 2 4 3 2" xfId="5781" xr:uid="{00000000-0005-0000-0000-0000720B0000}"/>
    <cellStyle name="Normal 6 2 4 4" xfId="5778" xr:uid="{00000000-0005-0000-0000-00006F0B0000}"/>
    <cellStyle name="Normal 6 2 5" xfId="2889" xr:uid="{00000000-0005-0000-0000-00006E0B0000}"/>
    <cellStyle name="Normal 6 2 5 2" xfId="2890" xr:uid="{00000000-0005-0000-0000-00006F0B0000}"/>
    <cellStyle name="Normal 6 2 5 2 2" xfId="2891" xr:uid="{00000000-0005-0000-0000-0000700B0000}"/>
    <cellStyle name="Normal 6 2 5 2 2 2" xfId="5784" xr:uid="{00000000-0005-0000-0000-0000750B0000}"/>
    <cellStyle name="Normal 6 2 5 2 3" xfId="5783" xr:uid="{00000000-0005-0000-0000-0000740B0000}"/>
    <cellStyle name="Normal 6 2 5 3" xfId="2892" xr:uid="{00000000-0005-0000-0000-0000710B0000}"/>
    <cellStyle name="Normal 6 2 5 3 2" xfId="5785" xr:uid="{00000000-0005-0000-0000-0000760B0000}"/>
    <cellStyle name="Normal 6 2 5 4" xfId="5782" xr:uid="{00000000-0005-0000-0000-0000730B0000}"/>
    <cellStyle name="Normal 6 2 6" xfId="2893" xr:uid="{00000000-0005-0000-0000-0000720B0000}"/>
    <cellStyle name="Normal 6 2 6 2" xfId="2894" xr:uid="{00000000-0005-0000-0000-0000730B0000}"/>
    <cellStyle name="Normal 6 2 6 2 2" xfId="5787" xr:uid="{00000000-0005-0000-0000-0000780B0000}"/>
    <cellStyle name="Normal 6 2 6 3" xfId="5786" xr:uid="{00000000-0005-0000-0000-0000770B0000}"/>
    <cellStyle name="Normal 6 2 7" xfId="2895" xr:uid="{00000000-0005-0000-0000-0000740B0000}"/>
    <cellStyle name="Normal 6 2 7 2" xfId="5788" xr:uid="{00000000-0005-0000-0000-0000790B0000}"/>
    <cellStyle name="Normal 6 2 8" xfId="5761" xr:uid="{00000000-0005-0000-0000-00005E0B0000}"/>
    <cellStyle name="Normal 6 3" xfId="2896" xr:uid="{00000000-0005-0000-0000-0000750B0000}"/>
    <cellStyle name="Normal 6 3 2" xfId="2897" xr:uid="{00000000-0005-0000-0000-0000760B0000}"/>
    <cellStyle name="Normal 6 3 2 2" xfId="2898" xr:uid="{00000000-0005-0000-0000-0000770B0000}"/>
    <cellStyle name="Normal 6 3 2 2 2" xfId="2899" xr:uid="{00000000-0005-0000-0000-0000780B0000}"/>
    <cellStyle name="Normal 6 3 2 2 2 2" xfId="5792" xr:uid="{00000000-0005-0000-0000-00007D0B0000}"/>
    <cellStyle name="Normal 6 3 2 2 3" xfId="5791" xr:uid="{00000000-0005-0000-0000-00007C0B0000}"/>
    <cellStyle name="Normal 6 3 2 3" xfId="2900" xr:uid="{00000000-0005-0000-0000-0000790B0000}"/>
    <cellStyle name="Normal 6 3 2 3 2" xfId="5793" xr:uid="{00000000-0005-0000-0000-00007E0B0000}"/>
    <cellStyle name="Normal 6 3 2 4" xfId="5790" xr:uid="{00000000-0005-0000-0000-00007B0B0000}"/>
    <cellStyle name="Normal 6 3 3" xfId="2901" xr:uid="{00000000-0005-0000-0000-00007A0B0000}"/>
    <cellStyle name="Normal 6 3 3 2" xfId="2902" xr:uid="{00000000-0005-0000-0000-00007B0B0000}"/>
    <cellStyle name="Normal 6 3 3 2 2" xfId="2903" xr:uid="{00000000-0005-0000-0000-00007C0B0000}"/>
    <cellStyle name="Normal 6 3 3 2 2 2" xfId="5796" xr:uid="{00000000-0005-0000-0000-0000810B0000}"/>
    <cellStyle name="Normal 6 3 3 2 3" xfId="5795" xr:uid="{00000000-0005-0000-0000-0000800B0000}"/>
    <cellStyle name="Normal 6 3 3 3" xfId="2904" xr:uid="{00000000-0005-0000-0000-00007D0B0000}"/>
    <cellStyle name="Normal 6 3 3 3 2" xfId="5797" xr:uid="{00000000-0005-0000-0000-0000820B0000}"/>
    <cellStyle name="Normal 6 3 3 4" xfId="5794" xr:uid="{00000000-0005-0000-0000-00007F0B0000}"/>
    <cellStyle name="Normal 6 3 4" xfId="2905" xr:uid="{00000000-0005-0000-0000-00007E0B0000}"/>
    <cellStyle name="Normal 6 3 4 2" xfId="2906" xr:uid="{00000000-0005-0000-0000-00007F0B0000}"/>
    <cellStyle name="Normal 6 3 4 2 2" xfId="5799" xr:uid="{00000000-0005-0000-0000-0000840B0000}"/>
    <cellStyle name="Normal 6 3 4 3" xfId="5798" xr:uid="{00000000-0005-0000-0000-0000830B0000}"/>
    <cellStyle name="Normal 6 3 5" xfId="2907" xr:uid="{00000000-0005-0000-0000-0000800B0000}"/>
    <cellStyle name="Normal 6 3 5 2" xfId="5800" xr:uid="{00000000-0005-0000-0000-0000850B0000}"/>
    <cellStyle name="Normal 6 3 6" xfId="5789" xr:uid="{00000000-0005-0000-0000-00007A0B0000}"/>
    <cellStyle name="Normal 6 4" xfId="2908" xr:uid="{00000000-0005-0000-0000-0000810B0000}"/>
    <cellStyle name="Normal 6 4 2" xfId="2909" xr:uid="{00000000-0005-0000-0000-0000820B0000}"/>
    <cellStyle name="Normal 6 4 2 2" xfId="2910" xr:uid="{00000000-0005-0000-0000-0000830B0000}"/>
    <cellStyle name="Normal 6 4 2 2 2" xfId="5803" xr:uid="{00000000-0005-0000-0000-0000880B0000}"/>
    <cellStyle name="Normal 6 4 2 3" xfId="5802" xr:uid="{00000000-0005-0000-0000-0000870B0000}"/>
    <cellStyle name="Normal 6 4 3" xfId="2911" xr:uid="{00000000-0005-0000-0000-0000840B0000}"/>
    <cellStyle name="Normal 6 4 3 2" xfId="5804" xr:uid="{00000000-0005-0000-0000-0000890B0000}"/>
    <cellStyle name="Normal 6 4 4" xfId="5801" xr:uid="{00000000-0005-0000-0000-0000860B0000}"/>
    <cellStyle name="Normal 6 5" xfId="2912" xr:uid="{00000000-0005-0000-0000-0000850B0000}"/>
    <cellStyle name="Normal 6 5 2" xfId="2913" xr:uid="{00000000-0005-0000-0000-0000860B0000}"/>
    <cellStyle name="Normal 6 5 2 2" xfId="2914" xr:uid="{00000000-0005-0000-0000-0000870B0000}"/>
    <cellStyle name="Normal 6 5 2 2 2" xfId="5807" xr:uid="{00000000-0005-0000-0000-00008C0B0000}"/>
    <cellStyle name="Normal 6 5 2 3" xfId="5806" xr:uid="{00000000-0005-0000-0000-00008B0B0000}"/>
    <cellStyle name="Normal 6 5 3" xfId="2915" xr:uid="{00000000-0005-0000-0000-0000880B0000}"/>
    <cellStyle name="Normal 6 5 3 2" xfId="5808" xr:uid="{00000000-0005-0000-0000-00008D0B0000}"/>
    <cellStyle name="Normal 6 5 4" xfId="5805" xr:uid="{00000000-0005-0000-0000-00008A0B0000}"/>
    <cellStyle name="Normal 6 6" xfId="2916" xr:uid="{00000000-0005-0000-0000-0000890B0000}"/>
    <cellStyle name="Normal 6 6 2" xfId="2917" xr:uid="{00000000-0005-0000-0000-00008A0B0000}"/>
    <cellStyle name="Normal 6 6 2 2" xfId="5810" xr:uid="{00000000-0005-0000-0000-00008F0B0000}"/>
    <cellStyle name="Normal 6 6 3" xfId="5809" xr:uid="{00000000-0005-0000-0000-00008E0B0000}"/>
    <cellStyle name="Normal 6 7" xfId="2918" xr:uid="{00000000-0005-0000-0000-00008B0B0000}"/>
    <cellStyle name="Normal 6 7 2" xfId="5811" xr:uid="{00000000-0005-0000-0000-0000900B0000}"/>
    <cellStyle name="Normal 6 8" xfId="5760" xr:uid="{00000000-0005-0000-0000-00005D0B0000}"/>
    <cellStyle name="Normal 60" xfId="2919" xr:uid="{00000000-0005-0000-0000-00008C0B0000}"/>
    <cellStyle name="Normal 60 2" xfId="2920" xr:uid="{00000000-0005-0000-0000-00008D0B0000}"/>
    <cellStyle name="Normal 60 2 2" xfId="2921" xr:uid="{00000000-0005-0000-0000-00008E0B0000}"/>
    <cellStyle name="Normal 60 2 2 2" xfId="5814" xr:uid="{00000000-0005-0000-0000-0000930B0000}"/>
    <cellStyle name="Normal 60 2 3" xfId="5813" xr:uid="{00000000-0005-0000-0000-0000920B0000}"/>
    <cellStyle name="Normal 60 3" xfId="2922" xr:uid="{00000000-0005-0000-0000-00008F0B0000}"/>
    <cellStyle name="Normal 60 3 2" xfId="5815" xr:uid="{00000000-0005-0000-0000-0000940B0000}"/>
    <cellStyle name="Normal 60 4" xfId="5812" xr:uid="{00000000-0005-0000-0000-0000910B0000}"/>
    <cellStyle name="Normal 61" xfId="2923" xr:uid="{00000000-0005-0000-0000-0000900B0000}"/>
    <cellStyle name="Normal 61 2" xfId="2924" xr:uid="{00000000-0005-0000-0000-0000910B0000}"/>
    <cellStyle name="Normal 61 2 2" xfId="2925" xr:uid="{00000000-0005-0000-0000-0000920B0000}"/>
    <cellStyle name="Normal 61 2 2 2" xfId="5818" xr:uid="{00000000-0005-0000-0000-0000970B0000}"/>
    <cellStyle name="Normal 61 2 3" xfId="5817" xr:uid="{00000000-0005-0000-0000-0000960B0000}"/>
    <cellStyle name="Normal 61 3" xfId="2926" xr:uid="{00000000-0005-0000-0000-0000930B0000}"/>
    <cellStyle name="Normal 61 3 2" xfId="5819" xr:uid="{00000000-0005-0000-0000-0000980B0000}"/>
    <cellStyle name="Normal 61 4" xfId="5816" xr:uid="{00000000-0005-0000-0000-0000950B0000}"/>
    <cellStyle name="Normal 62" xfId="2927" xr:uid="{00000000-0005-0000-0000-0000940B0000}"/>
    <cellStyle name="Normal 62 2" xfId="2928" xr:uid="{00000000-0005-0000-0000-0000950B0000}"/>
    <cellStyle name="Normal 62 2 2" xfId="2929" xr:uid="{00000000-0005-0000-0000-0000960B0000}"/>
    <cellStyle name="Normal 62 2 2 2" xfId="5822" xr:uid="{00000000-0005-0000-0000-00009B0B0000}"/>
    <cellStyle name="Normal 62 2 3" xfId="5821" xr:uid="{00000000-0005-0000-0000-00009A0B0000}"/>
    <cellStyle name="Normal 62 3" xfId="2930" xr:uid="{00000000-0005-0000-0000-0000970B0000}"/>
    <cellStyle name="Normal 62 3 2" xfId="5823" xr:uid="{00000000-0005-0000-0000-00009C0B0000}"/>
    <cellStyle name="Normal 62 4" xfId="5820" xr:uid="{00000000-0005-0000-0000-0000990B0000}"/>
    <cellStyle name="Normal 63" xfId="2931" xr:uid="{00000000-0005-0000-0000-0000980B0000}"/>
    <cellStyle name="Normal 63 2" xfId="2932" xr:uid="{00000000-0005-0000-0000-0000990B0000}"/>
    <cellStyle name="Normal 63 2 2" xfId="2933" xr:uid="{00000000-0005-0000-0000-00009A0B0000}"/>
    <cellStyle name="Normal 63 2 2 2" xfId="5826" xr:uid="{00000000-0005-0000-0000-00009F0B0000}"/>
    <cellStyle name="Normal 63 2 3" xfId="5825" xr:uid="{00000000-0005-0000-0000-00009E0B0000}"/>
    <cellStyle name="Normal 63 3" xfId="2934" xr:uid="{00000000-0005-0000-0000-00009B0B0000}"/>
    <cellStyle name="Normal 63 3 2" xfId="5827" xr:uid="{00000000-0005-0000-0000-0000A00B0000}"/>
    <cellStyle name="Normal 63 4" xfId="5824" xr:uid="{00000000-0005-0000-0000-00009D0B0000}"/>
    <cellStyle name="Normal 64" xfId="2935" xr:uid="{00000000-0005-0000-0000-00009C0B0000}"/>
    <cellStyle name="Normal 64 2" xfId="2936" xr:uid="{00000000-0005-0000-0000-00009D0B0000}"/>
    <cellStyle name="Normal 64 2 2" xfId="2937" xr:uid="{00000000-0005-0000-0000-00009E0B0000}"/>
    <cellStyle name="Normal 64 2 2 2" xfId="5830" xr:uid="{00000000-0005-0000-0000-0000A30B0000}"/>
    <cellStyle name="Normal 64 2 3" xfId="5829" xr:uid="{00000000-0005-0000-0000-0000A20B0000}"/>
    <cellStyle name="Normal 64 3" xfId="2938" xr:uid="{00000000-0005-0000-0000-00009F0B0000}"/>
    <cellStyle name="Normal 64 3 2" xfId="5831" xr:uid="{00000000-0005-0000-0000-0000A40B0000}"/>
    <cellStyle name="Normal 64 4" xfId="5828" xr:uid="{00000000-0005-0000-0000-0000A10B0000}"/>
    <cellStyle name="Normal 65" xfId="2939" xr:uid="{00000000-0005-0000-0000-0000A00B0000}"/>
    <cellStyle name="Normal 65 2" xfId="2940" xr:uid="{00000000-0005-0000-0000-0000A10B0000}"/>
    <cellStyle name="Normal 65 2 2" xfId="2941" xr:uid="{00000000-0005-0000-0000-0000A20B0000}"/>
    <cellStyle name="Normal 65 2 2 2" xfId="5834" xr:uid="{00000000-0005-0000-0000-0000A70B0000}"/>
    <cellStyle name="Normal 65 2 3" xfId="5833" xr:uid="{00000000-0005-0000-0000-0000A60B0000}"/>
    <cellStyle name="Normal 65 3" xfId="2942" xr:uid="{00000000-0005-0000-0000-0000A30B0000}"/>
    <cellStyle name="Normal 65 3 2" xfId="5835" xr:uid="{00000000-0005-0000-0000-0000A80B0000}"/>
    <cellStyle name="Normal 65 4" xfId="5832" xr:uid="{00000000-0005-0000-0000-0000A50B0000}"/>
    <cellStyle name="Normal 66" xfId="2943" xr:uid="{00000000-0005-0000-0000-0000A40B0000}"/>
    <cellStyle name="Normal 66 2" xfId="2944" xr:uid="{00000000-0005-0000-0000-0000A50B0000}"/>
    <cellStyle name="Normal 66 2 2" xfId="2945" xr:uid="{00000000-0005-0000-0000-0000A60B0000}"/>
    <cellStyle name="Normal 66 2 2 2" xfId="5838" xr:uid="{00000000-0005-0000-0000-0000AB0B0000}"/>
    <cellStyle name="Normal 66 2 3" xfId="5837" xr:uid="{00000000-0005-0000-0000-0000AA0B0000}"/>
    <cellStyle name="Normal 66 3" xfId="2946" xr:uid="{00000000-0005-0000-0000-0000A70B0000}"/>
    <cellStyle name="Normal 66 3 2" xfId="5839" xr:uid="{00000000-0005-0000-0000-0000AC0B0000}"/>
    <cellStyle name="Normal 66 4" xfId="5836" xr:uid="{00000000-0005-0000-0000-0000A90B0000}"/>
    <cellStyle name="Normal 67" xfId="2947" xr:uid="{00000000-0005-0000-0000-0000A80B0000}"/>
    <cellStyle name="Normal 67 2" xfId="2948" xr:uid="{00000000-0005-0000-0000-0000A90B0000}"/>
    <cellStyle name="Normal 67 2 2" xfId="2949" xr:uid="{00000000-0005-0000-0000-0000AA0B0000}"/>
    <cellStyle name="Normal 67 2 2 2" xfId="5842" xr:uid="{00000000-0005-0000-0000-0000AF0B0000}"/>
    <cellStyle name="Normal 67 2 3" xfId="5841" xr:uid="{00000000-0005-0000-0000-0000AE0B0000}"/>
    <cellStyle name="Normal 67 3" xfId="2950" xr:uid="{00000000-0005-0000-0000-0000AB0B0000}"/>
    <cellStyle name="Normal 67 3 2" xfId="5843" xr:uid="{00000000-0005-0000-0000-0000B00B0000}"/>
    <cellStyle name="Normal 67 4" xfId="5840" xr:uid="{00000000-0005-0000-0000-0000AD0B0000}"/>
    <cellStyle name="Normal 68" xfId="2951" xr:uid="{00000000-0005-0000-0000-0000AC0B0000}"/>
    <cellStyle name="Normal 68 2" xfId="2952" xr:uid="{00000000-0005-0000-0000-0000AD0B0000}"/>
    <cellStyle name="Normal 68 2 2" xfId="2953" xr:uid="{00000000-0005-0000-0000-0000AE0B0000}"/>
    <cellStyle name="Normal 68 2 2 2" xfId="5846" xr:uid="{00000000-0005-0000-0000-0000B30B0000}"/>
    <cellStyle name="Normal 68 2 3" xfId="5845" xr:uid="{00000000-0005-0000-0000-0000B20B0000}"/>
    <cellStyle name="Normal 68 3" xfId="2954" xr:uid="{00000000-0005-0000-0000-0000AF0B0000}"/>
    <cellStyle name="Normal 68 3 2" xfId="5847" xr:uid="{00000000-0005-0000-0000-0000B40B0000}"/>
    <cellStyle name="Normal 68 4" xfId="5844" xr:uid="{00000000-0005-0000-0000-0000B10B0000}"/>
    <cellStyle name="Normal 69" xfId="2955" xr:uid="{00000000-0005-0000-0000-0000B00B0000}"/>
    <cellStyle name="Normal 69 2" xfId="2956" xr:uid="{00000000-0005-0000-0000-0000B10B0000}"/>
    <cellStyle name="Normal 69 2 2" xfId="2957" xr:uid="{00000000-0005-0000-0000-0000B20B0000}"/>
    <cellStyle name="Normal 69 2 2 2" xfId="5850" xr:uid="{00000000-0005-0000-0000-0000B70B0000}"/>
    <cellStyle name="Normal 69 2 3" xfId="5849" xr:uid="{00000000-0005-0000-0000-0000B60B0000}"/>
    <cellStyle name="Normal 69 3" xfId="2958" xr:uid="{00000000-0005-0000-0000-0000B30B0000}"/>
    <cellStyle name="Normal 69 3 2" xfId="5851" xr:uid="{00000000-0005-0000-0000-0000B80B0000}"/>
    <cellStyle name="Normal 69 4" xfId="5848" xr:uid="{00000000-0005-0000-0000-0000B50B0000}"/>
    <cellStyle name="Normal 693" xfId="6102" xr:uid="{00000000-0005-0000-0000-0000B90B0000}"/>
    <cellStyle name="Normal 7" xfId="2959" xr:uid="{00000000-0005-0000-0000-0000B40B0000}"/>
    <cellStyle name="Normal 7 2" xfId="2960" xr:uid="{00000000-0005-0000-0000-0000B50B0000}"/>
    <cellStyle name="Normal 7 3" xfId="2961" xr:uid="{00000000-0005-0000-0000-0000B60B0000}"/>
    <cellStyle name="Normal 7 3 2" xfId="2962" xr:uid="{00000000-0005-0000-0000-0000B70B0000}"/>
    <cellStyle name="Normal 7 3 3" xfId="2963" xr:uid="{00000000-0005-0000-0000-0000B80B0000}"/>
    <cellStyle name="Normal 7 3 4" xfId="2964" xr:uid="{00000000-0005-0000-0000-0000B90B0000}"/>
    <cellStyle name="Normal 7 3 5" xfId="2965" xr:uid="{00000000-0005-0000-0000-0000BA0B0000}"/>
    <cellStyle name="Normal 7 4" xfId="2966" xr:uid="{00000000-0005-0000-0000-0000BB0B0000}"/>
    <cellStyle name="Normal 7 4 2" xfId="2967" xr:uid="{00000000-0005-0000-0000-0000BC0B0000}"/>
    <cellStyle name="Normal 7 4 2 2" xfId="2968" xr:uid="{00000000-0005-0000-0000-0000BD0B0000}"/>
    <cellStyle name="Normal 7 4 2 2 2" xfId="2969" xr:uid="{00000000-0005-0000-0000-0000BE0B0000}"/>
    <cellStyle name="Normal 7 4 2 2 2 2" xfId="5855" xr:uid="{00000000-0005-0000-0000-0000C40B0000}"/>
    <cellStyle name="Normal 7 4 2 2 3" xfId="5854" xr:uid="{00000000-0005-0000-0000-0000C30B0000}"/>
    <cellStyle name="Normal 7 4 2 3" xfId="2970" xr:uid="{00000000-0005-0000-0000-0000BF0B0000}"/>
    <cellStyle name="Normal 7 4 2 3 2" xfId="5856" xr:uid="{00000000-0005-0000-0000-0000C50B0000}"/>
    <cellStyle name="Normal 7 4 2 4" xfId="5853" xr:uid="{00000000-0005-0000-0000-0000C20B0000}"/>
    <cellStyle name="Normal 7 4 3" xfId="2971" xr:uid="{00000000-0005-0000-0000-0000C00B0000}"/>
    <cellStyle name="Normal 7 4 3 2" xfId="2972" xr:uid="{00000000-0005-0000-0000-0000C10B0000}"/>
    <cellStyle name="Normal 7 4 3 2 2" xfId="2973" xr:uid="{00000000-0005-0000-0000-0000C20B0000}"/>
    <cellStyle name="Normal 7 4 3 2 2 2" xfId="5859" xr:uid="{00000000-0005-0000-0000-0000C80B0000}"/>
    <cellStyle name="Normal 7 4 3 2 3" xfId="5858" xr:uid="{00000000-0005-0000-0000-0000C70B0000}"/>
    <cellStyle name="Normal 7 4 3 3" xfId="2974" xr:uid="{00000000-0005-0000-0000-0000C30B0000}"/>
    <cellStyle name="Normal 7 4 3 3 2" xfId="5860" xr:uid="{00000000-0005-0000-0000-0000C90B0000}"/>
    <cellStyle name="Normal 7 4 3 4" xfId="5857" xr:uid="{00000000-0005-0000-0000-0000C60B0000}"/>
    <cellStyle name="Normal 7 4 4" xfId="2975" xr:uid="{00000000-0005-0000-0000-0000C40B0000}"/>
    <cellStyle name="Normal 7 4 4 2" xfId="2976" xr:uid="{00000000-0005-0000-0000-0000C50B0000}"/>
    <cellStyle name="Normal 7 4 4 2 2" xfId="5862" xr:uid="{00000000-0005-0000-0000-0000CB0B0000}"/>
    <cellStyle name="Normal 7 4 4 3" xfId="5861" xr:uid="{00000000-0005-0000-0000-0000CA0B0000}"/>
    <cellStyle name="Normal 7 4 5" xfId="2977" xr:uid="{00000000-0005-0000-0000-0000C60B0000}"/>
    <cellStyle name="Normal 7 4 5 2" xfId="5863" xr:uid="{00000000-0005-0000-0000-0000CC0B0000}"/>
    <cellStyle name="Normal 7 4 6" xfId="5852" xr:uid="{00000000-0005-0000-0000-0000C10B0000}"/>
    <cellStyle name="Normal 70" xfId="2978" xr:uid="{00000000-0005-0000-0000-0000C70B0000}"/>
    <cellStyle name="Normal 70 2" xfId="2979" xr:uid="{00000000-0005-0000-0000-0000C80B0000}"/>
    <cellStyle name="Normal 70 2 2" xfId="2980" xr:uid="{00000000-0005-0000-0000-0000C90B0000}"/>
    <cellStyle name="Normal 70 2 2 2" xfId="5866" xr:uid="{00000000-0005-0000-0000-0000CF0B0000}"/>
    <cellStyle name="Normal 70 2 3" xfId="5865" xr:uid="{00000000-0005-0000-0000-0000CE0B0000}"/>
    <cellStyle name="Normal 70 3" xfId="2981" xr:uid="{00000000-0005-0000-0000-0000CA0B0000}"/>
    <cellStyle name="Normal 70 3 2" xfId="5867" xr:uid="{00000000-0005-0000-0000-0000D00B0000}"/>
    <cellStyle name="Normal 70 4" xfId="5864" xr:uid="{00000000-0005-0000-0000-0000CD0B0000}"/>
    <cellStyle name="Normal 71" xfId="2982" xr:uid="{00000000-0005-0000-0000-0000CB0B0000}"/>
    <cellStyle name="Normal 71 2" xfId="2983" xr:uid="{00000000-0005-0000-0000-0000CC0B0000}"/>
    <cellStyle name="Normal 71 2 2" xfId="2984" xr:uid="{00000000-0005-0000-0000-0000CD0B0000}"/>
    <cellStyle name="Normal 71 2 2 2" xfId="5870" xr:uid="{00000000-0005-0000-0000-0000D30B0000}"/>
    <cellStyle name="Normal 71 2 3" xfId="5869" xr:uid="{00000000-0005-0000-0000-0000D20B0000}"/>
    <cellStyle name="Normal 71 3" xfId="2985" xr:uid="{00000000-0005-0000-0000-0000CE0B0000}"/>
    <cellStyle name="Normal 71 3 2" xfId="5871" xr:uid="{00000000-0005-0000-0000-0000D40B0000}"/>
    <cellStyle name="Normal 71 4" xfId="5868" xr:uid="{00000000-0005-0000-0000-0000D10B0000}"/>
    <cellStyle name="Normal 72" xfId="2986" xr:uid="{00000000-0005-0000-0000-0000CF0B0000}"/>
    <cellStyle name="Normal 72 2" xfId="2987" xr:uid="{00000000-0005-0000-0000-0000D00B0000}"/>
    <cellStyle name="Normal 72 2 2" xfId="2988" xr:uid="{00000000-0005-0000-0000-0000D10B0000}"/>
    <cellStyle name="Normal 72 2 2 2" xfId="5874" xr:uid="{00000000-0005-0000-0000-0000D70B0000}"/>
    <cellStyle name="Normal 72 2 3" xfId="5873" xr:uid="{00000000-0005-0000-0000-0000D60B0000}"/>
    <cellStyle name="Normal 72 3" xfId="2989" xr:uid="{00000000-0005-0000-0000-0000D20B0000}"/>
    <cellStyle name="Normal 72 3 2" xfId="5875" xr:uid="{00000000-0005-0000-0000-0000D80B0000}"/>
    <cellStyle name="Normal 72 4" xfId="2990" xr:uid="{00000000-0005-0000-0000-0000D30B0000}"/>
    <cellStyle name="Normal 72 4 2" xfId="5876" xr:uid="{00000000-0005-0000-0000-0000D90B0000}"/>
    <cellStyle name="Normal 72 5" xfId="5872" xr:uid="{00000000-0005-0000-0000-0000D50B0000}"/>
    <cellStyle name="Normal 73" xfId="2991" xr:uid="{00000000-0005-0000-0000-0000D40B0000}"/>
    <cellStyle name="Normal 73 2" xfId="2992" xr:uid="{00000000-0005-0000-0000-0000D50B0000}"/>
    <cellStyle name="Normal 73 2 2" xfId="2993" xr:uid="{00000000-0005-0000-0000-0000D60B0000}"/>
    <cellStyle name="Normal 73 2 2 2" xfId="5879" xr:uid="{00000000-0005-0000-0000-0000DC0B0000}"/>
    <cellStyle name="Normal 73 2 3" xfId="5878" xr:uid="{00000000-0005-0000-0000-0000DB0B0000}"/>
    <cellStyle name="Normal 73 3" xfId="2994" xr:uid="{00000000-0005-0000-0000-0000D70B0000}"/>
    <cellStyle name="Normal 73 3 2" xfId="5880" xr:uid="{00000000-0005-0000-0000-0000DD0B0000}"/>
    <cellStyle name="Normal 73 4" xfId="5877" xr:uid="{00000000-0005-0000-0000-0000DA0B0000}"/>
    <cellStyle name="Normal 74" xfId="2995" xr:uid="{00000000-0005-0000-0000-0000D80B0000}"/>
    <cellStyle name="Normal 74 2" xfId="2996" xr:uid="{00000000-0005-0000-0000-0000D90B0000}"/>
    <cellStyle name="Normal 74 2 2" xfId="2997" xr:uid="{00000000-0005-0000-0000-0000DA0B0000}"/>
    <cellStyle name="Normal 74 2 2 2" xfId="5883" xr:uid="{00000000-0005-0000-0000-0000E00B0000}"/>
    <cellStyle name="Normal 74 2 3" xfId="5882" xr:uid="{00000000-0005-0000-0000-0000DF0B0000}"/>
    <cellStyle name="Normal 74 3" xfId="2998" xr:uid="{00000000-0005-0000-0000-0000DB0B0000}"/>
    <cellStyle name="Normal 74 3 2" xfId="5884" xr:uid="{00000000-0005-0000-0000-0000E10B0000}"/>
    <cellStyle name="Normal 74 4" xfId="5881" xr:uid="{00000000-0005-0000-0000-0000DE0B0000}"/>
    <cellStyle name="Normal 75" xfId="2999" xr:uid="{00000000-0005-0000-0000-0000DC0B0000}"/>
    <cellStyle name="Normal 75 2" xfId="3000" xr:uid="{00000000-0005-0000-0000-0000DD0B0000}"/>
    <cellStyle name="Normal 75 2 2" xfId="3001" xr:uid="{00000000-0005-0000-0000-0000DE0B0000}"/>
    <cellStyle name="Normal 75 2 2 2" xfId="5887" xr:uid="{00000000-0005-0000-0000-0000E40B0000}"/>
    <cellStyle name="Normal 75 2 3" xfId="5886" xr:uid="{00000000-0005-0000-0000-0000E30B0000}"/>
    <cellStyle name="Normal 75 3" xfId="3002" xr:uid="{00000000-0005-0000-0000-0000DF0B0000}"/>
    <cellStyle name="Normal 75 3 2" xfId="3003" xr:uid="{00000000-0005-0000-0000-0000E00B0000}"/>
    <cellStyle name="Normal 75 3 2 2" xfId="5889" xr:uid="{00000000-0005-0000-0000-0000E60B0000}"/>
    <cellStyle name="Normal 75 3 3" xfId="3004" xr:uid="{00000000-0005-0000-0000-0000E10B0000}"/>
    <cellStyle name="Normal 75 3 3 2" xfId="5890" xr:uid="{00000000-0005-0000-0000-0000E70B0000}"/>
    <cellStyle name="Normal 75 3 4" xfId="5888" xr:uid="{00000000-0005-0000-0000-0000E50B0000}"/>
    <cellStyle name="Normal 75 4" xfId="5885" xr:uid="{00000000-0005-0000-0000-0000E20B0000}"/>
    <cellStyle name="Normal 76" xfId="3005" xr:uid="{00000000-0005-0000-0000-0000E20B0000}"/>
    <cellStyle name="Normal 76 2" xfId="3006" xr:uid="{00000000-0005-0000-0000-0000E30B0000}"/>
    <cellStyle name="Normal 76 2 2" xfId="3007" xr:uid="{00000000-0005-0000-0000-0000E40B0000}"/>
    <cellStyle name="Normal 76 2 2 2" xfId="5893" xr:uid="{00000000-0005-0000-0000-0000EA0B0000}"/>
    <cellStyle name="Normal 76 2 3" xfId="5892" xr:uid="{00000000-0005-0000-0000-0000E90B0000}"/>
    <cellStyle name="Normal 76 3" xfId="3008" xr:uid="{00000000-0005-0000-0000-0000E50B0000}"/>
    <cellStyle name="Normal 76 3 2" xfId="5894" xr:uid="{00000000-0005-0000-0000-0000EB0B0000}"/>
    <cellStyle name="Normal 76 4" xfId="5891" xr:uid="{00000000-0005-0000-0000-0000E80B0000}"/>
    <cellStyle name="Normal 77" xfId="3009" xr:uid="{00000000-0005-0000-0000-0000E60B0000}"/>
    <cellStyle name="Normal 77 2" xfId="3010" xr:uid="{00000000-0005-0000-0000-0000E70B0000}"/>
    <cellStyle name="Normal 77 2 2" xfId="3011" xr:uid="{00000000-0005-0000-0000-0000E80B0000}"/>
    <cellStyle name="Normal 77 2 2 2" xfId="5897" xr:uid="{00000000-0005-0000-0000-0000EE0B0000}"/>
    <cellStyle name="Normal 77 2 3" xfId="5896" xr:uid="{00000000-0005-0000-0000-0000ED0B0000}"/>
    <cellStyle name="Normal 77 3" xfId="3012" xr:uid="{00000000-0005-0000-0000-0000E90B0000}"/>
    <cellStyle name="Normal 77 3 2" xfId="3013" xr:uid="{00000000-0005-0000-0000-0000EA0B0000}"/>
    <cellStyle name="Normal 77 3 2 2" xfId="5899" xr:uid="{00000000-0005-0000-0000-0000F00B0000}"/>
    <cellStyle name="Normal 77 3 3" xfId="5898" xr:uid="{00000000-0005-0000-0000-0000EF0B0000}"/>
    <cellStyle name="Normal 77 4" xfId="5895" xr:uid="{00000000-0005-0000-0000-0000EC0B0000}"/>
    <cellStyle name="Normal 78" xfId="3014" xr:uid="{00000000-0005-0000-0000-0000EB0B0000}"/>
    <cellStyle name="Normal 78 2" xfId="3015" xr:uid="{00000000-0005-0000-0000-0000EC0B0000}"/>
    <cellStyle name="Normal 78 2 2" xfId="3016" xr:uid="{00000000-0005-0000-0000-0000ED0B0000}"/>
    <cellStyle name="Normal 78 2 2 2" xfId="5902" xr:uid="{00000000-0005-0000-0000-0000F30B0000}"/>
    <cellStyle name="Normal 78 2 3" xfId="5901" xr:uid="{00000000-0005-0000-0000-0000F20B0000}"/>
    <cellStyle name="Normal 78 3" xfId="3017" xr:uid="{00000000-0005-0000-0000-0000EE0B0000}"/>
    <cellStyle name="Normal 78 3 2" xfId="3018" xr:uid="{00000000-0005-0000-0000-0000EF0B0000}"/>
    <cellStyle name="Normal 78 3 2 2" xfId="5904" xr:uid="{00000000-0005-0000-0000-0000F50B0000}"/>
    <cellStyle name="Normal 78 3 3" xfId="5903" xr:uid="{00000000-0005-0000-0000-0000F40B0000}"/>
    <cellStyle name="Normal 78 4" xfId="5900" xr:uid="{00000000-0005-0000-0000-0000F10B0000}"/>
    <cellStyle name="Normal 79" xfId="3019" xr:uid="{00000000-0005-0000-0000-0000F00B0000}"/>
    <cellStyle name="Normal 79 2" xfId="3020" xr:uid="{00000000-0005-0000-0000-0000F10B0000}"/>
    <cellStyle name="Normal 79 2 2" xfId="3021" xr:uid="{00000000-0005-0000-0000-0000F20B0000}"/>
    <cellStyle name="Normal 79 2 2 2" xfId="5907" xr:uid="{00000000-0005-0000-0000-0000F80B0000}"/>
    <cellStyle name="Normal 79 2 3" xfId="5906" xr:uid="{00000000-0005-0000-0000-0000F70B0000}"/>
    <cellStyle name="Normal 79 3" xfId="3022" xr:uid="{00000000-0005-0000-0000-0000F30B0000}"/>
    <cellStyle name="Normal 79 3 2" xfId="3023" xr:uid="{00000000-0005-0000-0000-0000F40B0000}"/>
    <cellStyle name="Normal 79 3 2 2" xfId="5909" xr:uid="{00000000-0005-0000-0000-0000FA0B0000}"/>
    <cellStyle name="Normal 79 3 3" xfId="5908" xr:uid="{00000000-0005-0000-0000-0000F90B0000}"/>
    <cellStyle name="Normal 79 4" xfId="5905" xr:uid="{00000000-0005-0000-0000-0000F60B0000}"/>
    <cellStyle name="Normal 8" xfId="3024" xr:uid="{00000000-0005-0000-0000-0000F50B0000}"/>
    <cellStyle name="Normal 8 2" xfId="3025" xr:uid="{00000000-0005-0000-0000-0000F60B0000}"/>
    <cellStyle name="Normal 8 2 2" xfId="3026" xr:uid="{00000000-0005-0000-0000-0000F70B0000}"/>
    <cellStyle name="Normal 8 2 2 2" xfId="3027" xr:uid="{00000000-0005-0000-0000-0000F80B0000}"/>
    <cellStyle name="Normal 8 2 2 2 2" xfId="3028" xr:uid="{00000000-0005-0000-0000-0000F90B0000}"/>
    <cellStyle name="Normal 8 2 2 2 2 2" xfId="5914" xr:uid="{00000000-0005-0000-0000-0000FF0B0000}"/>
    <cellStyle name="Normal 8 2 2 2 3" xfId="5913" xr:uid="{00000000-0005-0000-0000-0000FE0B0000}"/>
    <cellStyle name="Normal 8 2 2 3" xfId="3029" xr:uid="{00000000-0005-0000-0000-0000FA0B0000}"/>
    <cellStyle name="Normal 8 2 2 3 2" xfId="5915" xr:uid="{00000000-0005-0000-0000-0000000C0000}"/>
    <cellStyle name="Normal 8 2 2 4" xfId="5912" xr:uid="{00000000-0005-0000-0000-0000FD0B0000}"/>
    <cellStyle name="Normal 8 2 3" xfId="3030" xr:uid="{00000000-0005-0000-0000-0000FB0B0000}"/>
    <cellStyle name="Normal 8 2 3 2" xfId="3031" xr:uid="{00000000-0005-0000-0000-0000FC0B0000}"/>
    <cellStyle name="Normal 8 2 3 2 2" xfId="3032" xr:uid="{00000000-0005-0000-0000-0000FD0B0000}"/>
    <cellStyle name="Normal 8 2 3 2 2 2" xfId="5918" xr:uid="{00000000-0005-0000-0000-0000030C0000}"/>
    <cellStyle name="Normal 8 2 3 2 3" xfId="5917" xr:uid="{00000000-0005-0000-0000-0000020C0000}"/>
    <cellStyle name="Normal 8 2 3 3" xfId="3033" xr:uid="{00000000-0005-0000-0000-0000FE0B0000}"/>
    <cellStyle name="Normal 8 2 3 3 2" xfId="5919" xr:uid="{00000000-0005-0000-0000-0000040C0000}"/>
    <cellStyle name="Normal 8 2 3 4" xfId="5916" xr:uid="{00000000-0005-0000-0000-0000010C0000}"/>
    <cellStyle name="Normal 8 2 4" xfId="3034" xr:uid="{00000000-0005-0000-0000-0000FF0B0000}"/>
    <cellStyle name="Normal 8 2 4 2" xfId="3035" xr:uid="{00000000-0005-0000-0000-0000000C0000}"/>
    <cellStyle name="Normal 8 2 4 2 2" xfId="5921" xr:uid="{00000000-0005-0000-0000-0000060C0000}"/>
    <cellStyle name="Normal 8 2 4 3" xfId="5920" xr:uid="{00000000-0005-0000-0000-0000050C0000}"/>
    <cellStyle name="Normal 8 2 5" xfId="3036" xr:uid="{00000000-0005-0000-0000-0000010C0000}"/>
    <cellStyle name="Normal 8 2 5 2" xfId="5922" xr:uid="{00000000-0005-0000-0000-0000070C0000}"/>
    <cellStyle name="Normal 8 2 6" xfId="5911" xr:uid="{00000000-0005-0000-0000-0000FC0B0000}"/>
    <cellStyle name="Normal 8 3" xfId="3037" xr:uid="{00000000-0005-0000-0000-0000020C0000}"/>
    <cellStyle name="Normal 8 3 2" xfId="3038" xr:uid="{00000000-0005-0000-0000-0000030C0000}"/>
    <cellStyle name="Normal 8 3 2 2" xfId="3039" xr:uid="{00000000-0005-0000-0000-0000040C0000}"/>
    <cellStyle name="Normal 8 3 2 2 2" xfId="5925" xr:uid="{00000000-0005-0000-0000-00000A0C0000}"/>
    <cellStyle name="Normal 8 3 2 3" xfId="5924" xr:uid="{00000000-0005-0000-0000-0000090C0000}"/>
    <cellStyle name="Normal 8 3 3" xfId="3040" xr:uid="{00000000-0005-0000-0000-0000050C0000}"/>
    <cellStyle name="Normal 8 3 3 2" xfId="5926" xr:uid="{00000000-0005-0000-0000-00000B0C0000}"/>
    <cellStyle name="Normal 8 3 4" xfId="5923" xr:uid="{00000000-0005-0000-0000-0000080C0000}"/>
    <cellStyle name="Normal 8 4" xfId="3041" xr:uid="{00000000-0005-0000-0000-0000060C0000}"/>
    <cellStyle name="Normal 8 4 2" xfId="3042" xr:uid="{00000000-0005-0000-0000-0000070C0000}"/>
    <cellStyle name="Normal 8 4 2 2" xfId="3043" xr:uid="{00000000-0005-0000-0000-0000080C0000}"/>
    <cellStyle name="Normal 8 4 2 2 2" xfId="5929" xr:uid="{00000000-0005-0000-0000-00000E0C0000}"/>
    <cellStyle name="Normal 8 4 2 3" xfId="5928" xr:uid="{00000000-0005-0000-0000-00000D0C0000}"/>
    <cellStyle name="Normal 8 4 3" xfId="3044" xr:uid="{00000000-0005-0000-0000-0000090C0000}"/>
    <cellStyle name="Normal 8 4 3 2" xfId="5930" xr:uid="{00000000-0005-0000-0000-00000F0C0000}"/>
    <cellStyle name="Normal 8 4 4" xfId="5927" xr:uid="{00000000-0005-0000-0000-00000C0C0000}"/>
    <cellStyle name="Normal 8 5" xfId="3045" xr:uid="{00000000-0005-0000-0000-00000A0C0000}"/>
    <cellStyle name="Normal 8 5 2" xfId="3046" xr:uid="{00000000-0005-0000-0000-00000B0C0000}"/>
    <cellStyle name="Normal 8 5 2 2" xfId="5932" xr:uid="{00000000-0005-0000-0000-0000110C0000}"/>
    <cellStyle name="Normal 8 5 3" xfId="8" xr:uid="{00000000-0005-0000-0000-00000C0C0000}"/>
    <cellStyle name="Normal 8 5 4" xfId="5931" xr:uid="{00000000-0005-0000-0000-0000100C0000}"/>
    <cellStyle name="Normal 8 6" xfId="3047" xr:uid="{00000000-0005-0000-0000-00000D0C0000}"/>
    <cellStyle name="Normal 8 6 2" xfId="3048" xr:uid="{00000000-0005-0000-0000-00000E0C0000}"/>
    <cellStyle name="Normal 8 6 3" xfId="5933" xr:uid="{00000000-0005-0000-0000-0000130C0000}"/>
    <cellStyle name="Normal 8 7" xfId="3049" xr:uid="{00000000-0005-0000-0000-00000F0C0000}"/>
    <cellStyle name="Normal 8 8" xfId="5910" xr:uid="{00000000-0005-0000-0000-0000FB0B0000}"/>
    <cellStyle name="Normal 80" xfId="3050" xr:uid="{00000000-0005-0000-0000-0000100C0000}"/>
    <cellStyle name="Normal 80 2" xfId="3051" xr:uid="{00000000-0005-0000-0000-0000110C0000}"/>
    <cellStyle name="Normal 80 2 2" xfId="3052" xr:uid="{00000000-0005-0000-0000-0000120C0000}"/>
    <cellStyle name="Normal 80 2 2 2" xfId="5936" xr:uid="{00000000-0005-0000-0000-0000180C0000}"/>
    <cellStyle name="Normal 80 2 3" xfId="5935" xr:uid="{00000000-0005-0000-0000-0000170C0000}"/>
    <cellStyle name="Normal 80 3" xfId="3053" xr:uid="{00000000-0005-0000-0000-0000130C0000}"/>
    <cellStyle name="Normal 80 3 2" xfId="5937" xr:uid="{00000000-0005-0000-0000-0000190C0000}"/>
    <cellStyle name="Normal 80 4" xfId="5934" xr:uid="{00000000-0005-0000-0000-0000160C0000}"/>
    <cellStyle name="Normal 81" xfId="3054" xr:uid="{00000000-0005-0000-0000-0000140C0000}"/>
    <cellStyle name="Normal 81 2" xfId="3055" xr:uid="{00000000-0005-0000-0000-0000150C0000}"/>
    <cellStyle name="Normal 81 2 2" xfId="3056" xr:uid="{00000000-0005-0000-0000-0000160C0000}"/>
    <cellStyle name="Normal 81 2 2 2" xfId="5940" xr:uid="{00000000-0005-0000-0000-00001C0C0000}"/>
    <cellStyle name="Normal 81 2 3" xfId="5939" xr:uid="{00000000-0005-0000-0000-00001B0C0000}"/>
    <cellStyle name="Normal 81 3" xfId="3057" xr:uid="{00000000-0005-0000-0000-0000170C0000}"/>
    <cellStyle name="Normal 81 3 2" xfId="5941" xr:uid="{00000000-0005-0000-0000-00001D0C0000}"/>
    <cellStyle name="Normal 81 4" xfId="5938" xr:uid="{00000000-0005-0000-0000-00001A0C0000}"/>
    <cellStyle name="Normal 82" xfId="3058" xr:uid="{00000000-0005-0000-0000-0000180C0000}"/>
    <cellStyle name="Normal 82 2" xfId="3059" xr:uid="{00000000-0005-0000-0000-0000190C0000}"/>
    <cellStyle name="Normal 82 2 2" xfId="3060" xr:uid="{00000000-0005-0000-0000-00001A0C0000}"/>
    <cellStyle name="Normal 82 2 2 2" xfId="5944" xr:uid="{00000000-0005-0000-0000-0000200C0000}"/>
    <cellStyle name="Normal 82 2 3" xfId="5943" xr:uid="{00000000-0005-0000-0000-00001F0C0000}"/>
    <cellStyle name="Normal 82 3" xfId="3061" xr:uid="{00000000-0005-0000-0000-00001B0C0000}"/>
    <cellStyle name="Normal 82 3 2" xfId="5945" xr:uid="{00000000-0005-0000-0000-0000210C0000}"/>
    <cellStyle name="Normal 82 4" xfId="5942" xr:uid="{00000000-0005-0000-0000-00001E0C0000}"/>
    <cellStyle name="Normal 83" xfId="3062" xr:uid="{00000000-0005-0000-0000-00001C0C0000}"/>
    <cellStyle name="Normal 83 2" xfId="3063" xr:uid="{00000000-0005-0000-0000-00001D0C0000}"/>
    <cellStyle name="Normal 83 2 2" xfId="3064" xr:uid="{00000000-0005-0000-0000-00001E0C0000}"/>
    <cellStyle name="Normal 83 2 2 2" xfId="5948" xr:uid="{00000000-0005-0000-0000-0000240C0000}"/>
    <cellStyle name="Normal 83 2 3" xfId="5947" xr:uid="{00000000-0005-0000-0000-0000230C0000}"/>
    <cellStyle name="Normal 83 3" xfId="3065" xr:uid="{00000000-0005-0000-0000-00001F0C0000}"/>
    <cellStyle name="Normal 83 3 2" xfId="5949" xr:uid="{00000000-0005-0000-0000-0000250C0000}"/>
    <cellStyle name="Normal 83 4" xfId="5946" xr:uid="{00000000-0005-0000-0000-0000220C0000}"/>
    <cellStyle name="Normal 84" xfId="3066" xr:uid="{00000000-0005-0000-0000-0000200C0000}"/>
    <cellStyle name="Normal 84 2" xfId="3067" xr:uid="{00000000-0005-0000-0000-0000210C0000}"/>
    <cellStyle name="Normal 84 2 2" xfId="3068" xr:uid="{00000000-0005-0000-0000-0000220C0000}"/>
    <cellStyle name="Normal 84 2 2 2" xfId="5952" xr:uid="{00000000-0005-0000-0000-0000280C0000}"/>
    <cellStyle name="Normal 84 2 3" xfId="5951" xr:uid="{00000000-0005-0000-0000-0000270C0000}"/>
    <cellStyle name="Normal 84 3" xfId="3069" xr:uid="{00000000-0005-0000-0000-0000230C0000}"/>
    <cellStyle name="Normal 84 3 2" xfId="5953" xr:uid="{00000000-0005-0000-0000-0000290C0000}"/>
    <cellStyle name="Normal 84 4" xfId="5950" xr:uid="{00000000-0005-0000-0000-0000260C0000}"/>
    <cellStyle name="Normal 85" xfId="3070" xr:uid="{00000000-0005-0000-0000-0000240C0000}"/>
    <cellStyle name="Normal 85 2" xfId="3071" xr:uid="{00000000-0005-0000-0000-0000250C0000}"/>
    <cellStyle name="Normal 85 2 2" xfId="3072" xr:uid="{00000000-0005-0000-0000-0000260C0000}"/>
    <cellStyle name="Normal 85 2 2 2" xfId="5956" xr:uid="{00000000-0005-0000-0000-00002C0C0000}"/>
    <cellStyle name="Normal 85 2 3" xfId="5955" xr:uid="{00000000-0005-0000-0000-00002B0C0000}"/>
    <cellStyle name="Normal 85 3" xfId="3073" xr:uid="{00000000-0005-0000-0000-0000270C0000}"/>
    <cellStyle name="Normal 85 3 2" xfId="5957" xr:uid="{00000000-0005-0000-0000-00002D0C0000}"/>
    <cellStyle name="Normal 85 4" xfId="5954" xr:uid="{00000000-0005-0000-0000-00002A0C0000}"/>
    <cellStyle name="Normal 86" xfId="3074" xr:uid="{00000000-0005-0000-0000-0000280C0000}"/>
    <cellStyle name="Normal 86 2" xfId="3075" xr:uid="{00000000-0005-0000-0000-0000290C0000}"/>
    <cellStyle name="Normal 86 2 2" xfId="3076" xr:uid="{00000000-0005-0000-0000-00002A0C0000}"/>
    <cellStyle name="Normal 86 2 2 2" xfId="5960" xr:uid="{00000000-0005-0000-0000-0000300C0000}"/>
    <cellStyle name="Normal 86 2 3" xfId="5959" xr:uid="{00000000-0005-0000-0000-00002F0C0000}"/>
    <cellStyle name="Normal 86 3" xfId="3077" xr:uid="{00000000-0005-0000-0000-00002B0C0000}"/>
    <cellStyle name="Normal 86 3 2" xfId="5961" xr:uid="{00000000-0005-0000-0000-0000310C0000}"/>
    <cellStyle name="Normal 86 4" xfId="5958" xr:uid="{00000000-0005-0000-0000-00002E0C0000}"/>
    <cellStyle name="Normal 87" xfId="3078" xr:uid="{00000000-0005-0000-0000-00002C0C0000}"/>
    <cellStyle name="Normal 87 2" xfId="3079" xr:uid="{00000000-0005-0000-0000-00002D0C0000}"/>
    <cellStyle name="Normal 87 2 2" xfId="3080" xr:uid="{00000000-0005-0000-0000-00002E0C0000}"/>
    <cellStyle name="Normal 87 2 2 2" xfId="5964" xr:uid="{00000000-0005-0000-0000-0000340C0000}"/>
    <cellStyle name="Normal 87 2 3" xfId="5963" xr:uid="{00000000-0005-0000-0000-0000330C0000}"/>
    <cellStyle name="Normal 87 3" xfId="3081" xr:uid="{00000000-0005-0000-0000-00002F0C0000}"/>
    <cellStyle name="Normal 87 3 2" xfId="5965" xr:uid="{00000000-0005-0000-0000-0000350C0000}"/>
    <cellStyle name="Normal 87 4" xfId="5962" xr:uid="{00000000-0005-0000-0000-0000320C0000}"/>
    <cellStyle name="Normal 88" xfId="3082" xr:uid="{00000000-0005-0000-0000-0000300C0000}"/>
    <cellStyle name="Normal 88 2" xfId="3083" xr:uid="{00000000-0005-0000-0000-0000310C0000}"/>
    <cellStyle name="Normal 88 2 2" xfId="3084" xr:uid="{00000000-0005-0000-0000-0000320C0000}"/>
    <cellStyle name="Normal 88 2 2 2" xfId="5968" xr:uid="{00000000-0005-0000-0000-0000380C0000}"/>
    <cellStyle name="Normal 88 2 3" xfId="5967" xr:uid="{00000000-0005-0000-0000-0000370C0000}"/>
    <cellStyle name="Normal 88 3" xfId="3085" xr:uid="{00000000-0005-0000-0000-0000330C0000}"/>
    <cellStyle name="Normal 88 3 2" xfId="5969" xr:uid="{00000000-0005-0000-0000-0000390C0000}"/>
    <cellStyle name="Normal 88 4" xfId="5966" xr:uid="{00000000-0005-0000-0000-0000360C0000}"/>
    <cellStyle name="Normal 89" xfId="3086" xr:uid="{00000000-0005-0000-0000-0000340C0000}"/>
    <cellStyle name="Normal 89 2" xfId="3087" xr:uid="{00000000-0005-0000-0000-0000350C0000}"/>
    <cellStyle name="Normal 89 2 2" xfId="3088" xr:uid="{00000000-0005-0000-0000-0000360C0000}"/>
    <cellStyle name="Normal 89 2 2 2" xfId="5972" xr:uid="{00000000-0005-0000-0000-00003C0C0000}"/>
    <cellStyle name="Normal 89 2 3" xfId="5971" xr:uid="{00000000-0005-0000-0000-00003B0C0000}"/>
    <cellStyle name="Normal 89 3" xfId="3089" xr:uid="{00000000-0005-0000-0000-0000370C0000}"/>
    <cellStyle name="Normal 89 3 2" xfId="5973" xr:uid="{00000000-0005-0000-0000-00003D0C0000}"/>
    <cellStyle name="Normal 89 4" xfId="5970" xr:uid="{00000000-0005-0000-0000-00003A0C0000}"/>
    <cellStyle name="Normal 9" xfId="3090" xr:uid="{00000000-0005-0000-0000-0000380C0000}"/>
    <cellStyle name="Normal 9 2" xfId="3091" xr:uid="{00000000-0005-0000-0000-0000390C0000}"/>
    <cellStyle name="Normal 9 2 2" xfId="3092" xr:uid="{00000000-0005-0000-0000-00003A0C0000}"/>
    <cellStyle name="Normal 9 2 3" xfId="3093" xr:uid="{00000000-0005-0000-0000-00003B0C0000}"/>
    <cellStyle name="Normal 9 2 4" xfId="3094" xr:uid="{00000000-0005-0000-0000-00003C0C0000}"/>
    <cellStyle name="Normal 9 2 5" xfId="3095" xr:uid="{00000000-0005-0000-0000-00003D0C0000}"/>
    <cellStyle name="Normal 9 3" xfId="3096" xr:uid="{00000000-0005-0000-0000-00003E0C0000}"/>
    <cellStyle name="Normal 9 4" xfId="3097" xr:uid="{00000000-0005-0000-0000-00003F0C0000}"/>
    <cellStyle name="Normal 9 5" xfId="3098" xr:uid="{00000000-0005-0000-0000-0000400C0000}"/>
    <cellStyle name="Normal 9 5 2" xfId="3099" xr:uid="{00000000-0005-0000-0000-0000410C0000}"/>
    <cellStyle name="Normal 9 5 2 2" xfId="5976" xr:uid="{00000000-0005-0000-0000-0000470C0000}"/>
    <cellStyle name="Normal 9 5 3" xfId="5975" xr:uid="{00000000-0005-0000-0000-0000460C0000}"/>
    <cellStyle name="Normal 9 6" xfId="3100" xr:uid="{00000000-0005-0000-0000-0000420C0000}"/>
    <cellStyle name="Normal 9 6 2" xfId="5977" xr:uid="{00000000-0005-0000-0000-0000480C0000}"/>
    <cellStyle name="Normal 9 7" xfId="5974" xr:uid="{00000000-0005-0000-0000-00003E0C0000}"/>
    <cellStyle name="Normal 90" xfId="3101" xr:uid="{00000000-0005-0000-0000-0000430C0000}"/>
    <cellStyle name="Normal 90 2" xfId="3102" xr:uid="{00000000-0005-0000-0000-0000440C0000}"/>
    <cellStyle name="Normal 90 2 2" xfId="3103" xr:uid="{00000000-0005-0000-0000-0000450C0000}"/>
    <cellStyle name="Normal 90 2 2 2" xfId="5980" xr:uid="{00000000-0005-0000-0000-00004B0C0000}"/>
    <cellStyle name="Normal 90 2 3" xfId="5979" xr:uid="{00000000-0005-0000-0000-00004A0C0000}"/>
    <cellStyle name="Normal 90 3" xfId="3104" xr:uid="{00000000-0005-0000-0000-0000460C0000}"/>
    <cellStyle name="Normal 90 3 2" xfId="5981" xr:uid="{00000000-0005-0000-0000-00004C0C0000}"/>
    <cellStyle name="Normal 90 4" xfId="5978" xr:uid="{00000000-0005-0000-0000-0000490C0000}"/>
    <cellStyle name="Normal 91" xfId="3105" xr:uid="{00000000-0005-0000-0000-0000470C0000}"/>
    <cellStyle name="Normal 91 2" xfId="3106" xr:uid="{00000000-0005-0000-0000-0000480C0000}"/>
    <cellStyle name="Normal 91 2 2" xfId="3107" xr:uid="{00000000-0005-0000-0000-0000490C0000}"/>
    <cellStyle name="Normal 91 2 2 2" xfId="5984" xr:uid="{00000000-0005-0000-0000-00004F0C0000}"/>
    <cellStyle name="Normal 91 2 3" xfId="5983" xr:uid="{00000000-0005-0000-0000-00004E0C0000}"/>
    <cellStyle name="Normal 91 3" xfId="3108" xr:uid="{00000000-0005-0000-0000-00004A0C0000}"/>
    <cellStyle name="Normal 91 3 2" xfId="5985" xr:uid="{00000000-0005-0000-0000-0000500C0000}"/>
    <cellStyle name="Normal 91 4" xfId="5982" xr:uid="{00000000-0005-0000-0000-00004D0C0000}"/>
    <cellStyle name="Normal 92" xfId="3109" xr:uid="{00000000-0005-0000-0000-00004B0C0000}"/>
    <cellStyle name="Normal 92 2" xfId="3110" xr:uid="{00000000-0005-0000-0000-00004C0C0000}"/>
    <cellStyle name="Normal 92 2 2" xfId="3111" xr:uid="{00000000-0005-0000-0000-00004D0C0000}"/>
    <cellStyle name="Normal 92 2 2 2" xfId="5988" xr:uid="{00000000-0005-0000-0000-0000530C0000}"/>
    <cellStyle name="Normal 92 2 3" xfId="5987" xr:uid="{00000000-0005-0000-0000-0000520C0000}"/>
    <cellStyle name="Normal 92 3" xfId="3112" xr:uid="{00000000-0005-0000-0000-00004E0C0000}"/>
    <cellStyle name="Normal 92 3 2" xfId="5989" xr:uid="{00000000-0005-0000-0000-0000540C0000}"/>
    <cellStyle name="Normal 92 4" xfId="5986" xr:uid="{00000000-0005-0000-0000-0000510C0000}"/>
    <cellStyle name="Normal 93" xfId="3113" xr:uid="{00000000-0005-0000-0000-00004F0C0000}"/>
    <cellStyle name="Normal 93 2" xfId="3114" xr:uid="{00000000-0005-0000-0000-0000500C0000}"/>
    <cellStyle name="Normal 93 2 2" xfId="3115" xr:uid="{00000000-0005-0000-0000-0000510C0000}"/>
    <cellStyle name="Normal 93 2 2 2" xfId="5992" xr:uid="{00000000-0005-0000-0000-0000570C0000}"/>
    <cellStyle name="Normal 93 2 3" xfId="5991" xr:uid="{00000000-0005-0000-0000-0000560C0000}"/>
    <cellStyle name="Normal 93 3" xfId="3116" xr:uid="{00000000-0005-0000-0000-0000520C0000}"/>
    <cellStyle name="Normal 93 3 2" xfId="5993" xr:uid="{00000000-0005-0000-0000-0000580C0000}"/>
    <cellStyle name="Normal 93 4" xfId="5990" xr:uid="{00000000-0005-0000-0000-0000550C0000}"/>
    <cellStyle name="Normal 94" xfId="3117" xr:uid="{00000000-0005-0000-0000-0000530C0000}"/>
    <cellStyle name="Normal 94 2" xfId="3118" xr:uid="{00000000-0005-0000-0000-0000540C0000}"/>
    <cellStyle name="Normal 94 2 2" xfId="3119" xr:uid="{00000000-0005-0000-0000-0000550C0000}"/>
    <cellStyle name="Normal 94 2 2 2" xfId="5996" xr:uid="{00000000-0005-0000-0000-00005B0C0000}"/>
    <cellStyle name="Normal 94 2 3" xfId="5995" xr:uid="{00000000-0005-0000-0000-00005A0C0000}"/>
    <cellStyle name="Normal 94 3" xfId="3120" xr:uid="{00000000-0005-0000-0000-0000560C0000}"/>
    <cellStyle name="Normal 94 3 2" xfId="5997" xr:uid="{00000000-0005-0000-0000-00005C0C0000}"/>
    <cellStyle name="Normal 94 4" xfId="5994" xr:uid="{00000000-0005-0000-0000-0000590C0000}"/>
    <cellStyle name="Normal 95" xfId="3121" xr:uid="{00000000-0005-0000-0000-0000570C0000}"/>
    <cellStyle name="Normal 95 2" xfId="3122" xr:uid="{00000000-0005-0000-0000-0000580C0000}"/>
    <cellStyle name="Normal 95 2 2" xfId="3123" xr:uid="{00000000-0005-0000-0000-0000590C0000}"/>
    <cellStyle name="Normal 95 2 2 2" xfId="6000" xr:uid="{00000000-0005-0000-0000-00005F0C0000}"/>
    <cellStyle name="Normal 95 2 3" xfId="5999" xr:uid="{00000000-0005-0000-0000-00005E0C0000}"/>
    <cellStyle name="Normal 95 3" xfId="3124" xr:uid="{00000000-0005-0000-0000-00005A0C0000}"/>
    <cellStyle name="Normal 95 3 2" xfId="6001" xr:uid="{00000000-0005-0000-0000-0000600C0000}"/>
    <cellStyle name="Normal 95 4" xfId="5998" xr:uid="{00000000-0005-0000-0000-00005D0C0000}"/>
    <cellStyle name="Normal 96" xfId="3125" xr:uid="{00000000-0005-0000-0000-00005B0C0000}"/>
    <cellStyle name="Normal 96 2" xfId="3126" xr:uid="{00000000-0005-0000-0000-00005C0C0000}"/>
    <cellStyle name="Normal 96 2 2" xfId="3127" xr:uid="{00000000-0005-0000-0000-00005D0C0000}"/>
    <cellStyle name="Normal 96 2 2 2" xfId="6004" xr:uid="{00000000-0005-0000-0000-0000630C0000}"/>
    <cellStyle name="Normal 96 2 3" xfId="6003" xr:uid="{00000000-0005-0000-0000-0000620C0000}"/>
    <cellStyle name="Normal 96 3" xfId="3128" xr:uid="{00000000-0005-0000-0000-00005E0C0000}"/>
    <cellStyle name="Normal 96 3 2" xfId="6005" xr:uid="{00000000-0005-0000-0000-0000640C0000}"/>
    <cellStyle name="Normal 96 4" xfId="6002" xr:uid="{00000000-0005-0000-0000-0000610C0000}"/>
    <cellStyle name="Normal 97" xfId="3129" xr:uid="{00000000-0005-0000-0000-00005F0C0000}"/>
    <cellStyle name="Normal 97 2" xfId="3130" xr:uid="{00000000-0005-0000-0000-0000600C0000}"/>
    <cellStyle name="Normal 97 2 2" xfId="3131" xr:uid="{00000000-0005-0000-0000-0000610C0000}"/>
    <cellStyle name="Normal 97 2 2 2" xfId="6008" xr:uid="{00000000-0005-0000-0000-0000670C0000}"/>
    <cellStyle name="Normal 97 2 3" xfId="6007" xr:uid="{00000000-0005-0000-0000-0000660C0000}"/>
    <cellStyle name="Normal 97 3" xfId="3132" xr:uid="{00000000-0005-0000-0000-0000620C0000}"/>
    <cellStyle name="Normal 97 3 2" xfId="6009" xr:uid="{00000000-0005-0000-0000-0000680C0000}"/>
    <cellStyle name="Normal 97 4" xfId="6006" xr:uid="{00000000-0005-0000-0000-0000650C0000}"/>
    <cellStyle name="Normal 98" xfId="3133" xr:uid="{00000000-0005-0000-0000-0000630C0000}"/>
    <cellStyle name="Normal 98 2" xfId="3134" xr:uid="{00000000-0005-0000-0000-0000640C0000}"/>
    <cellStyle name="Normal 98 2 2" xfId="3135" xr:uid="{00000000-0005-0000-0000-0000650C0000}"/>
    <cellStyle name="Normal 98 2 2 2" xfId="6012" xr:uid="{00000000-0005-0000-0000-00006B0C0000}"/>
    <cellStyle name="Normal 98 2 3" xfId="6011" xr:uid="{00000000-0005-0000-0000-00006A0C0000}"/>
    <cellStyle name="Normal 98 3" xfId="3136" xr:uid="{00000000-0005-0000-0000-0000660C0000}"/>
    <cellStyle name="Normal 98 3 2" xfId="6013" xr:uid="{00000000-0005-0000-0000-00006C0C0000}"/>
    <cellStyle name="Normal 98 4" xfId="6010" xr:uid="{00000000-0005-0000-0000-0000690C0000}"/>
    <cellStyle name="Normal 99" xfId="3137" xr:uid="{00000000-0005-0000-0000-0000670C0000}"/>
    <cellStyle name="Normal 99 2" xfId="3138" xr:uid="{00000000-0005-0000-0000-0000680C0000}"/>
    <cellStyle name="Normal 99 2 2" xfId="3139" xr:uid="{00000000-0005-0000-0000-0000690C0000}"/>
    <cellStyle name="Normal 99 2 2 2" xfId="6016" xr:uid="{00000000-0005-0000-0000-00006F0C0000}"/>
    <cellStyle name="Normal 99 2 3" xfId="6015" xr:uid="{00000000-0005-0000-0000-00006E0C0000}"/>
    <cellStyle name="Normal 99 3" xfId="3140" xr:uid="{00000000-0005-0000-0000-00006A0C0000}"/>
    <cellStyle name="Normal 99 3 2" xfId="6017" xr:uid="{00000000-0005-0000-0000-0000700C0000}"/>
    <cellStyle name="Normal 99 4" xfId="6014" xr:uid="{00000000-0005-0000-0000-00006D0C0000}"/>
    <cellStyle name="Normal_Sheet1" xfId="4" xr:uid="{00000000-0005-0000-0000-00006B0C0000}"/>
    <cellStyle name="Normal_Sheet2" xfId="7" xr:uid="{00000000-0005-0000-0000-00006C0C0000}"/>
    <cellStyle name="Note 10" xfId="3141" xr:uid="{00000000-0005-0000-0000-00006D0C0000}"/>
    <cellStyle name="Note 10 2" xfId="6018" xr:uid="{00000000-0005-0000-0000-0000710C0000}"/>
    <cellStyle name="Note 11" xfId="3142" xr:uid="{00000000-0005-0000-0000-00006E0C0000}"/>
    <cellStyle name="Note 11 2" xfId="6019" xr:uid="{00000000-0005-0000-0000-0000720C0000}"/>
    <cellStyle name="Note 12" xfId="3143" xr:uid="{00000000-0005-0000-0000-00006F0C0000}"/>
    <cellStyle name="Note 12 2" xfId="6020" xr:uid="{00000000-0005-0000-0000-0000730C0000}"/>
    <cellStyle name="Note 13" xfId="3144" xr:uid="{00000000-0005-0000-0000-0000700C0000}"/>
    <cellStyle name="Note 13 2" xfId="6021" xr:uid="{00000000-0005-0000-0000-0000740C0000}"/>
    <cellStyle name="Note 14" xfId="3145" xr:uid="{00000000-0005-0000-0000-0000710C0000}"/>
    <cellStyle name="Note 14 2" xfId="6022" xr:uid="{00000000-0005-0000-0000-0000750C0000}"/>
    <cellStyle name="Note 15" xfId="3146" xr:uid="{00000000-0005-0000-0000-0000720C0000}"/>
    <cellStyle name="Note 15 2" xfId="6023" xr:uid="{00000000-0005-0000-0000-0000760C0000}"/>
    <cellStyle name="Note 16" xfId="3147" xr:uid="{00000000-0005-0000-0000-0000730C0000}"/>
    <cellStyle name="Note 16 2" xfId="6024" xr:uid="{00000000-0005-0000-0000-0000770C0000}"/>
    <cellStyle name="Note 17" xfId="3148" xr:uid="{00000000-0005-0000-0000-0000740C0000}"/>
    <cellStyle name="Note 17 2" xfId="6025" xr:uid="{00000000-0005-0000-0000-0000780C0000}"/>
    <cellStyle name="Note 18" xfId="3149" xr:uid="{00000000-0005-0000-0000-0000750C0000}"/>
    <cellStyle name="Note 18 2" xfId="6026" xr:uid="{00000000-0005-0000-0000-0000790C0000}"/>
    <cellStyle name="Note 19" xfId="3150" xr:uid="{00000000-0005-0000-0000-0000760C0000}"/>
    <cellStyle name="Note 19 2" xfId="6027" xr:uid="{00000000-0005-0000-0000-00007A0C0000}"/>
    <cellStyle name="Note 2" xfId="3151" xr:uid="{00000000-0005-0000-0000-0000770C0000}"/>
    <cellStyle name="Note 20" xfId="3152" xr:uid="{00000000-0005-0000-0000-0000780C0000}"/>
    <cellStyle name="Note 20 2" xfId="6028" xr:uid="{00000000-0005-0000-0000-00007C0C0000}"/>
    <cellStyle name="Note 3" xfId="3153" xr:uid="{00000000-0005-0000-0000-0000790C0000}"/>
    <cellStyle name="Note 3 2" xfId="3154" xr:uid="{00000000-0005-0000-0000-00007A0C0000}"/>
    <cellStyle name="Note 3 2 2" xfId="3155" xr:uid="{00000000-0005-0000-0000-00007B0C0000}"/>
    <cellStyle name="Note 3 2 2 2" xfId="6031" xr:uid="{00000000-0005-0000-0000-00007F0C0000}"/>
    <cellStyle name="Note 3 2 3" xfId="6030" xr:uid="{00000000-0005-0000-0000-00007E0C0000}"/>
    <cellStyle name="Note 3 3" xfId="3156" xr:uid="{00000000-0005-0000-0000-00007C0C0000}"/>
    <cellStyle name="Note 3 3 2" xfId="6032" xr:uid="{00000000-0005-0000-0000-0000800C0000}"/>
    <cellStyle name="Note 3 4" xfId="6029" xr:uid="{00000000-0005-0000-0000-00007D0C0000}"/>
    <cellStyle name="Note 4" xfId="3157" xr:uid="{00000000-0005-0000-0000-00007D0C0000}"/>
    <cellStyle name="Note 4 2" xfId="3158" xr:uid="{00000000-0005-0000-0000-00007E0C0000}"/>
    <cellStyle name="Note 4 2 2" xfId="6034" xr:uid="{00000000-0005-0000-0000-0000820C0000}"/>
    <cellStyle name="Note 4 3" xfId="6033" xr:uid="{00000000-0005-0000-0000-0000810C0000}"/>
    <cellStyle name="Note 5" xfId="3159" xr:uid="{00000000-0005-0000-0000-00007F0C0000}"/>
    <cellStyle name="Note 5 2" xfId="3160" xr:uid="{00000000-0005-0000-0000-0000800C0000}"/>
    <cellStyle name="Note 5 2 2" xfId="6036" xr:uid="{00000000-0005-0000-0000-0000840C0000}"/>
    <cellStyle name="Note 5 3" xfId="6035" xr:uid="{00000000-0005-0000-0000-0000830C0000}"/>
    <cellStyle name="Note 6" xfId="3161" xr:uid="{00000000-0005-0000-0000-0000810C0000}"/>
    <cellStyle name="Note 6 2" xfId="3162" xr:uid="{00000000-0005-0000-0000-0000820C0000}"/>
    <cellStyle name="Note 6 2 2" xfId="6038" xr:uid="{00000000-0005-0000-0000-0000860C0000}"/>
    <cellStyle name="Note 6 3" xfId="6037" xr:uid="{00000000-0005-0000-0000-0000850C0000}"/>
    <cellStyle name="Note 7" xfId="3163" xr:uid="{00000000-0005-0000-0000-0000830C0000}"/>
    <cellStyle name="Note 7 2" xfId="3164" xr:uid="{00000000-0005-0000-0000-0000840C0000}"/>
    <cellStyle name="Note 7 2 2" xfId="6040" xr:uid="{00000000-0005-0000-0000-0000880C0000}"/>
    <cellStyle name="Note 7 3" xfId="6039" xr:uid="{00000000-0005-0000-0000-0000870C0000}"/>
    <cellStyle name="Note 8" xfId="3165" xr:uid="{00000000-0005-0000-0000-0000850C0000}"/>
    <cellStyle name="Note 8 2" xfId="3166" xr:uid="{00000000-0005-0000-0000-0000860C0000}"/>
    <cellStyle name="Note 8 2 2" xfId="6042" xr:uid="{00000000-0005-0000-0000-00008A0C0000}"/>
    <cellStyle name="Note 8 3" xfId="6041" xr:uid="{00000000-0005-0000-0000-0000890C0000}"/>
    <cellStyle name="Note 9" xfId="3167" xr:uid="{00000000-0005-0000-0000-0000870C0000}"/>
    <cellStyle name="Note 9 2" xfId="3168" xr:uid="{00000000-0005-0000-0000-0000880C0000}"/>
    <cellStyle name="Note 9 2 2" xfId="6044" xr:uid="{00000000-0005-0000-0000-00008C0C0000}"/>
    <cellStyle name="Note 9 3" xfId="6043" xr:uid="{00000000-0005-0000-0000-00008B0C0000}"/>
    <cellStyle name="Output 2" xfId="3169" xr:uid="{00000000-0005-0000-0000-0000890C0000}"/>
    <cellStyle name="Output Amounts" xfId="3170" xr:uid="{00000000-0005-0000-0000-00008A0C0000}"/>
    <cellStyle name="Output Column Headings" xfId="3171" xr:uid="{00000000-0005-0000-0000-00008B0C0000}"/>
    <cellStyle name="Output Line Items" xfId="3172" xr:uid="{00000000-0005-0000-0000-00008C0C0000}"/>
    <cellStyle name="Output Report Heading" xfId="3173" xr:uid="{00000000-0005-0000-0000-00008D0C0000}"/>
    <cellStyle name="Output Report Title" xfId="3174" xr:uid="{00000000-0005-0000-0000-00008E0C0000}"/>
    <cellStyle name="Percent" xfId="6118" builtinId="5"/>
    <cellStyle name="Percent 2" xfId="3175" xr:uid="{00000000-0005-0000-0000-00008F0C0000}"/>
    <cellStyle name="Percent 2 2" xfId="3176" xr:uid="{00000000-0005-0000-0000-0000900C0000}"/>
    <cellStyle name="Percent 2 2 2" xfId="3177" xr:uid="{00000000-0005-0000-0000-0000910C0000}"/>
    <cellStyle name="Percent 2 2 2 2" xfId="3178" xr:uid="{00000000-0005-0000-0000-0000920C0000}"/>
    <cellStyle name="Percent 2 2 2 2 2" xfId="6048" xr:uid="{00000000-0005-0000-0000-0000960C0000}"/>
    <cellStyle name="Percent 2 2 2 3" xfId="6047" xr:uid="{00000000-0005-0000-0000-0000950C0000}"/>
    <cellStyle name="Percent 2 2 3" xfId="3179" xr:uid="{00000000-0005-0000-0000-0000930C0000}"/>
    <cellStyle name="Percent 2 2 3 2" xfId="6049" xr:uid="{00000000-0005-0000-0000-0000970C0000}"/>
    <cellStyle name="Percent 2 2 4" xfId="6046" xr:uid="{00000000-0005-0000-0000-0000940C0000}"/>
    <cellStyle name="Percent 2 3" xfId="3180" xr:uid="{00000000-0005-0000-0000-0000940C0000}"/>
    <cellStyle name="Percent 2 3 2" xfId="3181" xr:uid="{00000000-0005-0000-0000-0000950C0000}"/>
    <cellStyle name="Percent 2 3 2 2" xfId="3182" xr:uid="{00000000-0005-0000-0000-0000960C0000}"/>
    <cellStyle name="Percent 2 3 2 2 2" xfId="6052" xr:uid="{00000000-0005-0000-0000-00009A0C0000}"/>
    <cellStyle name="Percent 2 3 2 3" xfId="6051" xr:uid="{00000000-0005-0000-0000-0000990C0000}"/>
    <cellStyle name="Percent 2 3 3" xfId="3183" xr:uid="{00000000-0005-0000-0000-0000970C0000}"/>
    <cellStyle name="Percent 2 3 3 2" xfId="6053" xr:uid="{00000000-0005-0000-0000-00009B0C0000}"/>
    <cellStyle name="Percent 2 3 4" xfId="6050" xr:uid="{00000000-0005-0000-0000-0000980C0000}"/>
    <cellStyle name="Percent 2 4" xfId="3184" xr:uid="{00000000-0005-0000-0000-0000980C0000}"/>
    <cellStyle name="Percent 2 4 2" xfId="3185" xr:uid="{00000000-0005-0000-0000-0000990C0000}"/>
    <cellStyle name="Percent 2 4 2 2" xfId="6055" xr:uid="{00000000-0005-0000-0000-00009D0C0000}"/>
    <cellStyle name="Percent 2 4 3" xfId="6054" xr:uid="{00000000-0005-0000-0000-00009C0C0000}"/>
    <cellStyle name="Percent 2 5" xfId="3186" xr:uid="{00000000-0005-0000-0000-00009A0C0000}"/>
    <cellStyle name="Percent 2 5 2" xfId="6056" xr:uid="{00000000-0005-0000-0000-00009E0C0000}"/>
    <cellStyle name="Percent 2 6" xfId="6045" xr:uid="{00000000-0005-0000-0000-0000930C0000}"/>
    <cellStyle name="Percent 3" xfId="3187" xr:uid="{00000000-0005-0000-0000-00009B0C0000}"/>
    <cellStyle name="Percent 3 2" xfId="3188" xr:uid="{00000000-0005-0000-0000-00009C0C0000}"/>
    <cellStyle name="Product Title" xfId="3189" xr:uid="{00000000-0005-0000-0000-00009D0C0000}"/>
    <cellStyle name="Text" xfId="3190" xr:uid="{00000000-0005-0000-0000-00009E0C0000}"/>
    <cellStyle name="Title 2" xfId="3191" xr:uid="{00000000-0005-0000-0000-00009F0C0000}"/>
    <cellStyle name="Total 2" xfId="3192" xr:uid="{00000000-0005-0000-0000-0000A00C0000}"/>
    <cellStyle name="Warning Text 2" xfId="3193" xr:uid="{00000000-0005-0000-0000-0000A10C0000}"/>
  </cellStyles>
  <dxfs count="2">
    <dxf>
      <font>
        <condense val="0"/>
        <extend val="0"/>
        <color rgb="FF9C0006"/>
      </font>
    </dxf>
    <dxf>
      <font>
        <condense val="0"/>
        <extend val="0"/>
        <color rgb="FF9C0006"/>
      </font>
    </dxf>
  </dxfs>
  <tableStyles count="0" defaultTableStyle="TableStyleMedium9" defaultPivotStyle="PivotStyleLight16"/>
  <colors>
    <mruColors>
      <color rgb="FF00CC99"/>
      <color rgb="FF00B050"/>
      <color rgb="FF009900"/>
      <color rgb="FF00660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tyles" Target="styles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5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3.xml"/><Relationship Id="rId37" Type="http://schemas.openxmlformats.org/officeDocument/2006/relationships/externalLink" Target="externalLinks/externalLink8.xml"/><Relationship Id="rId40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externalLink" Target="externalLinks/externalLink7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externalLink" Target="externalLinks/externalLink1.xml"/><Relationship Id="rId35" Type="http://schemas.openxmlformats.org/officeDocument/2006/relationships/externalLink" Target="externalLinks/externalLink6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4.xml"/><Relationship Id="rId38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38097</xdr:colOff>
      <xdr:row>27</xdr:row>
      <xdr:rowOff>171450</xdr:rowOff>
    </xdr:from>
    <xdr:to>
      <xdr:col>0</xdr:col>
      <xdr:colOff>493716</xdr:colOff>
      <xdr:row>51</xdr:row>
      <xdr:rowOff>67282</xdr:rowOff>
    </xdr:to>
    <xdr:sp macro="" textlink="">
      <xdr:nvSpPr>
        <xdr:cNvPr id="2" name="Slide Number Placeholder 354">
          <a:extLst>
            <a:ext uri="{FF2B5EF4-FFF2-40B4-BE49-F238E27FC236}">
              <a16:creationId xmlns:a16="http://schemas.microsoft.com/office/drawing/2014/main" id="{F82DE838-68A5-4003-8D1B-AB725720753C}"/>
            </a:ext>
          </a:extLst>
        </xdr:cNvPr>
        <xdr:cNvSpPr>
          <a:spLocks noGrp="1"/>
        </xdr:cNvSpPr>
      </xdr:nvSpPr>
      <xdr:spPr>
        <a:xfrm rot="5400000">
          <a:off x="-1910859" y="7940181"/>
          <a:ext cx="4353532" cy="455619"/>
        </a:xfrm>
        <a:prstGeom prst="rect">
          <a:avLst/>
        </a:prstGeom>
        <a:noFill/>
      </xdr:spPr>
      <xdr:txBody>
        <a:bodyPr vert="horz" wrap="square" lIns="91440" tIns="45720" rIns="91440" bIns="45720" rtlCol="0" anchor="b"/>
        <a:lstStyle>
          <a:defPPr>
            <a:defRPr lang="en-US"/>
          </a:defPPr>
          <a:lvl1pPr marL="0" algn="r" defTabSz="914400" rtl="0" eaLnBrk="1" latinLnBrk="0" hangingPunct="1">
            <a:defRPr sz="1200" kern="1200">
              <a:solidFill>
                <a:schemeClr val="tx1">
                  <a:tint val="75000"/>
                </a:schemeClr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n-MY" sz="1050" b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  XX </a:t>
          </a:r>
          <a:r>
            <a:rPr lang="en-MY" sz="105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| Banci Ekonomi 2023 - Pertanian</a:t>
          </a:r>
        </a:p>
        <a:p>
          <a:pPr algn="l"/>
          <a:r>
            <a:rPr lang="en-MY" sz="1050" b="1" i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         </a:t>
          </a:r>
          <a:r>
            <a:rPr lang="en-MY" sz="1050" i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Economic Census 2023 -  Agriculture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190496</xdr:colOff>
      <xdr:row>20</xdr:row>
      <xdr:rowOff>114300</xdr:rowOff>
    </xdr:from>
    <xdr:to>
      <xdr:col>1</xdr:col>
      <xdr:colOff>7940</xdr:colOff>
      <xdr:row>39</xdr:row>
      <xdr:rowOff>67282</xdr:rowOff>
    </xdr:to>
    <xdr:sp macro="" textlink="">
      <xdr:nvSpPr>
        <xdr:cNvPr id="2" name="Slide Number Placeholder 354">
          <a:extLst>
            <a:ext uri="{FF2B5EF4-FFF2-40B4-BE49-F238E27FC236}">
              <a16:creationId xmlns:a16="http://schemas.microsoft.com/office/drawing/2014/main" id="{29FCF962-D7E9-4109-92C4-882EAF731A95}"/>
            </a:ext>
          </a:extLst>
        </xdr:cNvPr>
        <xdr:cNvSpPr>
          <a:spLocks noGrp="1"/>
        </xdr:cNvSpPr>
      </xdr:nvSpPr>
      <xdr:spPr>
        <a:xfrm rot="5400000">
          <a:off x="-1729885" y="7997331"/>
          <a:ext cx="4296382" cy="455619"/>
        </a:xfrm>
        <a:prstGeom prst="rect">
          <a:avLst/>
        </a:prstGeom>
        <a:noFill/>
      </xdr:spPr>
      <xdr:txBody>
        <a:bodyPr vert="horz" wrap="square" lIns="91440" tIns="45720" rIns="91440" bIns="45720" rtlCol="0" anchor="b"/>
        <a:lstStyle>
          <a:defPPr>
            <a:defRPr lang="en-US"/>
          </a:defPPr>
          <a:lvl1pPr marL="0" algn="r" defTabSz="914400" rtl="0" eaLnBrk="1" latinLnBrk="0" hangingPunct="1">
            <a:defRPr sz="1200" kern="1200">
              <a:solidFill>
                <a:schemeClr val="tx1">
                  <a:tint val="75000"/>
                </a:schemeClr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n-MY" sz="1000" b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  137 </a:t>
          </a:r>
          <a:r>
            <a:rPr lang="en-MY" sz="10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| Banci Ekonomi 2023 - Pertanian</a:t>
          </a:r>
        </a:p>
        <a:p>
          <a:pPr algn="l"/>
          <a:r>
            <a:rPr lang="en-MY" sz="1000" b="1" i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         </a:t>
          </a:r>
          <a:r>
            <a:rPr lang="en-MY" sz="1000" i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Economic Census 2023 -  Agriculture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190500</xdr:colOff>
      <xdr:row>2</xdr:row>
      <xdr:rowOff>0</xdr:rowOff>
    </xdr:from>
    <xdr:to>
      <xdr:col>3</xdr:col>
      <xdr:colOff>190500</xdr:colOff>
      <xdr:row>2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887E0BE9-19A4-4531-9CC6-EF4B12F1B7DC}"/>
            </a:ext>
          </a:extLst>
        </xdr:cNvPr>
        <xdr:cNvSpPr>
          <a:spLocks noChangeShapeType="1"/>
        </xdr:cNvSpPr>
      </xdr:nvSpPr>
      <xdr:spPr bwMode="auto">
        <a:xfrm>
          <a:off x="5724525" y="504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190500</xdr:colOff>
      <xdr:row>4</xdr:row>
      <xdr:rowOff>0</xdr:rowOff>
    </xdr:from>
    <xdr:to>
      <xdr:col>3</xdr:col>
      <xdr:colOff>190500</xdr:colOff>
      <xdr:row>4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390FF0D2-9B36-40B9-B463-19EF9289C909}"/>
            </a:ext>
          </a:extLst>
        </xdr:cNvPr>
        <xdr:cNvSpPr>
          <a:spLocks noChangeShapeType="1"/>
        </xdr:cNvSpPr>
      </xdr:nvSpPr>
      <xdr:spPr bwMode="auto">
        <a:xfrm>
          <a:off x="5724525" y="762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190500</xdr:colOff>
      <xdr:row>4</xdr:row>
      <xdr:rowOff>0</xdr:rowOff>
    </xdr:from>
    <xdr:to>
      <xdr:col>3</xdr:col>
      <xdr:colOff>190500</xdr:colOff>
      <xdr:row>4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64BFE743-4CB7-40FC-AE60-54FFDD95284F}"/>
            </a:ext>
          </a:extLst>
        </xdr:cNvPr>
        <xdr:cNvSpPr>
          <a:spLocks noChangeShapeType="1"/>
        </xdr:cNvSpPr>
      </xdr:nvSpPr>
      <xdr:spPr bwMode="auto">
        <a:xfrm>
          <a:off x="5724525" y="762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180972</xdr:colOff>
      <xdr:row>1</xdr:row>
      <xdr:rowOff>9525</xdr:rowOff>
    </xdr:from>
    <xdr:to>
      <xdr:col>0</xdr:col>
      <xdr:colOff>636591</xdr:colOff>
      <xdr:row>17</xdr:row>
      <xdr:rowOff>105382</xdr:rowOff>
    </xdr:to>
    <xdr:sp macro="" textlink="">
      <xdr:nvSpPr>
        <xdr:cNvPr id="5" name="Slide Number Placeholder 354">
          <a:extLst>
            <a:ext uri="{FF2B5EF4-FFF2-40B4-BE49-F238E27FC236}">
              <a16:creationId xmlns:a16="http://schemas.microsoft.com/office/drawing/2014/main" id="{CE50E92B-B1EE-4C30-ADBA-FAFD8A855AF2}"/>
            </a:ext>
          </a:extLst>
        </xdr:cNvPr>
        <xdr:cNvSpPr>
          <a:spLocks noGrp="1"/>
        </xdr:cNvSpPr>
      </xdr:nvSpPr>
      <xdr:spPr>
        <a:xfrm rot="5400000">
          <a:off x="-1739409" y="2091831"/>
          <a:ext cx="4296382" cy="455619"/>
        </a:xfrm>
        <a:prstGeom prst="rect">
          <a:avLst/>
        </a:prstGeom>
        <a:noFill/>
      </xdr:spPr>
      <xdr:txBody>
        <a:bodyPr vert="horz" wrap="square" lIns="91440" tIns="45720" rIns="91440" bIns="45720" rtlCol="0" anchor="b"/>
        <a:lstStyle>
          <a:defPPr>
            <a:defRPr lang="en-US"/>
          </a:defPPr>
          <a:lvl1pPr marL="0" algn="r" defTabSz="914400" rtl="0" eaLnBrk="1" latinLnBrk="0" hangingPunct="1">
            <a:defRPr sz="1200" kern="1200">
              <a:solidFill>
                <a:schemeClr val="tx1">
                  <a:tint val="75000"/>
                </a:schemeClr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n-MY" sz="1000" b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  138 </a:t>
          </a:r>
          <a:r>
            <a:rPr lang="en-MY" sz="10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| Banci Ekonomi 2023 - Pertanian</a:t>
          </a:r>
        </a:p>
        <a:p>
          <a:pPr algn="l"/>
          <a:r>
            <a:rPr lang="en-MY" sz="1000" b="1" i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         </a:t>
          </a:r>
          <a:r>
            <a:rPr lang="en-MY" sz="1000" i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Economic Census 2023 -  Agriculture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190500</xdr:colOff>
      <xdr:row>2</xdr:row>
      <xdr:rowOff>0</xdr:rowOff>
    </xdr:from>
    <xdr:to>
      <xdr:col>3</xdr:col>
      <xdr:colOff>190500</xdr:colOff>
      <xdr:row>2</xdr:row>
      <xdr:rowOff>0</xdr:rowOff>
    </xdr:to>
    <xdr:sp macro="" textlink="">
      <xdr:nvSpPr>
        <xdr:cNvPr id="7" name="Line 1">
          <a:extLst>
            <a:ext uri="{FF2B5EF4-FFF2-40B4-BE49-F238E27FC236}">
              <a16:creationId xmlns:a16="http://schemas.microsoft.com/office/drawing/2014/main" id="{F8AF00EB-BB3E-4F84-9D36-B1D8CB995E88}"/>
            </a:ext>
          </a:extLst>
        </xdr:cNvPr>
        <xdr:cNvSpPr>
          <a:spLocks noChangeShapeType="1"/>
        </xdr:cNvSpPr>
      </xdr:nvSpPr>
      <xdr:spPr bwMode="auto">
        <a:xfrm>
          <a:off x="5724525" y="9248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190500</xdr:colOff>
      <xdr:row>4</xdr:row>
      <xdr:rowOff>0</xdr:rowOff>
    </xdr:from>
    <xdr:to>
      <xdr:col>3</xdr:col>
      <xdr:colOff>190500</xdr:colOff>
      <xdr:row>4</xdr:row>
      <xdr:rowOff>0</xdr:rowOff>
    </xdr:to>
    <xdr:sp macro="" textlink="">
      <xdr:nvSpPr>
        <xdr:cNvPr id="8" name="Line 2">
          <a:extLst>
            <a:ext uri="{FF2B5EF4-FFF2-40B4-BE49-F238E27FC236}">
              <a16:creationId xmlns:a16="http://schemas.microsoft.com/office/drawing/2014/main" id="{01DEBAC3-2C39-4958-A7F0-06A01759A667}"/>
            </a:ext>
          </a:extLst>
        </xdr:cNvPr>
        <xdr:cNvSpPr>
          <a:spLocks noChangeShapeType="1"/>
        </xdr:cNvSpPr>
      </xdr:nvSpPr>
      <xdr:spPr bwMode="auto">
        <a:xfrm>
          <a:off x="5724525" y="9505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190500</xdr:colOff>
      <xdr:row>4</xdr:row>
      <xdr:rowOff>0</xdr:rowOff>
    </xdr:from>
    <xdr:to>
      <xdr:col>3</xdr:col>
      <xdr:colOff>190500</xdr:colOff>
      <xdr:row>4</xdr:row>
      <xdr:rowOff>0</xdr:rowOff>
    </xdr:to>
    <xdr:sp macro="" textlink="">
      <xdr:nvSpPr>
        <xdr:cNvPr id="9" name="Line 3">
          <a:extLst>
            <a:ext uri="{FF2B5EF4-FFF2-40B4-BE49-F238E27FC236}">
              <a16:creationId xmlns:a16="http://schemas.microsoft.com/office/drawing/2014/main" id="{89636DC2-3031-4725-B530-DA70190B19F9}"/>
            </a:ext>
          </a:extLst>
        </xdr:cNvPr>
        <xdr:cNvSpPr>
          <a:spLocks noChangeShapeType="1"/>
        </xdr:cNvSpPr>
      </xdr:nvSpPr>
      <xdr:spPr bwMode="auto">
        <a:xfrm>
          <a:off x="5724525" y="9505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171449</xdr:colOff>
      <xdr:row>20</xdr:row>
      <xdr:rowOff>381000</xdr:rowOff>
    </xdr:from>
    <xdr:to>
      <xdr:col>0</xdr:col>
      <xdr:colOff>627068</xdr:colOff>
      <xdr:row>40</xdr:row>
      <xdr:rowOff>19657</xdr:rowOff>
    </xdr:to>
    <xdr:sp macro="" textlink="">
      <xdr:nvSpPr>
        <xdr:cNvPr id="5" name="Slide Number Placeholder 354">
          <a:extLst>
            <a:ext uri="{FF2B5EF4-FFF2-40B4-BE49-F238E27FC236}">
              <a16:creationId xmlns:a16="http://schemas.microsoft.com/office/drawing/2014/main" id="{0BDC3138-B1E5-4581-8962-73D9ABE938ED}"/>
            </a:ext>
          </a:extLst>
        </xdr:cNvPr>
        <xdr:cNvSpPr>
          <a:spLocks noGrp="1"/>
        </xdr:cNvSpPr>
      </xdr:nvSpPr>
      <xdr:spPr>
        <a:xfrm rot="5400000">
          <a:off x="-1748932" y="8016381"/>
          <a:ext cx="4296382" cy="455619"/>
        </a:xfrm>
        <a:prstGeom prst="rect">
          <a:avLst/>
        </a:prstGeom>
        <a:noFill/>
      </xdr:spPr>
      <xdr:txBody>
        <a:bodyPr vert="horz" wrap="square" lIns="91440" tIns="45720" rIns="91440" bIns="45720" rtlCol="0" anchor="b"/>
        <a:lstStyle>
          <a:defPPr>
            <a:defRPr lang="en-US"/>
          </a:defPPr>
          <a:lvl1pPr marL="0" algn="r" defTabSz="914400" rtl="0" eaLnBrk="1" latinLnBrk="0" hangingPunct="1">
            <a:defRPr sz="1200" kern="1200">
              <a:solidFill>
                <a:schemeClr val="tx1">
                  <a:tint val="75000"/>
                </a:schemeClr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n-MY" sz="1000" b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  139 </a:t>
          </a:r>
          <a:r>
            <a:rPr lang="en-MY" sz="10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| Banci Ekonomi 2023 - Pertanian</a:t>
          </a:r>
        </a:p>
        <a:p>
          <a:pPr algn="l"/>
          <a:r>
            <a:rPr lang="en-MY" sz="1000" b="1" i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         </a:t>
          </a:r>
          <a:r>
            <a:rPr lang="en-MY" sz="1000" i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Economic Census 2023 -  Agriculture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171447</xdr:colOff>
      <xdr:row>1</xdr:row>
      <xdr:rowOff>9524</xdr:rowOff>
    </xdr:from>
    <xdr:to>
      <xdr:col>0</xdr:col>
      <xdr:colOff>627066</xdr:colOff>
      <xdr:row>16</xdr:row>
      <xdr:rowOff>324456</xdr:rowOff>
    </xdr:to>
    <xdr:sp macro="" textlink="">
      <xdr:nvSpPr>
        <xdr:cNvPr id="2" name="Slide Number Placeholder 354">
          <a:extLst>
            <a:ext uri="{FF2B5EF4-FFF2-40B4-BE49-F238E27FC236}">
              <a16:creationId xmlns:a16="http://schemas.microsoft.com/office/drawing/2014/main" id="{882DAB9A-8CA5-4245-B20F-A4639DFE3EA7}"/>
            </a:ext>
          </a:extLst>
        </xdr:cNvPr>
        <xdr:cNvSpPr>
          <a:spLocks noGrp="1"/>
        </xdr:cNvSpPr>
      </xdr:nvSpPr>
      <xdr:spPr>
        <a:xfrm rot="5400000">
          <a:off x="-1748934" y="2091830"/>
          <a:ext cx="4296382" cy="455619"/>
        </a:xfrm>
        <a:prstGeom prst="rect">
          <a:avLst/>
        </a:prstGeom>
        <a:noFill/>
      </xdr:spPr>
      <xdr:txBody>
        <a:bodyPr vert="horz" wrap="square" lIns="91440" tIns="45720" rIns="91440" bIns="45720" rtlCol="0" anchor="b"/>
        <a:lstStyle>
          <a:defPPr>
            <a:defRPr lang="en-US"/>
          </a:defPPr>
          <a:lvl1pPr marL="0" algn="r" defTabSz="914400" rtl="0" eaLnBrk="1" latinLnBrk="0" hangingPunct="1">
            <a:defRPr sz="1200" kern="1200">
              <a:solidFill>
                <a:schemeClr val="tx1">
                  <a:tint val="75000"/>
                </a:schemeClr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n-MY" sz="1000" b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  140 </a:t>
          </a:r>
          <a:r>
            <a:rPr lang="en-MY" sz="10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| Banci Ekonomi 2023 - Pertanian</a:t>
          </a:r>
        </a:p>
        <a:p>
          <a:pPr algn="l"/>
          <a:r>
            <a:rPr lang="en-MY" sz="1000" b="1" i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         </a:t>
          </a:r>
          <a:r>
            <a:rPr lang="en-MY" sz="1000" i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Economic Census 2023 -  Agriculture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190499</xdr:colOff>
      <xdr:row>21</xdr:row>
      <xdr:rowOff>314325</xdr:rowOff>
    </xdr:from>
    <xdr:to>
      <xdr:col>1</xdr:col>
      <xdr:colOff>7943</xdr:colOff>
      <xdr:row>42</xdr:row>
      <xdr:rowOff>19657</xdr:rowOff>
    </xdr:to>
    <xdr:sp macro="" textlink="">
      <xdr:nvSpPr>
        <xdr:cNvPr id="2" name="Slide Number Placeholder 354">
          <a:extLst>
            <a:ext uri="{FF2B5EF4-FFF2-40B4-BE49-F238E27FC236}">
              <a16:creationId xmlns:a16="http://schemas.microsoft.com/office/drawing/2014/main" id="{C798C6BA-ED06-49B1-84AE-910CFCFFAF0F}"/>
            </a:ext>
          </a:extLst>
        </xdr:cNvPr>
        <xdr:cNvSpPr>
          <a:spLocks noGrp="1"/>
        </xdr:cNvSpPr>
      </xdr:nvSpPr>
      <xdr:spPr>
        <a:xfrm rot="5400000">
          <a:off x="-1729882" y="7968756"/>
          <a:ext cx="4296382" cy="455619"/>
        </a:xfrm>
        <a:prstGeom prst="rect">
          <a:avLst/>
        </a:prstGeom>
        <a:noFill/>
      </xdr:spPr>
      <xdr:txBody>
        <a:bodyPr vert="horz" wrap="square" lIns="91440" tIns="45720" rIns="91440" bIns="45720" rtlCol="0" anchor="b"/>
        <a:lstStyle>
          <a:defPPr>
            <a:defRPr lang="en-US"/>
          </a:defPPr>
          <a:lvl1pPr marL="0" algn="r" defTabSz="914400" rtl="0" eaLnBrk="1" latinLnBrk="0" hangingPunct="1">
            <a:defRPr sz="1200" kern="1200">
              <a:solidFill>
                <a:schemeClr val="tx1">
                  <a:tint val="75000"/>
                </a:schemeClr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n-MY" sz="1000" b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  141 </a:t>
          </a:r>
          <a:r>
            <a:rPr lang="en-MY" sz="10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| Banci Ekonomi 2023 - Pertanian</a:t>
          </a:r>
        </a:p>
        <a:p>
          <a:pPr algn="l"/>
          <a:r>
            <a:rPr lang="en-MY" sz="1000" b="1" i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         </a:t>
          </a:r>
          <a:r>
            <a:rPr lang="en-MY" sz="1000" i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Economic Census 2023 -  Agriculture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171447</xdr:colOff>
      <xdr:row>1</xdr:row>
      <xdr:rowOff>9525</xdr:rowOff>
    </xdr:from>
    <xdr:to>
      <xdr:col>0</xdr:col>
      <xdr:colOff>627066</xdr:colOff>
      <xdr:row>17</xdr:row>
      <xdr:rowOff>333982</xdr:rowOff>
    </xdr:to>
    <xdr:sp macro="" textlink="">
      <xdr:nvSpPr>
        <xdr:cNvPr id="2" name="Slide Number Placeholder 354">
          <a:extLst>
            <a:ext uri="{FF2B5EF4-FFF2-40B4-BE49-F238E27FC236}">
              <a16:creationId xmlns:a16="http://schemas.microsoft.com/office/drawing/2014/main" id="{146C60FD-8D09-4099-AC19-1BCB0B6B37D5}"/>
            </a:ext>
          </a:extLst>
        </xdr:cNvPr>
        <xdr:cNvSpPr>
          <a:spLocks noGrp="1"/>
        </xdr:cNvSpPr>
      </xdr:nvSpPr>
      <xdr:spPr>
        <a:xfrm rot="5400000">
          <a:off x="-1748934" y="2091831"/>
          <a:ext cx="4296382" cy="455619"/>
        </a:xfrm>
        <a:prstGeom prst="rect">
          <a:avLst/>
        </a:prstGeom>
        <a:noFill/>
      </xdr:spPr>
      <xdr:txBody>
        <a:bodyPr vert="horz" wrap="square" lIns="91440" tIns="45720" rIns="91440" bIns="45720" rtlCol="0" anchor="b"/>
        <a:lstStyle>
          <a:defPPr>
            <a:defRPr lang="en-US"/>
          </a:defPPr>
          <a:lvl1pPr marL="0" algn="r" defTabSz="914400" rtl="0" eaLnBrk="1" latinLnBrk="0" hangingPunct="1">
            <a:defRPr sz="1200" kern="1200">
              <a:solidFill>
                <a:schemeClr val="tx1">
                  <a:tint val="75000"/>
                </a:schemeClr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n-MY" sz="1000" b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  142 </a:t>
          </a:r>
          <a:r>
            <a:rPr lang="en-MY" sz="10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| Banci Ekonomi 2023 - Pertanian</a:t>
          </a:r>
        </a:p>
        <a:p>
          <a:pPr algn="l"/>
          <a:r>
            <a:rPr lang="en-MY" sz="1000" b="1" i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         </a:t>
          </a:r>
          <a:r>
            <a:rPr lang="en-MY" sz="1000" i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Economic Census 2023 -  Agriculture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171448</xdr:colOff>
      <xdr:row>23</xdr:row>
      <xdr:rowOff>123825</xdr:rowOff>
    </xdr:from>
    <xdr:to>
      <xdr:col>0</xdr:col>
      <xdr:colOff>627067</xdr:colOff>
      <xdr:row>46</xdr:row>
      <xdr:rowOff>10132</xdr:rowOff>
    </xdr:to>
    <xdr:sp macro="" textlink="">
      <xdr:nvSpPr>
        <xdr:cNvPr id="2" name="Slide Number Placeholder 354">
          <a:extLst>
            <a:ext uri="{FF2B5EF4-FFF2-40B4-BE49-F238E27FC236}">
              <a16:creationId xmlns:a16="http://schemas.microsoft.com/office/drawing/2014/main" id="{BED0CFA3-BD8C-4398-A232-07AF1C754999}"/>
            </a:ext>
          </a:extLst>
        </xdr:cNvPr>
        <xdr:cNvSpPr>
          <a:spLocks noGrp="1"/>
        </xdr:cNvSpPr>
      </xdr:nvSpPr>
      <xdr:spPr>
        <a:xfrm rot="5400000">
          <a:off x="-1748933" y="7978281"/>
          <a:ext cx="4296382" cy="455619"/>
        </a:xfrm>
        <a:prstGeom prst="rect">
          <a:avLst/>
        </a:prstGeom>
        <a:noFill/>
      </xdr:spPr>
      <xdr:txBody>
        <a:bodyPr vert="horz" wrap="square" lIns="91440" tIns="45720" rIns="91440" bIns="45720" rtlCol="0" anchor="b"/>
        <a:lstStyle>
          <a:defPPr>
            <a:defRPr lang="en-US"/>
          </a:defPPr>
          <a:lvl1pPr marL="0" algn="r" defTabSz="914400" rtl="0" eaLnBrk="1" latinLnBrk="0" hangingPunct="1">
            <a:defRPr sz="1200" kern="1200">
              <a:solidFill>
                <a:schemeClr val="tx1">
                  <a:tint val="75000"/>
                </a:schemeClr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n-MY" sz="1000" b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  143 </a:t>
          </a:r>
          <a:r>
            <a:rPr lang="en-MY" sz="10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| Banci Ekonomi 2023 - Pertanian</a:t>
          </a:r>
        </a:p>
        <a:p>
          <a:pPr algn="l"/>
          <a:r>
            <a:rPr lang="en-MY" sz="1000" b="1" i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         </a:t>
          </a:r>
          <a:r>
            <a:rPr lang="en-MY" sz="1000" i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Economic Census 2023 -  Agriculture</a:t>
          </a: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171446</xdr:colOff>
      <xdr:row>1</xdr:row>
      <xdr:rowOff>9526</xdr:rowOff>
    </xdr:from>
    <xdr:to>
      <xdr:col>0</xdr:col>
      <xdr:colOff>627065</xdr:colOff>
      <xdr:row>15</xdr:row>
      <xdr:rowOff>143483</xdr:rowOff>
    </xdr:to>
    <xdr:sp macro="" textlink="">
      <xdr:nvSpPr>
        <xdr:cNvPr id="3" name="Slide Number Placeholder 354">
          <a:extLst>
            <a:ext uri="{FF2B5EF4-FFF2-40B4-BE49-F238E27FC236}">
              <a16:creationId xmlns:a16="http://schemas.microsoft.com/office/drawing/2014/main" id="{636CAFDE-4FD9-4B1B-9226-572C54F5D338}"/>
            </a:ext>
          </a:extLst>
        </xdr:cNvPr>
        <xdr:cNvSpPr>
          <a:spLocks noGrp="1"/>
        </xdr:cNvSpPr>
      </xdr:nvSpPr>
      <xdr:spPr>
        <a:xfrm rot="5400000">
          <a:off x="-1748935" y="2196607"/>
          <a:ext cx="4296382" cy="455619"/>
        </a:xfrm>
        <a:prstGeom prst="rect">
          <a:avLst/>
        </a:prstGeom>
        <a:noFill/>
      </xdr:spPr>
      <xdr:txBody>
        <a:bodyPr vert="horz" wrap="square" lIns="91440" tIns="45720" rIns="91440" bIns="45720" rtlCol="0" anchor="b"/>
        <a:lstStyle>
          <a:defPPr>
            <a:defRPr lang="en-US"/>
          </a:defPPr>
          <a:lvl1pPr marL="0" algn="r" defTabSz="914400" rtl="0" eaLnBrk="1" latinLnBrk="0" hangingPunct="1">
            <a:defRPr sz="1200" kern="1200">
              <a:solidFill>
                <a:schemeClr val="tx1">
                  <a:tint val="75000"/>
                </a:schemeClr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n-MY" sz="1000" b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  144 </a:t>
          </a:r>
          <a:r>
            <a:rPr lang="en-MY" sz="10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| Banci Ekonomi 2023 - Pertanian</a:t>
          </a:r>
        </a:p>
        <a:p>
          <a:pPr algn="l"/>
          <a:r>
            <a:rPr lang="en-MY" sz="1000" b="1" i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         </a:t>
          </a:r>
          <a:r>
            <a:rPr lang="en-MY" sz="1000" i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Economic Census 2023 -  Agriculture</a:t>
          </a: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161920</xdr:colOff>
      <xdr:row>22</xdr:row>
      <xdr:rowOff>352425</xdr:rowOff>
    </xdr:from>
    <xdr:to>
      <xdr:col>0</xdr:col>
      <xdr:colOff>617539</xdr:colOff>
      <xdr:row>47</xdr:row>
      <xdr:rowOff>29182</xdr:rowOff>
    </xdr:to>
    <xdr:sp macro="" textlink="">
      <xdr:nvSpPr>
        <xdr:cNvPr id="3" name="Slide Number Placeholder 354">
          <a:extLst>
            <a:ext uri="{FF2B5EF4-FFF2-40B4-BE49-F238E27FC236}">
              <a16:creationId xmlns:a16="http://schemas.microsoft.com/office/drawing/2014/main" id="{4EDD9F54-870B-4E0D-8AA3-F167689A7EA2}"/>
            </a:ext>
          </a:extLst>
        </xdr:cNvPr>
        <xdr:cNvSpPr>
          <a:spLocks noGrp="1"/>
        </xdr:cNvSpPr>
      </xdr:nvSpPr>
      <xdr:spPr>
        <a:xfrm rot="5400000">
          <a:off x="-1758461" y="8159256"/>
          <a:ext cx="4296382" cy="455619"/>
        </a:xfrm>
        <a:prstGeom prst="rect">
          <a:avLst/>
        </a:prstGeom>
        <a:noFill/>
      </xdr:spPr>
      <xdr:txBody>
        <a:bodyPr vert="horz" wrap="square" lIns="91440" tIns="45720" rIns="91440" bIns="45720" rtlCol="0" anchor="b"/>
        <a:lstStyle>
          <a:defPPr>
            <a:defRPr lang="en-US"/>
          </a:defPPr>
          <a:lvl1pPr marL="0" algn="r" defTabSz="914400" rtl="0" eaLnBrk="1" latinLnBrk="0" hangingPunct="1">
            <a:defRPr sz="1200" kern="1200">
              <a:solidFill>
                <a:schemeClr val="tx1">
                  <a:tint val="75000"/>
                </a:schemeClr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n-MY" sz="1000" b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  145 </a:t>
          </a:r>
          <a:r>
            <a:rPr lang="en-MY" sz="10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| Banci Ekonomi 2023 - Pertanian</a:t>
          </a:r>
        </a:p>
        <a:p>
          <a:pPr algn="l"/>
          <a:r>
            <a:rPr lang="en-MY" sz="1000" b="1" i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         </a:t>
          </a:r>
          <a:r>
            <a:rPr lang="en-MY" sz="1000" i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Economic Census 2023 -  Agriculture</a:t>
          </a: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180973</xdr:colOff>
      <xdr:row>1</xdr:row>
      <xdr:rowOff>9526</xdr:rowOff>
    </xdr:from>
    <xdr:to>
      <xdr:col>0</xdr:col>
      <xdr:colOff>636592</xdr:colOff>
      <xdr:row>17</xdr:row>
      <xdr:rowOff>172058</xdr:rowOff>
    </xdr:to>
    <xdr:sp macro="" textlink="">
      <xdr:nvSpPr>
        <xdr:cNvPr id="2" name="Slide Number Placeholder 354">
          <a:extLst>
            <a:ext uri="{FF2B5EF4-FFF2-40B4-BE49-F238E27FC236}">
              <a16:creationId xmlns:a16="http://schemas.microsoft.com/office/drawing/2014/main" id="{FC999322-7C44-4063-9BA6-F27A52EC83C3}"/>
            </a:ext>
          </a:extLst>
        </xdr:cNvPr>
        <xdr:cNvSpPr>
          <a:spLocks noGrp="1"/>
        </xdr:cNvSpPr>
      </xdr:nvSpPr>
      <xdr:spPr>
        <a:xfrm rot="5400000">
          <a:off x="-1739408" y="2091832"/>
          <a:ext cx="4296382" cy="455619"/>
        </a:xfrm>
        <a:prstGeom prst="rect">
          <a:avLst/>
        </a:prstGeom>
        <a:noFill/>
      </xdr:spPr>
      <xdr:txBody>
        <a:bodyPr vert="horz" wrap="square" lIns="91440" tIns="45720" rIns="91440" bIns="45720" rtlCol="0" anchor="b"/>
        <a:lstStyle>
          <a:defPPr>
            <a:defRPr lang="en-US"/>
          </a:defPPr>
          <a:lvl1pPr marL="0" algn="r" defTabSz="914400" rtl="0" eaLnBrk="1" latinLnBrk="0" hangingPunct="1">
            <a:defRPr sz="1200" kern="1200">
              <a:solidFill>
                <a:schemeClr val="tx1">
                  <a:tint val="75000"/>
                </a:schemeClr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n-MY" sz="1000" b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  146 </a:t>
          </a:r>
          <a:r>
            <a:rPr lang="en-MY" sz="10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| Banci Ekonomi 2023 - Pertanian</a:t>
          </a:r>
        </a:p>
        <a:p>
          <a:pPr algn="l"/>
          <a:r>
            <a:rPr lang="en-MY" sz="1000" b="1" i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         </a:t>
          </a:r>
          <a:r>
            <a:rPr lang="en-MY" sz="1000" i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Economic Census 2023 -  Agriculture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190495</xdr:colOff>
      <xdr:row>29</xdr:row>
      <xdr:rowOff>45509</xdr:rowOff>
    </xdr:from>
    <xdr:to>
      <xdr:col>1</xdr:col>
      <xdr:colOff>7939</xdr:colOff>
      <xdr:row>52</xdr:row>
      <xdr:rowOff>122316</xdr:rowOff>
    </xdr:to>
    <xdr:sp macro="" textlink="">
      <xdr:nvSpPr>
        <xdr:cNvPr id="3" name="Slide Number Placeholder 354">
          <a:extLst>
            <a:ext uri="{FF2B5EF4-FFF2-40B4-BE49-F238E27FC236}">
              <a16:creationId xmlns:a16="http://schemas.microsoft.com/office/drawing/2014/main" id="{6AF7382B-698D-4858-BD22-3DD16DBD2DA3}"/>
            </a:ext>
          </a:extLst>
        </xdr:cNvPr>
        <xdr:cNvSpPr>
          <a:spLocks noGrp="1"/>
        </xdr:cNvSpPr>
      </xdr:nvSpPr>
      <xdr:spPr>
        <a:xfrm rot="5400000">
          <a:off x="-1717187" y="7932774"/>
          <a:ext cx="4267807" cy="452444"/>
        </a:xfrm>
        <a:prstGeom prst="rect">
          <a:avLst/>
        </a:prstGeom>
        <a:noFill/>
      </xdr:spPr>
      <xdr:txBody>
        <a:bodyPr vert="horz" wrap="square" lIns="91440" tIns="45720" rIns="91440" bIns="45720" rtlCol="0" anchor="b"/>
        <a:lstStyle>
          <a:defPPr>
            <a:defRPr lang="en-US"/>
          </a:defPPr>
          <a:lvl1pPr marL="0" algn="r" defTabSz="914400" rtl="0" eaLnBrk="1" latinLnBrk="0" hangingPunct="1">
            <a:defRPr sz="1200" kern="1200">
              <a:solidFill>
                <a:schemeClr val="tx1">
                  <a:tint val="75000"/>
                </a:schemeClr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n-MY" sz="1000" b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  129 </a:t>
          </a:r>
          <a:r>
            <a:rPr lang="en-MY" sz="10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| Banci Ekonomi 2023 - Pertanian</a:t>
          </a:r>
        </a:p>
        <a:p>
          <a:pPr algn="l"/>
          <a:r>
            <a:rPr lang="en-MY" sz="1000" b="1" i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         </a:t>
          </a:r>
          <a:r>
            <a:rPr lang="en-MY" sz="1000" i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Economic Census 2023 -  Agriculture</a:t>
          </a: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180973</xdr:colOff>
      <xdr:row>29</xdr:row>
      <xdr:rowOff>180975</xdr:rowOff>
    </xdr:from>
    <xdr:to>
      <xdr:col>0</xdr:col>
      <xdr:colOff>636592</xdr:colOff>
      <xdr:row>55</xdr:row>
      <xdr:rowOff>133957</xdr:rowOff>
    </xdr:to>
    <xdr:sp macro="" textlink="">
      <xdr:nvSpPr>
        <xdr:cNvPr id="2" name="Slide Number Placeholder 354">
          <a:extLst>
            <a:ext uri="{FF2B5EF4-FFF2-40B4-BE49-F238E27FC236}">
              <a16:creationId xmlns:a16="http://schemas.microsoft.com/office/drawing/2014/main" id="{7B9EEF8B-59A5-4384-B1BF-7EEBF92FEF16}"/>
            </a:ext>
          </a:extLst>
        </xdr:cNvPr>
        <xdr:cNvSpPr>
          <a:spLocks noGrp="1"/>
        </xdr:cNvSpPr>
      </xdr:nvSpPr>
      <xdr:spPr>
        <a:xfrm rot="5400000">
          <a:off x="-1739408" y="8016381"/>
          <a:ext cx="4296382" cy="455619"/>
        </a:xfrm>
        <a:prstGeom prst="rect">
          <a:avLst/>
        </a:prstGeom>
        <a:noFill/>
      </xdr:spPr>
      <xdr:txBody>
        <a:bodyPr vert="horz" wrap="square" lIns="91440" tIns="45720" rIns="91440" bIns="45720" rtlCol="0" anchor="b"/>
        <a:lstStyle>
          <a:defPPr>
            <a:defRPr lang="en-US"/>
          </a:defPPr>
          <a:lvl1pPr marL="0" algn="r" defTabSz="914400" rtl="0" eaLnBrk="1" latinLnBrk="0" hangingPunct="1">
            <a:defRPr sz="1200" kern="1200">
              <a:solidFill>
                <a:schemeClr val="tx1">
                  <a:tint val="75000"/>
                </a:schemeClr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n-MY" sz="1000" b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  147 </a:t>
          </a:r>
          <a:r>
            <a:rPr lang="en-MY" sz="10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| Banci Ekonomi 2023 - Pertanian</a:t>
          </a:r>
        </a:p>
        <a:p>
          <a:pPr algn="l"/>
          <a:r>
            <a:rPr lang="en-MY" sz="1000" b="1" i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         </a:t>
          </a:r>
          <a:r>
            <a:rPr lang="en-MY" sz="1000" i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Economic Census 2023 -  Agriculture</a:t>
          </a:r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190498</xdr:colOff>
      <xdr:row>1</xdr:row>
      <xdr:rowOff>59529</xdr:rowOff>
    </xdr:from>
    <xdr:to>
      <xdr:col>1</xdr:col>
      <xdr:colOff>3179</xdr:colOff>
      <xdr:row>17</xdr:row>
      <xdr:rowOff>114905</xdr:rowOff>
    </xdr:to>
    <xdr:sp macro="" textlink="">
      <xdr:nvSpPr>
        <xdr:cNvPr id="3" name="Slide Number Placeholder 354">
          <a:extLst>
            <a:ext uri="{FF2B5EF4-FFF2-40B4-BE49-F238E27FC236}">
              <a16:creationId xmlns:a16="http://schemas.microsoft.com/office/drawing/2014/main" id="{40488E76-D998-4D61-99C7-E86FBE4738AC}"/>
            </a:ext>
          </a:extLst>
        </xdr:cNvPr>
        <xdr:cNvSpPr>
          <a:spLocks noGrp="1"/>
        </xdr:cNvSpPr>
      </xdr:nvSpPr>
      <xdr:spPr>
        <a:xfrm rot="5400000">
          <a:off x="-1722739" y="2139454"/>
          <a:ext cx="4282094" cy="455619"/>
        </a:xfrm>
        <a:prstGeom prst="rect">
          <a:avLst/>
        </a:prstGeom>
        <a:noFill/>
      </xdr:spPr>
      <xdr:txBody>
        <a:bodyPr vert="horz" wrap="square" lIns="91440" tIns="45720" rIns="91440" bIns="45720" rtlCol="0" anchor="b"/>
        <a:lstStyle>
          <a:defPPr>
            <a:defRPr lang="en-US"/>
          </a:defPPr>
          <a:lvl1pPr marL="0" algn="r" defTabSz="914400" rtl="0" eaLnBrk="1" latinLnBrk="0" hangingPunct="1">
            <a:defRPr sz="1200" kern="1200">
              <a:solidFill>
                <a:schemeClr val="tx1">
                  <a:tint val="75000"/>
                </a:schemeClr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n-MY" sz="1000" b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  98 </a:t>
          </a:r>
          <a:r>
            <a:rPr lang="en-MY" sz="10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| Banci Ekonomi 2023 - Pertanian</a:t>
          </a:r>
        </a:p>
        <a:p>
          <a:pPr algn="l"/>
          <a:r>
            <a:rPr lang="en-MY" sz="1000" b="1" i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         </a:t>
          </a:r>
          <a:r>
            <a:rPr lang="en-MY" sz="1000" i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Economic Census 2023 -  Agriculture</a:t>
          </a:r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180973</xdr:colOff>
      <xdr:row>1</xdr:row>
      <xdr:rowOff>9526</xdr:rowOff>
    </xdr:from>
    <xdr:to>
      <xdr:col>0</xdr:col>
      <xdr:colOff>636592</xdr:colOff>
      <xdr:row>17</xdr:row>
      <xdr:rowOff>172058</xdr:rowOff>
    </xdr:to>
    <xdr:sp macro="" textlink="">
      <xdr:nvSpPr>
        <xdr:cNvPr id="2" name="Slide Number Placeholder 354">
          <a:extLst>
            <a:ext uri="{FF2B5EF4-FFF2-40B4-BE49-F238E27FC236}">
              <a16:creationId xmlns:a16="http://schemas.microsoft.com/office/drawing/2014/main" id="{DF109AAE-1D07-4E6A-8340-EFB4ED549145}"/>
            </a:ext>
          </a:extLst>
        </xdr:cNvPr>
        <xdr:cNvSpPr>
          <a:spLocks noGrp="1"/>
        </xdr:cNvSpPr>
      </xdr:nvSpPr>
      <xdr:spPr>
        <a:xfrm rot="5400000">
          <a:off x="-1739408" y="2091832"/>
          <a:ext cx="4296382" cy="455619"/>
        </a:xfrm>
        <a:prstGeom prst="rect">
          <a:avLst/>
        </a:prstGeom>
        <a:noFill/>
      </xdr:spPr>
      <xdr:txBody>
        <a:bodyPr vert="horz" wrap="square" lIns="91440" tIns="45720" rIns="91440" bIns="45720" rtlCol="0" anchor="b"/>
        <a:lstStyle>
          <a:defPPr>
            <a:defRPr lang="en-US"/>
          </a:defPPr>
          <a:lvl1pPr marL="0" algn="r" defTabSz="914400" rtl="0" eaLnBrk="1" latinLnBrk="0" hangingPunct="1">
            <a:defRPr sz="1200" kern="1200">
              <a:solidFill>
                <a:schemeClr val="tx1">
                  <a:tint val="75000"/>
                </a:schemeClr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n-MY" sz="1000" b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  98 </a:t>
          </a:r>
          <a:r>
            <a:rPr lang="en-MY" sz="10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| Banci Ekonomi 2023 - Pertanian</a:t>
          </a:r>
        </a:p>
        <a:p>
          <a:pPr algn="l"/>
          <a:r>
            <a:rPr lang="en-MY" sz="1000" b="1" i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         </a:t>
          </a:r>
          <a:r>
            <a:rPr lang="en-MY" sz="1000" i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Economic Census 2023 -  Agriculture</a:t>
          </a:r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180973</xdr:colOff>
      <xdr:row>29</xdr:row>
      <xdr:rowOff>180975</xdr:rowOff>
    </xdr:from>
    <xdr:to>
      <xdr:col>0</xdr:col>
      <xdr:colOff>636592</xdr:colOff>
      <xdr:row>55</xdr:row>
      <xdr:rowOff>133957</xdr:rowOff>
    </xdr:to>
    <xdr:sp macro="" textlink="">
      <xdr:nvSpPr>
        <xdr:cNvPr id="2" name="Slide Number Placeholder 354">
          <a:extLst>
            <a:ext uri="{FF2B5EF4-FFF2-40B4-BE49-F238E27FC236}">
              <a16:creationId xmlns:a16="http://schemas.microsoft.com/office/drawing/2014/main" id="{272A5852-BCD1-4569-960A-E42BE04E3E08}"/>
            </a:ext>
          </a:extLst>
        </xdr:cNvPr>
        <xdr:cNvSpPr>
          <a:spLocks noGrp="1"/>
        </xdr:cNvSpPr>
      </xdr:nvSpPr>
      <xdr:spPr>
        <a:xfrm rot="5400000">
          <a:off x="-1739408" y="8016381"/>
          <a:ext cx="4296382" cy="455619"/>
        </a:xfrm>
        <a:prstGeom prst="rect">
          <a:avLst/>
        </a:prstGeom>
        <a:noFill/>
      </xdr:spPr>
      <xdr:txBody>
        <a:bodyPr vert="horz" wrap="square" lIns="91440" tIns="45720" rIns="91440" bIns="45720" rtlCol="0" anchor="b"/>
        <a:lstStyle>
          <a:defPPr>
            <a:defRPr lang="en-US"/>
          </a:defPPr>
          <a:lvl1pPr marL="0" algn="r" defTabSz="914400" rtl="0" eaLnBrk="1" latinLnBrk="0" hangingPunct="1">
            <a:defRPr sz="1200" kern="1200">
              <a:solidFill>
                <a:schemeClr val="tx1">
                  <a:tint val="75000"/>
                </a:schemeClr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n-MY" sz="1000" b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  99 </a:t>
          </a:r>
          <a:r>
            <a:rPr lang="en-MY" sz="10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| Banci Ekonomi 2023 - Pertanian</a:t>
          </a:r>
        </a:p>
        <a:p>
          <a:pPr algn="l"/>
          <a:r>
            <a:rPr lang="en-MY" sz="1000" b="1" i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         </a:t>
          </a:r>
          <a:r>
            <a:rPr lang="en-MY" sz="1000" i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Economic Census 2023 -  Agriculture</a:t>
          </a:r>
        </a:p>
      </xdr:txBody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180969</xdr:colOff>
      <xdr:row>1</xdr:row>
      <xdr:rowOff>9525</xdr:rowOff>
    </xdr:from>
    <xdr:to>
      <xdr:col>0</xdr:col>
      <xdr:colOff>636588</xdr:colOff>
      <xdr:row>20</xdr:row>
      <xdr:rowOff>153007</xdr:rowOff>
    </xdr:to>
    <xdr:sp macro="" textlink="">
      <xdr:nvSpPr>
        <xdr:cNvPr id="2" name="Slide Number Placeholder 354">
          <a:extLst>
            <a:ext uri="{FF2B5EF4-FFF2-40B4-BE49-F238E27FC236}">
              <a16:creationId xmlns:a16="http://schemas.microsoft.com/office/drawing/2014/main" id="{C8C75D2B-D28F-4D0F-9718-CD09E64904FC}"/>
            </a:ext>
          </a:extLst>
        </xdr:cNvPr>
        <xdr:cNvSpPr>
          <a:spLocks noGrp="1"/>
        </xdr:cNvSpPr>
      </xdr:nvSpPr>
      <xdr:spPr>
        <a:xfrm rot="5400000">
          <a:off x="-1739412" y="2091831"/>
          <a:ext cx="4296382" cy="455619"/>
        </a:xfrm>
        <a:prstGeom prst="rect">
          <a:avLst/>
        </a:prstGeom>
        <a:noFill/>
      </xdr:spPr>
      <xdr:txBody>
        <a:bodyPr vert="horz" wrap="square" lIns="91440" tIns="45720" rIns="91440" bIns="45720" rtlCol="0" anchor="b"/>
        <a:lstStyle>
          <a:defPPr>
            <a:defRPr lang="en-US"/>
          </a:defPPr>
          <a:lvl1pPr marL="0" algn="r" defTabSz="914400" rtl="0" eaLnBrk="1" latinLnBrk="0" hangingPunct="1">
            <a:defRPr sz="1200" kern="1200">
              <a:solidFill>
                <a:schemeClr val="tx1">
                  <a:tint val="75000"/>
                </a:schemeClr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n-MY" sz="1000" b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  148 </a:t>
          </a:r>
          <a:r>
            <a:rPr lang="en-MY" sz="10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| Banci Ekonomi 2023 - Pertanian</a:t>
          </a:r>
        </a:p>
        <a:p>
          <a:pPr algn="l"/>
          <a:r>
            <a:rPr lang="en-MY" sz="1000" b="1" i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         </a:t>
          </a:r>
          <a:r>
            <a:rPr lang="en-MY" sz="1000" i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Economic Census 2023 -  Agriculture</a:t>
          </a:r>
        </a:p>
      </xdr:txBody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190500</xdr:colOff>
      <xdr:row>2</xdr:row>
      <xdr:rowOff>0</xdr:rowOff>
    </xdr:from>
    <xdr:to>
      <xdr:col>3</xdr:col>
      <xdr:colOff>190500</xdr:colOff>
      <xdr:row>2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SpPr>
          <a:spLocks noChangeShapeType="1"/>
        </xdr:cNvSpPr>
      </xdr:nvSpPr>
      <xdr:spPr bwMode="auto">
        <a:xfrm>
          <a:off x="5724525" y="504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190500</xdr:colOff>
      <xdr:row>4</xdr:row>
      <xdr:rowOff>0</xdr:rowOff>
    </xdr:from>
    <xdr:to>
      <xdr:col>3</xdr:col>
      <xdr:colOff>190500</xdr:colOff>
      <xdr:row>4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SpPr>
          <a:spLocks noChangeShapeType="1"/>
        </xdr:cNvSpPr>
      </xdr:nvSpPr>
      <xdr:spPr bwMode="auto">
        <a:xfrm>
          <a:off x="5724525" y="762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190500</xdr:colOff>
      <xdr:row>4</xdr:row>
      <xdr:rowOff>0</xdr:rowOff>
    </xdr:from>
    <xdr:to>
      <xdr:col>3</xdr:col>
      <xdr:colOff>190500</xdr:colOff>
      <xdr:row>4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SpPr>
          <a:spLocks noChangeShapeType="1"/>
        </xdr:cNvSpPr>
      </xdr:nvSpPr>
      <xdr:spPr bwMode="auto">
        <a:xfrm>
          <a:off x="5724525" y="762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180972</xdr:colOff>
      <xdr:row>21</xdr:row>
      <xdr:rowOff>285751</xdr:rowOff>
    </xdr:from>
    <xdr:to>
      <xdr:col>0</xdr:col>
      <xdr:colOff>636591</xdr:colOff>
      <xdr:row>41</xdr:row>
      <xdr:rowOff>10133</xdr:rowOff>
    </xdr:to>
    <xdr:sp macro="" textlink="">
      <xdr:nvSpPr>
        <xdr:cNvPr id="6" name="Slide Number Placeholder 354">
          <a:extLst>
            <a:ext uri="{FF2B5EF4-FFF2-40B4-BE49-F238E27FC236}">
              <a16:creationId xmlns:a16="http://schemas.microsoft.com/office/drawing/2014/main" id="{C792B15B-E4C4-4298-A34C-39FD34CE55CC}"/>
            </a:ext>
          </a:extLst>
        </xdr:cNvPr>
        <xdr:cNvSpPr>
          <a:spLocks noGrp="1"/>
        </xdr:cNvSpPr>
      </xdr:nvSpPr>
      <xdr:spPr>
        <a:xfrm rot="5400000">
          <a:off x="-1739409" y="8006857"/>
          <a:ext cx="4296382" cy="455619"/>
        </a:xfrm>
        <a:prstGeom prst="rect">
          <a:avLst/>
        </a:prstGeom>
        <a:noFill/>
      </xdr:spPr>
      <xdr:txBody>
        <a:bodyPr vert="horz" wrap="square" lIns="91440" tIns="45720" rIns="91440" bIns="45720" rtlCol="0" anchor="b"/>
        <a:lstStyle>
          <a:defPPr>
            <a:defRPr lang="en-US"/>
          </a:defPPr>
          <a:lvl1pPr marL="0" algn="r" defTabSz="914400" rtl="0" eaLnBrk="1" latinLnBrk="0" hangingPunct="1">
            <a:defRPr sz="1200" kern="1200">
              <a:solidFill>
                <a:schemeClr val="tx1">
                  <a:tint val="75000"/>
                </a:schemeClr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n-MY" sz="1000" b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  149 </a:t>
          </a:r>
          <a:r>
            <a:rPr lang="en-MY" sz="10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| Banci Ekonomi 2023 - Pertanian</a:t>
          </a:r>
        </a:p>
        <a:p>
          <a:pPr algn="l"/>
          <a:r>
            <a:rPr lang="en-MY" sz="1000" b="1" i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         </a:t>
          </a:r>
          <a:r>
            <a:rPr lang="en-MY" sz="1000" i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Economic Census 2023 -  Agriculture</a:t>
          </a:r>
        </a:p>
      </xdr:txBody>
    </xdr: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190500</xdr:colOff>
      <xdr:row>2</xdr:row>
      <xdr:rowOff>0</xdr:rowOff>
    </xdr:from>
    <xdr:to>
      <xdr:col>3</xdr:col>
      <xdr:colOff>190500</xdr:colOff>
      <xdr:row>2</xdr:row>
      <xdr:rowOff>0</xdr:rowOff>
    </xdr:to>
    <xdr:sp macro="" textlink="">
      <xdr:nvSpPr>
        <xdr:cNvPr id="5" name="Line 1">
          <a:extLst>
            <a:ext uri="{FF2B5EF4-FFF2-40B4-BE49-F238E27FC236}">
              <a16:creationId xmlns:a16="http://schemas.microsoft.com/office/drawing/2014/main" id="{846B5947-AB37-46F5-8D90-179A2B4EF6D2}"/>
            </a:ext>
          </a:extLst>
        </xdr:cNvPr>
        <xdr:cNvSpPr>
          <a:spLocks noChangeShapeType="1"/>
        </xdr:cNvSpPr>
      </xdr:nvSpPr>
      <xdr:spPr bwMode="auto">
        <a:xfrm>
          <a:off x="5724525" y="9277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190500</xdr:colOff>
      <xdr:row>4</xdr:row>
      <xdr:rowOff>0</xdr:rowOff>
    </xdr:from>
    <xdr:to>
      <xdr:col>3</xdr:col>
      <xdr:colOff>190500</xdr:colOff>
      <xdr:row>4</xdr:row>
      <xdr:rowOff>0</xdr:rowOff>
    </xdr:to>
    <xdr:sp macro="" textlink="">
      <xdr:nvSpPr>
        <xdr:cNvPr id="6" name="Line 2">
          <a:extLst>
            <a:ext uri="{FF2B5EF4-FFF2-40B4-BE49-F238E27FC236}">
              <a16:creationId xmlns:a16="http://schemas.microsoft.com/office/drawing/2014/main" id="{9EB4885C-B98D-4F89-A3BB-9A384913BB0F}"/>
            </a:ext>
          </a:extLst>
        </xdr:cNvPr>
        <xdr:cNvSpPr>
          <a:spLocks noChangeShapeType="1"/>
        </xdr:cNvSpPr>
      </xdr:nvSpPr>
      <xdr:spPr bwMode="auto">
        <a:xfrm>
          <a:off x="5724525" y="9534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190500</xdr:colOff>
      <xdr:row>4</xdr:row>
      <xdr:rowOff>0</xdr:rowOff>
    </xdr:from>
    <xdr:to>
      <xdr:col>3</xdr:col>
      <xdr:colOff>190500</xdr:colOff>
      <xdr:row>4</xdr:row>
      <xdr:rowOff>0</xdr:rowOff>
    </xdr:to>
    <xdr:sp macro="" textlink="">
      <xdr:nvSpPr>
        <xdr:cNvPr id="7" name="Line 3">
          <a:extLst>
            <a:ext uri="{FF2B5EF4-FFF2-40B4-BE49-F238E27FC236}">
              <a16:creationId xmlns:a16="http://schemas.microsoft.com/office/drawing/2014/main" id="{C40B9697-81F4-4661-A864-351C5DC2262A}"/>
            </a:ext>
          </a:extLst>
        </xdr:cNvPr>
        <xdr:cNvSpPr>
          <a:spLocks noChangeShapeType="1"/>
        </xdr:cNvSpPr>
      </xdr:nvSpPr>
      <xdr:spPr bwMode="auto">
        <a:xfrm>
          <a:off x="5724525" y="9534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180972</xdr:colOff>
      <xdr:row>1</xdr:row>
      <xdr:rowOff>9525</xdr:rowOff>
    </xdr:from>
    <xdr:to>
      <xdr:col>0</xdr:col>
      <xdr:colOff>636591</xdr:colOff>
      <xdr:row>16</xdr:row>
      <xdr:rowOff>57757</xdr:rowOff>
    </xdr:to>
    <xdr:sp macro="" textlink="">
      <xdr:nvSpPr>
        <xdr:cNvPr id="8" name="Slide Number Placeholder 354">
          <a:extLst>
            <a:ext uri="{FF2B5EF4-FFF2-40B4-BE49-F238E27FC236}">
              <a16:creationId xmlns:a16="http://schemas.microsoft.com/office/drawing/2014/main" id="{B9EA91B2-BD8E-4CD6-8067-497FB9788E04}"/>
            </a:ext>
          </a:extLst>
        </xdr:cNvPr>
        <xdr:cNvSpPr>
          <a:spLocks noGrp="1"/>
        </xdr:cNvSpPr>
      </xdr:nvSpPr>
      <xdr:spPr>
        <a:xfrm rot="5400000">
          <a:off x="-1739409" y="2091831"/>
          <a:ext cx="4296382" cy="455619"/>
        </a:xfrm>
        <a:prstGeom prst="rect">
          <a:avLst/>
        </a:prstGeom>
        <a:noFill/>
      </xdr:spPr>
      <xdr:txBody>
        <a:bodyPr vert="horz" wrap="square" lIns="91440" tIns="45720" rIns="91440" bIns="45720" rtlCol="0" anchor="b"/>
        <a:lstStyle>
          <a:defPPr>
            <a:defRPr lang="en-US"/>
          </a:defPPr>
          <a:lvl1pPr marL="0" algn="r" defTabSz="914400" rtl="0" eaLnBrk="1" latinLnBrk="0" hangingPunct="1">
            <a:defRPr sz="1200" kern="1200">
              <a:solidFill>
                <a:schemeClr val="tx1">
                  <a:tint val="75000"/>
                </a:schemeClr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n-MY" sz="1000" b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  150 </a:t>
          </a:r>
          <a:r>
            <a:rPr lang="en-MY" sz="10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| Banci Ekonomi 2023 - Pertanian</a:t>
          </a:r>
        </a:p>
        <a:p>
          <a:pPr algn="l"/>
          <a:r>
            <a:rPr lang="en-MY" sz="1000" b="1" i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         </a:t>
          </a:r>
          <a:r>
            <a:rPr lang="en-MY" sz="1000" i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Economic Census 2023 -  Agriculture</a:t>
          </a:r>
        </a:p>
      </xdr:txBody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180972</xdr:colOff>
      <xdr:row>20</xdr:row>
      <xdr:rowOff>19050</xdr:rowOff>
    </xdr:from>
    <xdr:to>
      <xdr:col>0</xdr:col>
      <xdr:colOff>636591</xdr:colOff>
      <xdr:row>39</xdr:row>
      <xdr:rowOff>19657</xdr:rowOff>
    </xdr:to>
    <xdr:sp macro="" textlink="">
      <xdr:nvSpPr>
        <xdr:cNvPr id="3" name="Slide Number Placeholder 354">
          <a:extLst>
            <a:ext uri="{FF2B5EF4-FFF2-40B4-BE49-F238E27FC236}">
              <a16:creationId xmlns:a16="http://schemas.microsoft.com/office/drawing/2014/main" id="{84CFFF82-A211-4BD6-BB35-003CE23C0D7C}"/>
            </a:ext>
          </a:extLst>
        </xdr:cNvPr>
        <xdr:cNvSpPr>
          <a:spLocks noGrp="1"/>
        </xdr:cNvSpPr>
      </xdr:nvSpPr>
      <xdr:spPr>
        <a:xfrm rot="5400000">
          <a:off x="-1739409" y="7959231"/>
          <a:ext cx="4296382" cy="455619"/>
        </a:xfrm>
        <a:prstGeom prst="rect">
          <a:avLst/>
        </a:prstGeom>
        <a:noFill/>
      </xdr:spPr>
      <xdr:txBody>
        <a:bodyPr vert="horz" wrap="square" lIns="91440" tIns="45720" rIns="91440" bIns="45720" rtlCol="0" anchor="b"/>
        <a:lstStyle>
          <a:defPPr>
            <a:defRPr lang="en-US"/>
          </a:defPPr>
          <a:lvl1pPr marL="0" algn="r" defTabSz="914400" rtl="0" eaLnBrk="1" latinLnBrk="0" hangingPunct="1">
            <a:defRPr sz="1200" kern="1200">
              <a:solidFill>
                <a:schemeClr val="tx1">
                  <a:tint val="75000"/>
                </a:schemeClr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n-MY" sz="1000" b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  151 </a:t>
          </a:r>
          <a:r>
            <a:rPr lang="en-MY" sz="10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| Banci Ekonomi 2023 - Pertanian</a:t>
          </a:r>
        </a:p>
        <a:p>
          <a:pPr algn="l"/>
          <a:r>
            <a:rPr lang="en-MY" sz="1000" b="1" i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         </a:t>
          </a:r>
          <a:r>
            <a:rPr lang="en-MY" sz="1000" i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Economic Census 2023 -  Agriculture</a:t>
          </a:r>
        </a:p>
      </xdr:txBody>
    </xdr: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190500</xdr:colOff>
      <xdr:row>2</xdr:row>
      <xdr:rowOff>0</xdr:rowOff>
    </xdr:from>
    <xdr:to>
      <xdr:col>3</xdr:col>
      <xdr:colOff>190500</xdr:colOff>
      <xdr:row>2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SpPr>
          <a:spLocks noChangeShapeType="1"/>
        </xdr:cNvSpPr>
      </xdr:nvSpPr>
      <xdr:spPr bwMode="auto">
        <a:xfrm>
          <a:off x="3162300" y="485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190500</xdr:colOff>
      <xdr:row>4</xdr:row>
      <xdr:rowOff>0</xdr:rowOff>
    </xdr:from>
    <xdr:to>
      <xdr:col>3</xdr:col>
      <xdr:colOff>190500</xdr:colOff>
      <xdr:row>4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SpPr>
          <a:spLocks noChangeShapeType="1"/>
        </xdr:cNvSpPr>
      </xdr:nvSpPr>
      <xdr:spPr bwMode="auto">
        <a:xfrm>
          <a:off x="3162300" y="742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190500</xdr:colOff>
      <xdr:row>5</xdr:row>
      <xdr:rowOff>0</xdr:rowOff>
    </xdr:from>
    <xdr:to>
      <xdr:col>3</xdr:col>
      <xdr:colOff>190500</xdr:colOff>
      <xdr:row>5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1100-000004000000}"/>
            </a:ext>
          </a:extLst>
        </xdr:cNvPr>
        <xdr:cNvSpPr>
          <a:spLocks noChangeShapeType="1"/>
        </xdr:cNvSpPr>
      </xdr:nvSpPr>
      <xdr:spPr bwMode="auto">
        <a:xfrm>
          <a:off x="3162300" y="9048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171448</xdr:colOff>
      <xdr:row>1</xdr:row>
      <xdr:rowOff>9525</xdr:rowOff>
    </xdr:from>
    <xdr:to>
      <xdr:col>0</xdr:col>
      <xdr:colOff>627067</xdr:colOff>
      <xdr:row>17</xdr:row>
      <xdr:rowOff>372082</xdr:rowOff>
    </xdr:to>
    <xdr:sp macro="" textlink="">
      <xdr:nvSpPr>
        <xdr:cNvPr id="5" name="Slide Number Placeholder 354">
          <a:extLst>
            <a:ext uri="{FF2B5EF4-FFF2-40B4-BE49-F238E27FC236}">
              <a16:creationId xmlns:a16="http://schemas.microsoft.com/office/drawing/2014/main" id="{9EF6CB28-DE2D-4537-A975-7462314002E5}"/>
            </a:ext>
          </a:extLst>
        </xdr:cNvPr>
        <xdr:cNvSpPr>
          <a:spLocks noGrp="1"/>
        </xdr:cNvSpPr>
      </xdr:nvSpPr>
      <xdr:spPr>
        <a:xfrm rot="5400000">
          <a:off x="-1748933" y="2091831"/>
          <a:ext cx="4296382" cy="455619"/>
        </a:xfrm>
        <a:prstGeom prst="rect">
          <a:avLst/>
        </a:prstGeom>
        <a:noFill/>
      </xdr:spPr>
      <xdr:txBody>
        <a:bodyPr vert="horz" wrap="square" lIns="91440" tIns="45720" rIns="91440" bIns="45720" rtlCol="0" anchor="b"/>
        <a:lstStyle>
          <a:defPPr>
            <a:defRPr lang="en-US"/>
          </a:defPPr>
          <a:lvl1pPr marL="0" algn="r" defTabSz="914400" rtl="0" eaLnBrk="1" latinLnBrk="0" hangingPunct="1">
            <a:defRPr sz="1200" kern="1200">
              <a:solidFill>
                <a:schemeClr val="tx1">
                  <a:tint val="75000"/>
                </a:schemeClr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n-MY" sz="1000" b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  152 </a:t>
          </a:r>
          <a:r>
            <a:rPr lang="en-MY" sz="10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| Banci Ekonomi 2023 - Pertanian</a:t>
          </a:r>
        </a:p>
        <a:p>
          <a:pPr algn="l"/>
          <a:r>
            <a:rPr lang="en-MY" sz="1000" b="1" i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         </a:t>
          </a:r>
          <a:r>
            <a:rPr lang="en-MY" sz="1000" i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Economic Census 2023 -  Agriculture</a:t>
          </a:r>
        </a:p>
      </xdr:txBody>
    </xdr: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180973</xdr:colOff>
      <xdr:row>29</xdr:row>
      <xdr:rowOff>161925</xdr:rowOff>
    </xdr:from>
    <xdr:to>
      <xdr:col>0</xdr:col>
      <xdr:colOff>636592</xdr:colOff>
      <xdr:row>55</xdr:row>
      <xdr:rowOff>10132</xdr:rowOff>
    </xdr:to>
    <xdr:sp macro="" textlink="">
      <xdr:nvSpPr>
        <xdr:cNvPr id="3" name="Slide Number Placeholder 354">
          <a:extLst>
            <a:ext uri="{FF2B5EF4-FFF2-40B4-BE49-F238E27FC236}">
              <a16:creationId xmlns:a16="http://schemas.microsoft.com/office/drawing/2014/main" id="{007B4C7C-8BBF-40CE-9DF0-B85709B799A0}"/>
            </a:ext>
          </a:extLst>
        </xdr:cNvPr>
        <xdr:cNvSpPr>
          <a:spLocks noGrp="1"/>
        </xdr:cNvSpPr>
      </xdr:nvSpPr>
      <xdr:spPr>
        <a:xfrm rot="5400000">
          <a:off x="-1739408" y="8102106"/>
          <a:ext cx="4296382" cy="455619"/>
        </a:xfrm>
        <a:prstGeom prst="rect">
          <a:avLst/>
        </a:prstGeom>
        <a:noFill/>
      </xdr:spPr>
      <xdr:txBody>
        <a:bodyPr vert="horz" wrap="square" lIns="91440" tIns="45720" rIns="91440" bIns="45720" rtlCol="0" anchor="b"/>
        <a:lstStyle>
          <a:defPPr>
            <a:defRPr lang="en-US"/>
          </a:defPPr>
          <a:lvl1pPr marL="0" algn="r" defTabSz="914400" rtl="0" eaLnBrk="1" latinLnBrk="0" hangingPunct="1">
            <a:defRPr sz="1200" kern="1200">
              <a:solidFill>
                <a:schemeClr val="tx1">
                  <a:tint val="75000"/>
                </a:schemeClr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n-MY" sz="1000" b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  153 </a:t>
          </a:r>
          <a:r>
            <a:rPr lang="en-MY" sz="10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| Banci Ekonomi 2023 - Pertanian</a:t>
          </a:r>
        </a:p>
        <a:p>
          <a:pPr algn="l"/>
          <a:r>
            <a:rPr lang="en-MY" sz="1000" b="1" i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         </a:t>
          </a:r>
          <a:r>
            <a:rPr lang="en-MY" sz="1000" i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Economic Census 2023 -  Agriculture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180973</xdr:colOff>
      <xdr:row>1</xdr:row>
      <xdr:rowOff>0</xdr:rowOff>
    </xdr:from>
    <xdr:to>
      <xdr:col>0</xdr:col>
      <xdr:colOff>636592</xdr:colOff>
      <xdr:row>16</xdr:row>
      <xdr:rowOff>29182</xdr:rowOff>
    </xdr:to>
    <xdr:sp macro="" textlink="">
      <xdr:nvSpPr>
        <xdr:cNvPr id="2" name="Slide Number Placeholder 354">
          <a:extLst>
            <a:ext uri="{FF2B5EF4-FFF2-40B4-BE49-F238E27FC236}">
              <a16:creationId xmlns:a16="http://schemas.microsoft.com/office/drawing/2014/main" id="{AC8B44DA-B60F-4F86-84F1-C89959297D3E}"/>
            </a:ext>
          </a:extLst>
        </xdr:cNvPr>
        <xdr:cNvSpPr>
          <a:spLocks noGrp="1"/>
        </xdr:cNvSpPr>
      </xdr:nvSpPr>
      <xdr:spPr>
        <a:xfrm rot="5400000">
          <a:off x="-1742980" y="2090641"/>
          <a:ext cx="4303525" cy="455619"/>
        </a:xfrm>
        <a:prstGeom prst="rect">
          <a:avLst/>
        </a:prstGeom>
        <a:noFill/>
      </xdr:spPr>
      <xdr:txBody>
        <a:bodyPr vert="horz" wrap="square" lIns="91440" tIns="45720" rIns="91440" bIns="45720" rtlCol="0" anchor="b"/>
        <a:lstStyle>
          <a:defPPr>
            <a:defRPr lang="en-US"/>
          </a:defPPr>
          <a:lvl1pPr marL="0" algn="r" defTabSz="914400" rtl="0" eaLnBrk="1" latinLnBrk="0" hangingPunct="1">
            <a:defRPr sz="1200" kern="1200">
              <a:solidFill>
                <a:schemeClr val="tx1">
                  <a:tint val="75000"/>
                </a:schemeClr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n-MY" sz="1000" b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  130 </a:t>
          </a:r>
          <a:r>
            <a:rPr lang="en-MY" sz="10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| Banci Ekonomi 2023 - Pertanian</a:t>
          </a:r>
        </a:p>
        <a:p>
          <a:pPr algn="l"/>
          <a:r>
            <a:rPr lang="en-MY" sz="1000" b="1" i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         </a:t>
          </a:r>
          <a:r>
            <a:rPr lang="en-MY" sz="1000" i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Economic Census 2023 -  Agriculture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171447</xdr:colOff>
      <xdr:row>19</xdr:row>
      <xdr:rowOff>266701</xdr:rowOff>
    </xdr:from>
    <xdr:to>
      <xdr:col>0</xdr:col>
      <xdr:colOff>627066</xdr:colOff>
      <xdr:row>42</xdr:row>
      <xdr:rowOff>19658</xdr:rowOff>
    </xdr:to>
    <xdr:sp macro="" textlink="">
      <xdr:nvSpPr>
        <xdr:cNvPr id="2" name="Slide Number Placeholder 354">
          <a:extLst>
            <a:ext uri="{FF2B5EF4-FFF2-40B4-BE49-F238E27FC236}">
              <a16:creationId xmlns:a16="http://schemas.microsoft.com/office/drawing/2014/main" id="{33871735-933D-4A36-966F-110CCBEDC57C}"/>
            </a:ext>
          </a:extLst>
        </xdr:cNvPr>
        <xdr:cNvSpPr>
          <a:spLocks noGrp="1"/>
        </xdr:cNvSpPr>
      </xdr:nvSpPr>
      <xdr:spPr>
        <a:xfrm rot="5400000">
          <a:off x="-1748934" y="7978282"/>
          <a:ext cx="4296382" cy="455619"/>
        </a:xfrm>
        <a:prstGeom prst="rect">
          <a:avLst/>
        </a:prstGeom>
        <a:noFill/>
      </xdr:spPr>
      <xdr:txBody>
        <a:bodyPr vert="horz" wrap="square" lIns="91440" tIns="45720" rIns="91440" bIns="45720" rtlCol="0" anchor="b"/>
        <a:lstStyle>
          <a:defPPr>
            <a:defRPr lang="en-US"/>
          </a:defPPr>
          <a:lvl1pPr marL="0" algn="r" defTabSz="914400" rtl="0" eaLnBrk="1" latinLnBrk="0" hangingPunct="1">
            <a:defRPr sz="1200" kern="1200">
              <a:solidFill>
                <a:schemeClr val="tx1">
                  <a:tint val="75000"/>
                </a:schemeClr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n-MY" sz="1000" b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  131 </a:t>
          </a:r>
          <a:r>
            <a:rPr lang="en-MY" sz="10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| Banci Ekonomi 2023 - Pertanian</a:t>
          </a:r>
        </a:p>
        <a:p>
          <a:pPr algn="l"/>
          <a:r>
            <a:rPr lang="en-MY" sz="1000" b="1" i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         </a:t>
          </a:r>
          <a:r>
            <a:rPr lang="en-MY" sz="1000" i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Economic Census 2023 -  Agriculture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62033</xdr:rowOff>
    </xdr:from>
    <xdr:to>
      <xdr:col>1</xdr:col>
      <xdr:colOff>120824</xdr:colOff>
      <xdr:row>2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 rot="5400000">
          <a:off x="-154254" y="216287"/>
          <a:ext cx="429331" cy="1208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200" b="1">
              <a:solidFill>
                <a:schemeClr val="bg1"/>
              </a:solidFill>
              <a:latin typeface="+mj-lt"/>
            </a:rPr>
            <a:t> 56</a:t>
          </a:r>
        </a:p>
      </xdr:txBody>
    </xdr:sp>
    <xdr:clientData/>
  </xdr:twoCellAnchor>
  <xdr:twoCellAnchor>
    <xdr:from>
      <xdr:col>0</xdr:col>
      <xdr:colOff>171447</xdr:colOff>
      <xdr:row>1</xdr:row>
      <xdr:rowOff>9525</xdr:rowOff>
    </xdr:from>
    <xdr:to>
      <xdr:col>0</xdr:col>
      <xdr:colOff>627066</xdr:colOff>
      <xdr:row>19</xdr:row>
      <xdr:rowOff>86332</xdr:rowOff>
    </xdr:to>
    <xdr:sp macro="" textlink="">
      <xdr:nvSpPr>
        <xdr:cNvPr id="4" name="Slide Number Placeholder 354">
          <a:extLst>
            <a:ext uri="{FF2B5EF4-FFF2-40B4-BE49-F238E27FC236}">
              <a16:creationId xmlns:a16="http://schemas.microsoft.com/office/drawing/2014/main" id="{B6803C90-0B1B-44A1-8759-B7E0A2602351}"/>
            </a:ext>
          </a:extLst>
        </xdr:cNvPr>
        <xdr:cNvSpPr>
          <a:spLocks noGrp="1"/>
        </xdr:cNvSpPr>
      </xdr:nvSpPr>
      <xdr:spPr>
        <a:xfrm rot="5400000">
          <a:off x="-1748934" y="2091831"/>
          <a:ext cx="4296382" cy="455619"/>
        </a:xfrm>
        <a:prstGeom prst="rect">
          <a:avLst/>
        </a:prstGeom>
        <a:noFill/>
      </xdr:spPr>
      <xdr:txBody>
        <a:bodyPr vert="horz" wrap="square" lIns="91440" tIns="45720" rIns="91440" bIns="45720" rtlCol="0" anchor="b"/>
        <a:lstStyle>
          <a:defPPr>
            <a:defRPr lang="en-US"/>
          </a:defPPr>
          <a:lvl1pPr marL="0" algn="r" defTabSz="914400" rtl="0" eaLnBrk="1" latinLnBrk="0" hangingPunct="1">
            <a:defRPr sz="1200" kern="1200">
              <a:solidFill>
                <a:schemeClr val="tx1">
                  <a:tint val="75000"/>
                </a:schemeClr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n-MY" sz="1000" b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  132 </a:t>
          </a:r>
          <a:r>
            <a:rPr lang="en-MY" sz="10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| Banci Ekonomi 2023 - Pertanian</a:t>
          </a:r>
        </a:p>
        <a:p>
          <a:pPr algn="l"/>
          <a:r>
            <a:rPr lang="en-MY" sz="1000" b="1" i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         </a:t>
          </a:r>
          <a:r>
            <a:rPr lang="en-MY" sz="1000" i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Economic Census 2023 -  Agriculture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171449</xdr:colOff>
      <xdr:row>21</xdr:row>
      <xdr:rowOff>85725</xdr:rowOff>
    </xdr:from>
    <xdr:to>
      <xdr:col>0</xdr:col>
      <xdr:colOff>627068</xdr:colOff>
      <xdr:row>41</xdr:row>
      <xdr:rowOff>153007</xdr:rowOff>
    </xdr:to>
    <xdr:sp macro="" textlink="">
      <xdr:nvSpPr>
        <xdr:cNvPr id="2" name="Slide Number Placeholder 354">
          <a:extLst>
            <a:ext uri="{FF2B5EF4-FFF2-40B4-BE49-F238E27FC236}">
              <a16:creationId xmlns:a16="http://schemas.microsoft.com/office/drawing/2014/main" id="{A5283037-11F5-47AF-88C3-CF8F6AD65494}"/>
            </a:ext>
          </a:extLst>
        </xdr:cNvPr>
        <xdr:cNvSpPr>
          <a:spLocks noGrp="1"/>
        </xdr:cNvSpPr>
      </xdr:nvSpPr>
      <xdr:spPr>
        <a:xfrm rot="5400000">
          <a:off x="-1748932" y="7987806"/>
          <a:ext cx="4296382" cy="455619"/>
        </a:xfrm>
        <a:prstGeom prst="rect">
          <a:avLst/>
        </a:prstGeom>
        <a:noFill/>
      </xdr:spPr>
      <xdr:txBody>
        <a:bodyPr vert="horz" wrap="square" lIns="91440" tIns="45720" rIns="91440" bIns="45720" rtlCol="0" anchor="b"/>
        <a:lstStyle>
          <a:defPPr>
            <a:defRPr lang="en-US"/>
          </a:defPPr>
          <a:lvl1pPr marL="0" algn="r" defTabSz="914400" rtl="0" eaLnBrk="1" latinLnBrk="0" hangingPunct="1">
            <a:defRPr sz="1200" kern="1200">
              <a:solidFill>
                <a:schemeClr val="tx1">
                  <a:tint val="75000"/>
                </a:schemeClr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n-MY" sz="1000" b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  133 </a:t>
          </a:r>
          <a:r>
            <a:rPr lang="en-MY" sz="10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| Banci Ekonomi 2023 - Pertanian</a:t>
          </a:r>
        </a:p>
        <a:p>
          <a:pPr algn="l"/>
          <a:r>
            <a:rPr lang="en-MY" sz="1000" b="1" i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         </a:t>
          </a:r>
          <a:r>
            <a:rPr lang="en-MY" sz="1000" i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Economic Census 2023 -  Agriculture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190497</xdr:colOff>
      <xdr:row>1</xdr:row>
      <xdr:rowOff>9525</xdr:rowOff>
    </xdr:from>
    <xdr:to>
      <xdr:col>1</xdr:col>
      <xdr:colOff>7941</xdr:colOff>
      <xdr:row>16</xdr:row>
      <xdr:rowOff>19657</xdr:rowOff>
    </xdr:to>
    <xdr:sp macro="" textlink="">
      <xdr:nvSpPr>
        <xdr:cNvPr id="2" name="Slide Number Placeholder 354">
          <a:extLst>
            <a:ext uri="{FF2B5EF4-FFF2-40B4-BE49-F238E27FC236}">
              <a16:creationId xmlns:a16="http://schemas.microsoft.com/office/drawing/2014/main" id="{5728E667-59B6-46D2-967D-6B5DF54A61AF}"/>
            </a:ext>
          </a:extLst>
        </xdr:cNvPr>
        <xdr:cNvSpPr>
          <a:spLocks noGrp="1"/>
        </xdr:cNvSpPr>
      </xdr:nvSpPr>
      <xdr:spPr>
        <a:xfrm rot="5400000">
          <a:off x="-1729884" y="2091831"/>
          <a:ext cx="4296382" cy="455619"/>
        </a:xfrm>
        <a:prstGeom prst="rect">
          <a:avLst/>
        </a:prstGeom>
        <a:noFill/>
      </xdr:spPr>
      <xdr:txBody>
        <a:bodyPr vert="horz" wrap="square" lIns="91440" tIns="45720" rIns="91440" bIns="45720" rtlCol="0" anchor="b"/>
        <a:lstStyle>
          <a:defPPr>
            <a:defRPr lang="en-US"/>
          </a:defPPr>
          <a:lvl1pPr marL="0" algn="r" defTabSz="914400" rtl="0" eaLnBrk="1" latinLnBrk="0" hangingPunct="1">
            <a:defRPr sz="1200" kern="1200">
              <a:solidFill>
                <a:schemeClr val="tx1">
                  <a:tint val="75000"/>
                </a:schemeClr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n-MY" sz="1000" b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  134 </a:t>
          </a:r>
          <a:r>
            <a:rPr lang="en-MY" sz="10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| Banci Ekonomi 2023 - Pertanian</a:t>
          </a:r>
        </a:p>
        <a:p>
          <a:pPr algn="l"/>
          <a:r>
            <a:rPr lang="en-MY" sz="1000" b="1" i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         </a:t>
          </a:r>
          <a:r>
            <a:rPr lang="en-MY" sz="1000" i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Economic Census 2023 -  Agriculture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180972</xdr:colOff>
      <xdr:row>26</xdr:row>
      <xdr:rowOff>66676</xdr:rowOff>
    </xdr:from>
    <xdr:to>
      <xdr:col>0</xdr:col>
      <xdr:colOff>636591</xdr:colOff>
      <xdr:row>49</xdr:row>
      <xdr:rowOff>38708</xdr:rowOff>
    </xdr:to>
    <xdr:sp macro="" textlink="">
      <xdr:nvSpPr>
        <xdr:cNvPr id="2" name="Slide Number Placeholder 354">
          <a:extLst>
            <a:ext uri="{FF2B5EF4-FFF2-40B4-BE49-F238E27FC236}">
              <a16:creationId xmlns:a16="http://schemas.microsoft.com/office/drawing/2014/main" id="{AF9F605E-B7B3-44FF-91E5-20F1A3867023}"/>
            </a:ext>
          </a:extLst>
        </xdr:cNvPr>
        <xdr:cNvSpPr>
          <a:spLocks noGrp="1"/>
        </xdr:cNvSpPr>
      </xdr:nvSpPr>
      <xdr:spPr>
        <a:xfrm rot="5400000">
          <a:off x="-1739409" y="7978282"/>
          <a:ext cx="4296382" cy="455619"/>
        </a:xfrm>
        <a:prstGeom prst="rect">
          <a:avLst/>
        </a:prstGeom>
        <a:noFill/>
      </xdr:spPr>
      <xdr:txBody>
        <a:bodyPr vert="horz" wrap="square" lIns="91440" tIns="45720" rIns="91440" bIns="45720" rtlCol="0" anchor="b"/>
        <a:lstStyle>
          <a:defPPr>
            <a:defRPr lang="en-US"/>
          </a:defPPr>
          <a:lvl1pPr marL="0" algn="r" defTabSz="914400" rtl="0" eaLnBrk="1" latinLnBrk="0" hangingPunct="1">
            <a:defRPr sz="1200" kern="1200">
              <a:solidFill>
                <a:schemeClr val="tx1">
                  <a:tint val="75000"/>
                </a:schemeClr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n-MY" sz="1000" b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  135 </a:t>
          </a:r>
          <a:r>
            <a:rPr lang="en-MY" sz="10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| Banci Ekonomi 2023 - Pertanian</a:t>
          </a:r>
        </a:p>
        <a:p>
          <a:pPr algn="l"/>
          <a:r>
            <a:rPr lang="en-MY" sz="1000" b="1" i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         </a:t>
          </a:r>
          <a:r>
            <a:rPr lang="en-MY" sz="1000" i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Economic Census 2023 -  Agriculture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180973</xdr:colOff>
      <xdr:row>1</xdr:row>
      <xdr:rowOff>9524</xdr:rowOff>
    </xdr:from>
    <xdr:to>
      <xdr:col>0</xdr:col>
      <xdr:colOff>636592</xdr:colOff>
      <xdr:row>17</xdr:row>
      <xdr:rowOff>95856</xdr:rowOff>
    </xdr:to>
    <xdr:sp macro="" textlink="">
      <xdr:nvSpPr>
        <xdr:cNvPr id="3" name="Slide Number Placeholder 354">
          <a:extLst>
            <a:ext uri="{FF2B5EF4-FFF2-40B4-BE49-F238E27FC236}">
              <a16:creationId xmlns:a16="http://schemas.microsoft.com/office/drawing/2014/main" id="{092233A6-3E6B-41BF-8BB8-5F58938BE195}"/>
            </a:ext>
          </a:extLst>
        </xdr:cNvPr>
        <xdr:cNvSpPr>
          <a:spLocks noGrp="1"/>
        </xdr:cNvSpPr>
      </xdr:nvSpPr>
      <xdr:spPr>
        <a:xfrm rot="5400000">
          <a:off x="-1739408" y="2091830"/>
          <a:ext cx="4296382" cy="455619"/>
        </a:xfrm>
        <a:prstGeom prst="rect">
          <a:avLst/>
        </a:prstGeom>
        <a:noFill/>
      </xdr:spPr>
      <xdr:txBody>
        <a:bodyPr vert="horz" wrap="square" lIns="91440" tIns="45720" rIns="91440" bIns="45720" rtlCol="0" anchor="b"/>
        <a:lstStyle>
          <a:defPPr>
            <a:defRPr lang="en-US"/>
          </a:defPPr>
          <a:lvl1pPr marL="0" algn="r" defTabSz="914400" rtl="0" eaLnBrk="1" latinLnBrk="0" hangingPunct="1">
            <a:defRPr sz="1200" kern="1200">
              <a:solidFill>
                <a:schemeClr val="tx1">
                  <a:tint val="75000"/>
                </a:schemeClr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n-MY" sz="1000" b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  136 </a:t>
          </a:r>
          <a:r>
            <a:rPr lang="en-MY" sz="10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| Banci Ekonomi 2023 - Pertanian</a:t>
          </a:r>
        </a:p>
        <a:p>
          <a:pPr algn="l"/>
          <a:r>
            <a:rPr lang="en-MY" sz="1000" b="1" i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         </a:t>
          </a:r>
          <a:r>
            <a:rPr lang="en-MY" sz="1000" i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Economic Census 2023 -  Agriculture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shamsulzaman/Local%20Settings/Temporary%20Internet%20Files/Content.Outlook/TGI15CMX/Documents%20and%20Settings/hafidz/Desktop/jadual/eks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shamsulzaman/Local%20Settings/Temporary%20Internet%20Files/Content.Outlook/TGI15CMX/Documents%20and%20Settings/hafidz/Desktop/jadual/eks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1.36.52\Tableau\Users\nooraini.zain\AppData\Local\Microsoft\Windows\Temporary%20Internet%20Files\Content.Outlook\EJKC4G40\Documents%20and%20Settings\hafidz\Desktop\jadual\JADUAL%202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ooraini.zain/AppData/Local/Microsoft/Windows/Temporary%20Internet%20Files/Content.Outlook/EJKC4G40/Documents%20and%20Settings/hafidz/Desktop/jadual/JADUAL%2023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shamsulzaman/Local%20Settings/Temporary%20Internet%20Files/Content.Outlook/TGI15CMX/Documents%20and%20Settings/zawiyatul/Local%20Settings/Temporary%20Internet%20Files/Content.IE5/F9EXL42H/JADUAL%20EK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7BDF03E\JADUAL%20EKS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1.36.52\Tableau\Documents%20and%20Settings\shamsulzaman\Local%20Settings\Temporary%20Internet%20Files\Content.Outlook\TGI15CMX\Documents%20and%20Settings\zawiyatul\Local%20Settings\Temporary%20Internet%20Files\Content.IE5\F9EXL42H\JADUAL%20EKS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PENERBITAN%20BE2023/JADUAL%20V2/Jadual%20Penerbitan/vlookup%20pertania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1">
          <cell r="A1" t="str">
            <v>SumOfWEIGHT</v>
          </cell>
          <cell r="C1" t="str">
            <v>SumOfOUTPUT</v>
          </cell>
          <cell r="E1" t="str">
            <v>SumOfINPUT</v>
          </cell>
          <cell r="G1" t="str">
            <v>SumOfVADDED</v>
          </cell>
          <cell r="J1" t="str">
            <v>SumOfEMPLOY</v>
          </cell>
          <cell r="L1" t="str">
            <v>SumOf$EMPLOY</v>
          </cell>
          <cell r="N1" t="str">
            <v>SumOfF0899</v>
          </cell>
        </row>
        <row r="2">
          <cell r="A2">
            <v>19443.128000000088</v>
          </cell>
          <cell r="C2">
            <v>174124923493.04761</v>
          </cell>
          <cell r="E2">
            <v>135584905186.63622</v>
          </cell>
          <cell r="G2">
            <v>38540018306.412071</v>
          </cell>
          <cell r="J2">
            <v>688379.07899999968</v>
          </cell>
          <cell r="L2">
            <v>11899866427.485033</v>
          </cell>
          <cell r="N2">
            <v>54090804672.564926</v>
          </cell>
        </row>
      </sheetData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asal"/>
      <sheetName val="Sheet3"/>
    </sheetNames>
    <sheetDataSet>
      <sheetData sheetId="0"/>
      <sheetData sheetId="1">
        <row r="1">
          <cell r="A1" t="str">
            <v>Expr1</v>
          </cell>
          <cell r="B1" t="str">
            <v>SumOfWEIGHT</v>
          </cell>
          <cell r="C1" t="str">
            <v>SumOfOUTPUT</v>
          </cell>
          <cell r="D1" t="str">
            <v>SumOfINPUT</v>
          </cell>
          <cell r="E1" t="str">
            <v>SumOfVADDED</v>
          </cell>
          <cell r="F1" t="str">
            <v>SumOfEMPLOY</v>
          </cell>
          <cell r="G1" t="str">
            <v>SumOf$EMPLOY</v>
          </cell>
          <cell r="H1" t="str">
            <v>SumOfF0899</v>
          </cell>
        </row>
        <row r="2">
          <cell r="A2" t="str">
            <v>151</v>
          </cell>
          <cell r="B2">
            <v>773.31000000000063</v>
          </cell>
          <cell r="C2">
            <v>33163228656.366993</v>
          </cell>
          <cell r="D2">
            <v>29644890606.299</v>
          </cell>
          <cell r="E2">
            <v>3518338050.0680032</v>
          </cell>
          <cell r="F2">
            <v>45433.667000000052</v>
          </cell>
          <cell r="G2">
            <v>691354192.01399994</v>
          </cell>
          <cell r="H2">
            <v>4595514653.4230042</v>
          </cell>
        </row>
        <row r="3">
          <cell r="A3" t="str">
            <v>152</v>
          </cell>
          <cell r="B3">
            <v>37.25</v>
          </cell>
          <cell r="C3">
            <v>247331509.83600003</v>
          </cell>
          <cell r="D3">
            <v>186543233.86900005</v>
          </cell>
          <cell r="E3">
            <v>60788275.966999978</v>
          </cell>
          <cell r="F3">
            <v>1165.3879999999999</v>
          </cell>
          <cell r="G3">
            <v>22598738.752999999</v>
          </cell>
          <cell r="H3">
            <v>165592305.77100003</v>
          </cell>
        </row>
        <row r="4">
          <cell r="A4" t="str">
            <v>153</v>
          </cell>
          <cell r="B4">
            <v>334.72600000000006</v>
          </cell>
          <cell r="C4">
            <v>5093957675.9209995</v>
          </cell>
          <cell r="D4">
            <v>4441735597.2579975</v>
          </cell>
          <cell r="E4">
            <v>652222078.66300011</v>
          </cell>
          <cell r="F4">
            <v>9427.1309999999994</v>
          </cell>
          <cell r="G4">
            <v>195696454.21400002</v>
          </cell>
          <cell r="H4">
            <v>1382821042.2590003</v>
          </cell>
        </row>
        <row r="5">
          <cell r="A5" t="str">
            <v>154</v>
          </cell>
          <cell r="B5">
            <v>2029.421999999995</v>
          </cell>
          <cell r="C5">
            <v>5205794130.3740005</v>
          </cell>
          <cell r="D5">
            <v>3977452280.8170052</v>
          </cell>
          <cell r="E5">
            <v>1228341849.5569994</v>
          </cell>
          <cell r="F5">
            <v>47374.738000000056</v>
          </cell>
          <cell r="G5">
            <v>591912447.34800005</v>
          </cell>
          <cell r="H5">
            <v>2122176566.9940002</v>
          </cell>
        </row>
        <row r="6">
          <cell r="A6" t="str">
            <v>155</v>
          </cell>
          <cell r="B6">
            <v>179.34100000000004</v>
          </cell>
          <cell r="C6">
            <v>1318268521.7089999</v>
          </cell>
          <cell r="D6">
            <v>998413895.82099998</v>
          </cell>
          <cell r="E6">
            <v>319854625.88799989</v>
          </cell>
          <cell r="F6">
            <v>4393.1020000000008</v>
          </cell>
          <cell r="G6">
            <v>77258700.203999996</v>
          </cell>
          <cell r="H6">
            <v>430135042.87900007</v>
          </cell>
        </row>
        <row r="7">
          <cell r="A7" t="str">
            <v>160</v>
          </cell>
          <cell r="B7">
            <v>128.1</v>
          </cell>
          <cell r="C7">
            <v>768735930.4460001</v>
          </cell>
          <cell r="D7">
            <v>513182072.34199995</v>
          </cell>
          <cell r="E7">
            <v>255553858.10399979</v>
          </cell>
          <cell r="F7">
            <v>3272.212</v>
          </cell>
          <cell r="G7">
            <v>17163940.314000003</v>
          </cell>
          <cell r="H7">
            <v>378357851.39800012</v>
          </cell>
        </row>
        <row r="8">
          <cell r="A8" t="str">
            <v>171</v>
          </cell>
          <cell r="B8">
            <v>166.155</v>
          </cell>
          <cell r="C8">
            <v>562708889.55199993</v>
          </cell>
          <cell r="D8">
            <v>398215111.36200005</v>
          </cell>
          <cell r="E8">
            <v>164493778.19000006</v>
          </cell>
          <cell r="F8">
            <v>4258.8100000000004</v>
          </cell>
          <cell r="G8">
            <v>68150992.925999999</v>
          </cell>
          <cell r="H8">
            <v>296832691.38800007</v>
          </cell>
        </row>
        <row r="9">
          <cell r="A9" t="str">
            <v>172</v>
          </cell>
          <cell r="B9">
            <v>288.8540000000001</v>
          </cell>
          <cell r="C9">
            <v>688475361.74399996</v>
          </cell>
          <cell r="D9">
            <v>475780432.14600009</v>
          </cell>
          <cell r="E9">
            <v>212694929.59800011</v>
          </cell>
          <cell r="F9">
            <v>8443.0640000000003</v>
          </cell>
          <cell r="G9">
            <v>118289710.175</v>
          </cell>
          <cell r="H9">
            <v>265948302.72500002</v>
          </cell>
        </row>
        <row r="10">
          <cell r="A10" t="str">
            <v>173</v>
          </cell>
          <cell r="B10">
            <v>88.215000000000003</v>
          </cell>
          <cell r="C10">
            <v>297200652.26499999</v>
          </cell>
          <cell r="D10">
            <v>206809969.31200001</v>
          </cell>
          <cell r="E10">
            <v>90390682.953000009</v>
          </cell>
          <cell r="F10">
            <v>4096.7950000000001</v>
          </cell>
          <cell r="G10">
            <v>53566795.099999994</v>
          </cell>
          <cell r="H10">
            <v>183605604.44400001</v>
          </cell>
        </row>
        <row r="11">
          <cell r="A11" t="str">
            <v>181</v>
          </cell>
          <cell r="B11">
            <v>861.48599999999988</v>
          </cell>
          <cell r="C11">
            <v>1361458923.3870001</v>
          </cell>
          <cell r="D11">
            <v>934017853.99799979</v>
          </cell>
          <cell r="E11">
            <v>427441069.38899988</v>
          </cell>
          <cell r="F11">
            <v>24273.455999999995</v>
          </cell>
          <cell r="G11">
            <v>277920796.90400004</v>
          </cell>
          <cell r="H11">
            <v>270763505.00999999</v>
          </cell>
        </row>
        <row r="12">
          <cell r="A12" t="str">
            <v>191</v>
          </cell>
          <cell r="B12">
            <v>59.818000000000012</v>
          </cell>
          <cell r="C12">
            <v>63707980.247999996</v>
          </cell>
          <cell r="D12">
            <v>48470955.371999994</v>
          </cell>
          <cell r="E12">
            <v>15237024.876000008</v>
          </cell>
          <cell r="F12">
            <v>885.851</v>
          </cell>
          <cell r="G12">
            <v>9945574.3920000009</v>
          </cell>
          <cell r="H12">
            <v>18836609.012999997</v>
          </cell>
        </row>
        <row r="13">
          <cell r="A13" t="str">
            <v>192</v>
          </cell>
          <cell r="B13">
            <v>195.40599999999989</v>
          </cell>
          <cell r="C13">
            <v>293908942.17199993</v>
          </cell>
          <cell r="D13">
            <v>212985191.12199995</v>
          </cell>
          <cell r="E13">
            <v>80923751.050000012</v>
          </cell>
          <cell r="F13">
            <v>4710.8879999999999</v>
          </cell>
          <cell r="G13">
            <v>61198820.82</v>
          </cell>
          <cell r="H13">
            <v>81448188.966999993</v>
          </cell>
        </row>
        <row r="14">
          <cell r="A14" t="str">
            <v>201</v>
          </cell>
          <cell r="B14">
            <v>521.43500000000051</v>
          </cell>
          <cell r="C14">
            <v>4498778136.6280012</v>
          </cell>
          <cell r="D14">
            <v>3713866017.0739999</v>
          </cell>
          <cell r="E14">
            <v>784912119.55400038</v>
          </cell>
          <cell r="F14">
            <v>34045.659000000007</v>
          </cell>
          <cell r="G14">
            <v>503549272.91200006</v>
          </cell>
          <cell r="H14">
            <v>1262126699.6149998</v>
          </cell>
        </row>
        <row r="15">
          <cell r="A15" t="str">
            <v>202</v>
          </cell>
          <cell r="B15">
            <v>676.83</v>
          </cell>
          <cell r="C15">
            <v>2477698904.8370004</v>
          </cell>
          <cell r="D15">
            <v>1938546958.365999</v>
          </cell>
          <cell r="E15">
            <v>539151946.47099996</v>
          </cell>
          <cell r="F15">
            <v>26685.021999999994</v>
          </cell>
          <cell r="G15">
            <v>330228132.42599994</v>
          </cell>
          <cell r="H15">
            <v>1130205043.1790001</v>
          </cell>
        </row>
        <row r="16">
          <cell r="A16" t="str">
            <v>210</v>
          </cell>
          <cell r="B16">
            <v>556.36599999999964</v>
          </cell>
          <cell r="C16">
            <v>4209717872.1630006</v>
          </cell>
          <cell r="D16">
            <v>3239487979.1779995</v>
          </cell>
          <cell r="E16">
            <v>970229892.98499954</v>
          </cell>
          <cell r="F16">
            <v>24583.886999999999</v>
          </cell>
          <cell r="G16">
            <v>418166225.19999999</v>
          </cell>
          <cell r="H16">
            <v>1619379402.414001</v>
          </cell>
        </row>
        <row r="17">
          <cell r="A17" t="str">
            <v>221</v>
          </cell>
          <cell r="B17">
            <v>326.32299999999975</v>
          </cell>
          <cell r="C17">
            <v>1225034074.8509998</v>
          </cell>
          <cell r="D17">
            <v>898583317.61200011</v>
          </cell>
          <cell r="E17">
            <v>326450757.23900008</v>
          </cell>
          <cell r="F17">
            <v>8199.0230000000029</v>
          </cell>
          <cell r="G17">
            <v>179402763.22399998</v>
          </cell>
          <cell r="H17">
            <v>568190040.46600008</v>
          </cell>
        </row>
        <row r="18">
          <cell r="A18" t="str">
            <v>222</v>
          </cell>
          <cell r="B18">
            <v>1216.0250000000001</v>
          </cell>
          <cell r="C18">
            <v>2881745738.3759999</v>
          </cell>
          <cell r="D18">
            <v>1983847842.0660012</v>
          </cell>
          <cell r="E18">
            <v>897897896.31000018</v>
          </cell>
          <cell r="F18">
            <v>25311.837999999996</v>
          </cell>
          <cell r="G18">
            <v>473249874.64500034</v>
          </cell>
          <cell r="H18">
            <v>1342669941.7259998</v>
          </cell>
        </row>
        <row r="19">
          <cell r="A19" t="str">
            <v>223</v>
          </cell>
          <cell r="B19">
            <v>10.747999999999999</v>
          </cell>
          <cell r="C19">
            <v>77419429.601000011</v>
          </cell>
          <cell r="D19">
            <v>48747156.397</v>
          </cell>
          <cell r="E19">
            <v>28672273.203999996</v>
          </cell>
          <cell r="F19">
            <v>538.78499999999997</v>
          </cell>
          <cell r="G19">
            <v>12622797.555</v>
          </cell>
          <cell r="H19">
            <v>61273021.789999999</v>
          </cell>
        </row>
        <row r="20">
          <cell r="A20" t="str">
            <v>231</v>
          </cell>
          <cell r="B20">
            <v>9.5</v>
          </cell>
          <cell r="C20">
            <v>246474888</v>
          </cell>
          <cell r="D20">
            <v>223254126.5</v>
          </cell>
          <cell r="E20">
            <v>23220761.5</v>
          </cell>
          <cell r="F20">
            <v>342</v>
          </cell>
          <cell r="G20">
            <v>9506650.5</v>
          </cell>
          <cell r="H20">
            <v>39192789</v>
          </cell>
        </row>
        <row r="21">
          <cell r="A21" t="str">
            <v>232</v>
          </cell>
          <cell r="B21">
            <v>40.120999999999995</v>
          </cell>
          <cell r="C21">
            <v>16016948448.426998</v>
          </cell>
          <cell r="D21">
            <v>8581099282.3010006</v>
          </cell>
          <cell r="E21">
            <v>7435849166.1260004</v>
          </cell>
          <cell r="F21">
            <v>888.51400000000001</v>
          </cell>
          <cell r="G21">
            <v>24567683.060000002</v>
          </cell>
          <cell r="H21">
            <v>7605536100.703001</v>
          </cell>
        </row>
        <row r="22">
          <cell r="A22" t="str">
            <v>241</v>
          </cell>
          <cell r="B22">
            <v>274.05200000000013</v>
          </cell>
          <cell r="C22">
            <v>15105996337.758999</v>
          </cell>
          <cell r="D22">
            <v>11104987058.126001</v>
          </cell>
          <cell r="E22">
            <v>4001009279.6330004</v>
          </cell>
          <cell r="F22">
            <v>10817.904000000002</v>
          </cell>
          <cell r="G22">
            <v>360092856.74800003</v>
          </cell>
          <cell r="H22">
            <v>6848958667.2609987</v>
          </cell>
        </row>
        <row r="23">
          <cell r="A23" t="str">
            <v>242</v>
          </cell>
          <cell r="B23">
            <v>570.07300000000021</v>
          </cell>
          <cell r="C23">
            <v>7601496220.829999</v>
          </cell>
          <cell r="D23">
            <v>5984840130.835</v>
          </cell>
          <cell r="E23">
            <v>1616656089.9949999</v>
          </cell>
          <cell r="F23">
            <v>22943.687999999998</v>
          </cell>
          <cell r="G23">
            <v>546678491.34700024</v>
          </cell>
          <cell r="H23">
            <v>1943553541.0940003</v>
          </cell>
        </row>
        <row r="24">
          <cell r="A24" t="str">
            <v>243</v>
          </cell>
          <cell r="B24">
            <v>4</v>
          </cell>
          <cell r="C24">
            <v>4706743</v>
          </cell>
          <cell r="D24">
            <v>3264617</v>
          </cell>
          <cell r="E24">
            <v>1442126</v>
          </cell>
          <cell r="F24">
            <v>30</v>
          </cell>
          <cell r="G24">
            <v>575434</v>
          </cell>
          <cell r="H24">
            <v>643281</v>
          </cell>
        </row>
        <row r="25">
          <cell r="A25" t="str">
            <v>251</v>
          </cell>
          <cell r="B25">
            <v>442.81000000000057</v>
          </cell>
          <cell r="C25">
            <v>9585078812.5480003</v>
          </cell>
          <cell r="D25">
            <v>8433350619.4389944</v>
          </cell>
          <cell r="E25">
            <v>1151728193.109</v>
          </cell>
          <cell r="F25">
            <v>26821.300999999996</v>
          </cell>
          <cell r="G25">
            <v>447498488.11899996</v>
          </cell>
          <cell r="H25">
            <v>1378361061.3930004</v>
          </cell>
        </row>
        <row r="26">
          <cell r="A26" t="str">
            <v>252</v>
          </cell>
          <cell r="B26">
            <v>1282.5650000000001</v>
          </cell>
          <cell r="C26">
            <v>8850764608.1210022</v>
          </cell>
          <cell r="D26">
            <v>6661264076.7539997</v>
          </cell>
          <cell r="E26">
            <v>2189500531.3670001</v>
          </cell>
          <cell r="F26">
            <v>65813.063000000009</v>
          </cell>
          <cell r="G26">
            <v>1108827676.5899999</v>
          </cell>
          <cell r="H26">
            <v>3786435478.6570005</v>
          </cell>
        </row>
        <row r="27">
          <cell r="A27" t="str">
            <v>261</v>
          </cell>
          <cell r="B27">
            <v>221.76700000000019</v>
          </cell>
          <cell r="C27">
            <v>284059921.76299995</v>
          </cell>
          <cell r="D27">
            <v>200591366.43400002</v>
          </cell>
          <cell r="E27">
            <v>83468555.328999966</v>
          </cell>
          <cell r="F27">
            <v>3327.4340000000007</v>
          </cell>
          <cell r="G27">
            <v>48987226.127999999</v>
          </cell>
          <cell r="H27">
            <v>131235514.88700001</v>
          </cell>
        </row>
        <row r="28">
          <cell r="A28" t="str">
            <v>269</v>
          </cell>
          <cell r="B28">
            <v>914.347000000001</v>
          </cell>
          <cell r="C28">
            <v>6182352387.5689964</v>
          </cell>
          <cell r="D28">
            <v>4551432550.9419985</v>
          </cell>
          <cell r="E28">
            <v>1630919836.6270006</v>
          </cell>
          <cell r="F28">
            <v>36805.947999999997</v>
          </cell>
          <cell r="G28">
            <v>671425814.34500051</v>
          </cell>
          <cell r="H28">
            <v>4020684439.987</v>
          </cell>
        </row>
        <row r="29">
          <cell r="A29" t="str">
            <v>271</v>
          </cell>
          <cell r="B29">
            <v>398.02399999999983</v>
          </cell>
          <cell r="C29">
            <v>4091209391.3790007</v>
          </cell>
          <cell r="D29">
            <v>3500192611.1509991</v>
          </cell>
          <cell r="E29">
            <v>591016780.22799981</v>
          </cell>
          <cell r="F29">
            <v>11988.55</v>
          </cell>
          <cell r="G29">
            <v>236364886.08099997</v>
          </cell>
          <cell r="H29">
            <v>837613016.66100037</v>
          </cell>
        </row>
        <row r="30">
          <cell r="A30" t="str">
            <v>272</v>
          </cell>
          <cell r="B30">
            <v>128.68600000000006</v>
          </cell>
          <cell r="C30">
            <v>2643421291.8740001</v>
          </cell>
          <cell r="D30">
            <v>2312501764.0100002</v>
          </cell>
          <cell r="E30">
            <v>330919527.8640002</v>
          </cell>
          <cell r="F30">
            <v>4768.21</v>
          </cell>
          <cell r="G30">
            <v>96563454.561000019</v>
          </cell>
          <cell r="H30">
            <v>582398110.17700016</v>
          </cell>
        </row>
        <row r="31">
          <cell r="A31" t="str">
            <v>273</v>
          </cell>
          <cell r="B31">
            <v>298.75</v>
          </cell>
          <cell r="C31">
            <v>2049616858.0070007</v>
          </cell>
          <cell r="D31">
            <v>1625714963.0269997</v>
          </cell>
          <cell r="E31">
            <v>423901894.98000002</v>
          </cell>
          <cell r="F31">
            <v>8604.9940000000006</v>
          </cell>
          <cell r="G31">
            <v>197194606.13899994</v>
          </cell>
          <cell r="H31">
            <v>417995949.77799994</v>
          </cell>
        </row>
        <row r="32">
          <cell r="A32" t="str">
            <v>281</v>
          </cell>
          <cell r="B32">
            <v>1184.8759999999991</v>
          </cell>
          <cell r="C32">
            <v>3553832867.2380009</v>
          </cell>
          <cell r="D32">
            <v>2626704613.5870018</v>
          </cell>
          <cell r="E32">
            <v>927128253.65100014</v>
          </cell>
          <cell r="F32">
            <v>21860.763000000006</v>
          </cell>
          <cell r="G32">
            <v>470326988.47100002</v>
          </cell>
          <cell r="H32">
            <v>992935295.36799896</v>
          </cell>
        </row>
        <row r="33">
          <cell r="A33" t="str">
            <v>289</v>
          </cell>
          <cell r="B33">
            <v>1174.845</v>
          </cell>
          <cell r="C33">
            <v>7936381450.3129997</v>
          </cell>
          <cell r="D33">
            <v>6250393275.3579988</v>
          </cell>
          <cell r="E33">
            <v>1685988174.9549994</v>
          </cell>
          <cell r="F33">
            <v>42022.374000000003</v>
          </cell>
          <cell r="G33">
            <v>747604825.25699997</v>
          </cell>
          <cell r="H33">
            <v>2409095967.5830007</v>
          </cell>
        </row>
        <row r="34">
          <cell r="A34" t="str">
            <v>291</v>
          </cell>
          <cell r="B34">
            <v>476.86399999999969</v>
          </cell>
          <cell r="C34">
            <v>2167841144.5940003</v>
          </cell>
          <cell r="D34">
            <v>1578744356.2350004</v>
          </cell>
          <cell r="E34">
            <v>589096788.35900044</v>
          </cell>
          <cell r="F34">
            <v>13926.21</v>
          </cell>
          <cell r="G34">
            <v>235662058.19200006</v>
          </cell>
          <cell r="H34">
            <v>549969966.78300011</v>
          </cell>
        </row>
        <row r="35">
          <cell r="A35" t="str">
            <v>292</v>
          </cell>
          <cell r="B35">
            <v>672.09</v>
          </cell>
          <cell r="C35">
            <v>2719145850.0300002</v>
          </cell>
          <cell r="D35">
            <v>1790636255.1940002</v>
          </cell>
          <cell r="E35">
            <v>928509594.83600032</v>
          </cell>
          <cell r="F35">
            <v>18176.373000000014</v>
          </cell>
          <cell r="G35">
            <v>433552249.89499992</v>
          </cell>
          <cell r="H35">
            <v>1241224497.4829993</v>
          </cell>
        </row>
        <row r="36">
          <cell r="A36" t="str">
            <v>293</v>
          </cell>
          <cell r="B36">
            <v>41.667000000000002</v>
          </cell>
          <cell r="C36">
            <v>355789746.83299994</v>
          </cell>
          <cell r="D36">
            <v>290423091.18199998</v>
          </cell>
          <cell r="E36">
            <v>65366655.651000015</v>
          </cell>
          <cell r="F36">
            <v>1490.373</v>
          </cell>
          <cell r="G36">
            <v>30175525.318000004</v>
          </cell>
          <cell r="H36">
            <v>100093811.252</v>
          </cell>
        </row>
        <row r="37">
          <cell r="A37" t="str">
            <v>300</v>
          </cell>
          <cell r="B37">
            <v>32.096999999999994</v>
          </cell>
          <cell r="C37">
            <v>454022935.87499994</v>
          </cell>
          <cell r="D37">
            <v>368035891.75100005</v>
          </cell>
          <cell r="E37">
            <v>85987044.123999983</v>
          </cell>
          <cell r="F37">
            <v>1636.3119999999999</v>
          </cell>
          <cell r="G37">
            <v>39100750.181000002</v>
          </cell>
          <cell r="H37">
            <v>70733065.628000006</v>
          </cell>
        </row>
        <row r="38">
          <cell r="A38" t="str">
            <v>311</v>
          </cell>
          <cell r="B38">
            <v>67.186999999999983</v>
          </cell>
          <cell r="C38">
            <v>623018247.12899983</v>
          </cell>
          <cell r="D38">
            <v>484312708.39700001</v>
          </cell>
          <cell r="E38">
            <v>138705538.73199999</v>
          </cell>
          <cell r="F38">
            <v>2660.1709999999998</v>
          </cell>
          <cell r="G38">
            <v>57779361.155000001</v>
          </cell>
          <cell r="H38">
            <v>106513931.932</v>
          </cell>
        </row>
        <row r="39">
          <cell r="A39" t="str">
            <v>312</v>
          </cell>
          <cell r="B39">
            <v>150.6040000000001</v>
          </cell>
          <cell r="C39">
            <v>1062231171.7219999</v>
          </cell>
          <cell r="D39">
            <v>846499135.59200001</v>
          </cell>
          <cell r="E39">
            <v>215732036.12999994</v>
          </cell>
          <cell r="F39">
            <v>5752.1390000000001</v>
          </cell>
          <cell r="G39">
            <v>97824557.015000015</v>
          </cell>
          <cell r="H39">
            <v>278980345.86999995</v>
          </cell>
        </row>
        <row r="40">
          <cell r="A40" t="str">
            <v>313</v>
          </cell>
          <cell r="B40">
            <v>93.888999999999982</v>
          </cell>
          <cell r="C40">
            <v>3218452699.5179992</v>
          </cell>
          <cell r="D40">
            <v>2838626263.8539996</v>
          </cell>
          <cell r="E40">
            <v>379826435.66399997</v>
          </cell>
          <cell r="F40">
            <v>5869.3370000000004</v>
          </cell>
          <cell r="G40">
            <v>128152460.87099996</v>
          </cell>
          <cell r="H40">
            <v>548943343.21899998</v>
          </cell>
        </row>
        <row r="41">
          <cell r="A41" t="str">
            <v>314</v>
          </cell>
          <cell r="B41">
            <v>9.5359999999999996</v>
          </cell>
          <cell r="C41">
            <v>52327459.032000005</v>
          </cell>
          <cell r="D41">
            <v>46761235.298</v>
          </cell>
          <cell r="E41">
            <v>5566223.7340000002</v>
          </cell>
          <cell r="F41">
            <v>327.11</v>
          </cell>
          <cell r="G41">
            <v>5667851.6620000005</v>
          </cell>
          <cell r="H41">
            <v>20572669.120000001</v>
          </cell>
        </row>
        <row r="42">
          <cell r="A42" t="str">
            <v>315</v>
          </cell>
          <cell r="B42">
            <v>36.880000000000003</v>
          </cell>
          <cell r="C42">
            <v>201826560.47500005</v>
          </cell>
          <cell r="D42">
            <v>163336330.81000003</v>
          </cell>
          <cell r="E42">
            <v>38490229.665000029</v>
          </cell>
          <cell r="F42">
            <v>2085.61</v>
          </cell>
          <cell r="G42">
            <v>20914177.520000003</v>
          </cell>
          <cell r="H42">
            <v>73171010.444999993</v>
          </cell>
        </row>
        <row r="43">
          <cell r="A43" t="str">
            <v>319</v>
          </cell>
          <cell r="B43">
            <v>80.564999999999998</v>
          </cell>
          <cell r="C43">
            <v>531019903.49899995</v>
          </cell>
          <cell r="D43">
            <v>380486064.03399986</v>
          </cell>
          <cell r="E43">
            <v>150533839.46499997</v>
          </cell>
          <cell r="F43">
            <v>3826.4379999999996</v>
          </cell>
          <cell r="G43">
            <v>63139515.587000005</v>
          </cell>
          <cell r="H43">
            <v>124737797.763</v>
          </cell>
        </row>
        <row r="44">
          <cell r="A44" t="str">
            <v>321</v>
          </cell>
          <cell r="B44">
            <v>171.83200000000005</v>
          </cell>
          <cell r="C44">
            <v>1331946673.1350005</v>
          </cell>
          <cell r="D44">
            <v>941828556.55299997</v>
          </cell>
          <cell r="E44">
            <v>390118116.58200002</v>
          </cell>
          <cell r="F44">
            <v>14405.478999999996</v>
          </cell>
          <cell r="G44">
            <v>209811110.38299999</v>
          </cell>
          <cell r="H44">
            <v>534806026.69199997</v>
          </cell>
        </row>
        <row r="45">
          <cell r="A45" t="str">
            <v>322</v>
          </cell>
          <cell r="B45">
            <v>16.881</v>
          </cell>
          <cell r="C45">
            <v>102115242.86299999</v>
          </cell>
          <cell r="D45">
            <v>53067462.689999998</v>
          </cell>
          <cell r="E45">
            <v>49047780.173</v>
          </cell>
          <cell r="F45">
            <v>2696.16</v>
          </cell>
          <cell r="G45">
            <v>30945543.316000003</v>
          </cell>
          <cell r="H45">
            <v>46573679.998999998</v>
          </cell>
        </row>
        <row r="46">
          <cell r="A46" t="str">
            <v>323</v>
          </cell>
          <cell r="B46">
            <v>97.454999999999998</v>
          </cell>
          <cell r="C46">
            <v>628885271.96099997</v>
          </cell>
          <cell r="D46">
            <v>469887096.09500003</v>
          </cell>
          <cell r="E46">
            <v>158998175.86600003</v>
          </cell>
          <cell r="F46">
            <v>6875.1770000000015</v>
          </cell>
          <cell r="G46">
            <v>89903391.711999997</v>
          </cell>
          <cell r="H46">
            <v>178724057.45200002</v>
          </cell>
        </row>
        <row r="47">
          <cell r="A47" t="str">
            <v>331</v>
          </cell>
          <cell r="B47">
            <v>55.494999999999997</v>
          </cell>
          <cell r="C47">
            <v>178638984.85299999</v>
          </cell>
          <cell r="D47">
            <v>109764357.95300001</v>
          </cell>
          <cell r="E47">
            <v>68874626.900000006</v>
          </cell>
          <cell r="F47">
            <v>1133.404</v>
          </cell>
          <cell r="G47">
            <v>31539252.683000002</v>
          </cell>
          <cell r="H47">
            <v>48077436.766999997</v>
          </cell>
        </row>
        <row r="48">
          <cell r="A48" t="str">
            <v>332</v>
          </cell>
          <cell r="B48">
            <v>9</v>
          </cell>
          <cell r="C48">
            <v>200508472.625</v>
          </cell>
          <cell r="D48">
            <v>138155835</v>
          </cell>
          <cell r="E48">
            <v>62352637.625</v>
          </cell>
          <cell r="F48">
            <v>619.625</v>
          </cell>
          <cell r="G48">
            <v>16396695.625</v>
          </cell>
          <cell r="H48">
            <v>75042435.25</v>
          </cell>
        </row>
        <row r="49">
          <cell r="A49" t="str">
            <v>333</v>
          </cell>
          <cell r="B49">
            <v>5.5720000000000001</v>
          </cell>
          <cell r="C49">
            <v>43215123.605999999</v>
          </cell>
          <cell r="D49">
            <v>29364329.092</v>
          </cell>
          <cell r="E49">
            <v>13850794.514</v>
          </cell>
          <cell r="F49">
            <v>341.86400000000003</v>
          </cell>
          <cell r="G49">
            <v>8225860.2939999998</v>
          </cell>
          <cell r="H49">
            <v>12881966.291999999</v>
          </cell>
        </row>
        <row r="50">
          <cell r="A50" t="str">
            <v>341</v>
          </cell>
          <cell r="B50">
            <v>33.286999999999999</v>
          </cell>
          <cell r="C50">
            <v>285617029.74399996</v>
          </cell>
          <cell r="D50">
            <v>258217151.456</v>
          </cell>
          <cell r="E50">
            <v>27399878.288000003</v>
          </cell>
          <cell r="F50">
            <v>941.70399999999984</v>
          </cell>
          <cell r="G50">
            <v>18931630.153999999</v>
          </cell>
          <cell r="H50">
            <v>21312633.616</v>
          </cell>
        </row>
        <row r="51">
          <cell r="A51" t="str">
            <v>342</v>
          </cell>
          <cell r="B51">
            <v>92.155999999999992</v>
          </cell>
          <cell r="C51">
            <v>486939573.24599999</v>
          </cell>
          <cell r="D51">
            <v>388168607.32100004</v>
          </cell>
          <cell r="E51">
            <v>98770965.925000012</v>
          </cell>
          <cell r="F51">
            <v>2177.377</v>
          </cell>
          <cell r="G51">
            <v>47294700.958000004</v>
          </cell>
          <cell r="H51">
            <v>117520844.11599998</v>
          </cell>
        </row>
        <row r="52">
          <cell r="A52" t="str">
            <v>343</v>
          </cell>
          <cell r="B52">
            <v>177.22800000000009</v>
          </cell>
          <cell r="C52">
            <v>1726716753.9229999</v>
          </cell>
          <cell r="D52">
            <v>1347990467.3270001</v>
          </cell>
          <cell r="E52">
            <v>378726286.59599996</v>
          </cell>
          <cell r="F52">
            <v>8731.1159999999982</v>
          </cell>
          <cell r="G52">
            <v>165157952.77399999</v>
          </cell>
          <cell r="H52">
            <v>572670965.46200013</v>
          </cell>
        </row>
        <row r="53">
          <cell r="A53" t="str">
            <v>351</v>
          </cell>
          <cell r="B53">
            <v>172.761</v>
          </cell>
          <cell r="C53">
            <v>901564535.01800013</v>
          </cell>
          <cell r="D53">
            <v>692782365.36300004</v>
          </cell>
          <cell r="E53">
            <v>208782169.655</v>
          </cell>
          <cell r="F53">
            <v>5443.92</v>
          </cell>
          <cell r="G53">
            <v>105813763.23900001</v>
          </cell>
          <cell r="H53">
            <v>337766846.37699997</v>
          </cell>
        </row>
        <row r="54">
          <cell r="A54" t="str">
            <v>359</v>
          </cell>
          <cell r="B54">
            <v>60.217000000000041</v>
          </cell>
          <cell r="C54">
            <v>374443277.61700004</v>
          </cell>
          <cell r="D54">
            <v>276085670.398</v>
          </cell>
          <cell r="E54">
            <v>98357607.218999997</v>
          </cell>
          <cell r="F54">
            <v>2573.1020000000003</v>
          </cell>
          <cell r="G54">
            <v>39687184.592999995</v>
          </cell>
          <cell r="H54">
            <v>138564931.13999999</v>
          </cell>
        </row>
        <row r="55">
          <cell r="A55" t="str">
            <v>361</v>
          </cell>
          <cell r="B55">
            <v>742.30099999999948</v>
          </cell>
          <cell r="C55">
            <v>3438174173.3199987</v>
          </cell>
          <cell r="D55">
            <v>2564707758.8859992</v>
          </cell>
          <cell r="E55">
            <v>873466414.43400002</v>
          </cell>
          <cell r="F55">
            <v>35297.496999999996</v>
          </cell>
          <cell r="G55">
            <v>476800731.98099989</v>
          </cell>
          <cell r="H55">
            <v>989644274.20700002</v>
          </cell>
        </row>
        <row r="56">
          <cell r="A56" t="str">
            <v>369</v>
          </cell>
          <cell r="B56">
            <v>661.93</v>
          </cell>
          <cell r="C56">
            <v>3574627554.473001</v>
          </cell>
          <cell r="D56">
            <v>2856280384.2579994</v>
          </cell>
          <cell r="E56">
            <v>718347170.21500003</v>
          </cell>
          <cell r="F56">
            <v>14827.428000000005</v>
          </cell>
          <cell r="G56">
            <v>419183192.25700009</v>
          </cell>
          <cell r="H56">
            <v>598350435.57399988</v>
          </cell>
        </row>
        <row r="57">
          <cell r="A57" t="str">
            <v>371</v>
          </cell>
          <cell r="B57">
            <v>14.925000000000001</v>
          </cell>
          <cell r="C57">
            <v>414078528.45199996</v>
          </cell>
          <cell r="D57">
            <v>360954281.403</v>
          </cell>
          <cell r="E57">
            <v>53124247.048999988</v>
          </cell>
          <cell r="F57">
            <v>397.25</v>
          </cell>
          <cell r="G57">
            <v>26691739.897</v>
          </cell>
          <cell r="H57">
            <v>29751128.414000005</v>
          </cell>
        </row>
        <row r="58">
          <cell r="A58" t="str">
            <v>372</v>
          </cell>
          <cell r="B58">
            <v>76.483000000000033</v>
          </cell>
          <cell r="C58">
            <v>464265022.20000005</v>
          </cell>
          <cell r="D58">
            <v>388622004.61900002</v>
          </cell>
          <cell r="E58">
            <v>75643017.580999941</v>
          </cell>
          <cell r="F58">
            <v>2033.8440000000003</v>
          </cell>
          <cell r="G58">
            <v>33023859.751000006</v>
          </cell>
          <cell r="H58">
            <v>103660844.70199999</v>
          </cell>
        </row>
      </sheetData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1">
          <cell r="A1" t="str">
            <v>Expr1</v>
          </cell>
          <cell r="B1" t="str">
            <v>SumOfWEIGHT</v>
          </cell>
          <cell r="D1" t="str">
            <v>SumOfF2112</v>
          </cell>
          <cell r="F1" t="str">
            <v>SumOfF2116</v>
          </cell>
          <cell r="H1" t="str">
            <v>SumOfF2119</v>
          </cell>
        </row>
        <row r="2">
          <cell r="B2">
            <v>21156.002999999997</v>
          </cell>
          <cell r="D2">
            <v>1546218720.1949999</v>
          </cell>
          <cell r="F2">
            <v>1679257278.1189997</v>
          </cell>
          <cell r="H2">
            <v>455703695.11499983</v>
          </cell>
        </row>
        <row r="3">
          <cell r="A3" t="str">
            <v>151</v>
          </cell>
          <cell r="B3">
            <v>852.32500000000073</v>
          </cell>
          <cell r="D3">
            <v>14629369.639000004</v>
          </cell>
          <cell r="F3">
            <v>28667782.043000009</v>
          </cell>
          <cell r="H3">
            <v>16516954.963</v>
          </cell>
        </row>
        <row r="4">
          <cell r="A4" t="str">
            <v>152</v>
          </cell>
          <cell r="B4">
            <v>45.788999999999994</v>
          </cell>
          <cell r="D4">
            <v>4489495.1449999996</v>
          </cell>
          <cell r="F4">
            <v>206547194.06899995</v>
          </cell>
          <cell r="H4">
            <v>6399414.517</v>
          </cell>
        </row>
        <row r="5">
          <cell r="A5" t="str">
            <v>153</v>
          </cell>
          <cell r="B5">
            <v>339.72600000000023</v>
          </cell>
          <cell r="D5">
            <v>8391167.5779999997</v>
          </cell>
          <cell r="F5">
            <v>3996193.74</v>
          </cell>
          <cell r="H5">
            <v>125089.398</v>
          </cell>
        </row>
        <row r="6">
          <cell r="A6" t="str">
            <v>154</v>
          </cell>
          <cell r="B6">
            <v>2081.6</v>
          </cell>
          <cell r="D6">
            <v>9864850.9540000018</v>
          </cell>
          <cell r="F6">
            <v>123070700.902</v>
          </cell>
          <cell r="H6">
            <v>7206891.9629999995</v>
          </cell>
        </row>
        <row r="7">
          <cell r="A7" t="str">
            <v>155</v>
          </cell>
          <cell r="B7">
            <v>187.41800000000003</v>
          </cell>
          <cell r="D7">
            <v>404302.23199999996</v>
          </cell>
          <cell r="F7">
            <v>10315514.274000002</v>
          </cell>
          <cell r="H7">
            <v>1118463.3370000001</v>
          </cell>
        </row>
        <row r="8">
          <cell r="A8" t="str">
            <v>160</v>
          </cell>
          <cell r="B8">
            <v>131.1</v>
          </cell>
          <cell r="D8">
            <v>604047.95400000003</v>
          </cell>
          <cell r="F8">
            <v>3501325.9739999999</v>
          </cell>
          <cell r="H8">
            <v>1116764</v>
          </cell>
        </row>
        <row r="9">
          <cell r="A9" t="str">
            <v>171</v>
          </cell>
          <cell r="B9">
            <v>179.155</v>
          </cell>
          <cell r="D9">
            <v>992284.73899999994</v>
          </cell>
          <cell r="F9">
            <v>1703054.0689999999</v>
          </cell>
          <cell r="H9">
            <v>514793</v>
          </cell>
        </row>
        <row r="10">
          <cell r="A10" t="str">
            <v>172</v>
          </cell>
          <cell r="B10">
            <v>292.411</v>
          </cell>
          <cell r="D10">
            <v>79137.915999999997</v>
          </cell>
          <cell r="F10">
            <v>885915.07</v>
          </cell>
          <cell r="H10">
            <v>311673.72499999998</v>
          </cell>
        </row>
        <row r="11">
          <cell r="A11" t="str">
            <v>173</v>
          </cell>
          <cell r="B11">
            <v>97.102999999999966</v>
          </cell>
          <cell r="D11">
            <v>1854750.8539999998</v>
          </cell>
          <cell r="F11">
            <v>365911.79700000002</v>
          </cell>
          <cell r="H11">
            <v>72250.892999999996</v>
          </cell>
        </row>
        <row r="12">
          <cell r="A12" t="str">
            <v>181</v>
          </cell>
          <cell r="B12">
            <v>898.77499999999998</v>
          </cell>
          <cell r="D12">
            <v>2336423.4929999998</v>
          </cell>
          <cell r="F12">
            <v>5467483.493999999</v>
          </cell>
          <cell r="H12">
            <v>803946.14199999999</v>
          </cell>
        </row>
        <row r="13">
          <cell r="A13" t="str">
            <v>191</v>
          </cell>
          <cell r="B13">
            <v>61.818000000000012</v>
          </cell>
          <cell r="D13">
            <v>0</v>
          </cell>
          <cell r="F13">
            <v>99489.126000000004</v>
          </cell>
          <cell r="H13">
            <v>0</v>
          </cell>
        </row>
        <row r="14">
          <cell r="A14" t="str">
            <v>192</v>
          </cell>
          <cell r="B14">
            <v>197.40599999999989</v>
          </cell>
          <cell r="D14">
            <v>340048</v>
          </cell>
          <cell r="F14">
            <v>7945402.6069999998</v>
          </cell>
          <cell r="H14">
            <v>310672.59999999998</v>
          </cell>
        </row>
        <row r="15">
          <cell r="A15" t="str">
            <v>201</v>
          </cell>
          <cell r="B15">
            <v>551.94600000000037</v>
          </cell>
          <cell r="D15">
            <v>82754.662000000011</v>
          </cell>
          <cell r="F15">
            <v>1038018.3480000001</v>
          </cell>
          <cell r="H15">
            <v>361212.68700000003</v>
          </cell>
        </row>
        <row r="16">
          <cell r="A16" t="str">
            <v>202</v>
          </cell>
          <cell r="B16">
            <v>764.44099999999935</v>
          </cell>
          <cell r="D16">
            <v>8878598.1900000013</v>
          </cell>
          <cell r="F16">
            <v>6187916.5810000002</v>
          </cell>
          <cell r="H16">
            <v>1282337.037</v>
          </cell>
        </row>
        <row r="17">
          <cell r="A17" t="str">
            <v>210</v>
          </cell>
          <cell r="B17">
            <v>601.24799999999971</v>
          </cell>
          <cell r="D17">
            <v>4388929.9070000006</v>
          </cell>
          <cell r="F17">
            <v>9624633.7350000031</v>
          </cell>
          <cell r="H17">
            <v>4420030.5910000009</v>
          </cell>
        </row>
        <row r="18">
          <cell r="A18" t="str">
            <v>221</v>
          </cell>
          <cell r="B18">
            <v>344.61099999999971</v>
          </cell>
          <cell r="D18">
            <v>1326734.8759999999</v>
          </cell>
          <cell r="F18">
            <v>52806179.623999991</v>
          </cell>
          <cell r="H18">
            <v>11262085.632000001</v>
          </cell>
        </row>
        <row r="19">
          <cell r="A19" t="str">
            <v>222</v>
          </cell>
          <cell r="B19">
            <v>1242.428999999999</v>
          </cell>
          <cell r="D19">
            <v>663882.81400000013</v>
          </cell>
          <cell r="F19">
            <v>7882535.1060000006</v>
          </cell>
          <cell r="H19">
            <v>2755215.835</v>
          </cell>
        </row>
        <row r="20">
          <cell r="A20" t="str">
            <v>223</v>
          </cell>
          <cell r="B20">
            <v>10.747999999999999</v>
          </cell>
          <cell r="D20">
            <v>1476928.96</v>
          </cell>
          <cell r="F20">
            <v>112981.49900000001</v>
          </cell>
          <cell r="H20">
            <v>0</v>
          </cell>
        </row>
        <row r="21">
          <cell r="A21" t="str">
            <v>231</v>
          </cell>
          <cell r="B21">
            <v>9.5</v>
          </cell>
          <cell r="D21">
            <v>0</v>
          </cell>
          <cell r="F21">
            <v>12986</v>
          </cell>
          <cell r="H21">
            <v>0</v>
          </cell>
        </row>
        <row r="22">
          <cell r="A22" t="str">
            <v>232</v>
          </cell>
          <cell r="B22">
            <v>48.870999999999988</v>
          </cell>
          <cell r="D22">
            <v>6242412.6610000003</v>
          </cell>
          <cell r="F22">
            <v>3539933.85</v>
          </cell>
          <cell r="H22">
            <v>22228699.375</v>
          </cell>
        </row>
        <row r="23">
          <cell r="A23" t="str">
            <v>241</v>
          </cell>
          <cell r="B23">
            <v>322.18300000000011</v>
          </cell>
          <cell r="D23">
            <v>16697441.980000004</v>
          </cell>
          <cell r="F23">
            <v>10943665.149999995</v>
          </cell>
          <cell r="H23">
            <v>55314346.993000008</v>
          </cell>
        </row>
        <row r="24">
          <cell r="A24" t="str">
            <v>242</v>
          </cell>
          <cell r="B24">
            <v>616.18200000000013</v>
          </cell>
          <cell r="D24">
            <v>30508517.544000003</v>
          </cell>
          <cell r="F24">
            <v>172774630.03399995</v>
          </cell>
          <cell r="H24">
            <v>17462615.300999999</v>
          </cell>
        </row>
        <row r="25">
          <cell r="A25" t="str">
            <v>243</v>
          </cell>
          <cell r="B25">
            <v>5</v>
          </cell>
          <cell r="D25">
            <v>91000</v>
          </cell>
          <cell r="F25">
            <v>14298</v>
          </cell>
          <cell r="H25">
            <v>0</v>
          </cell>
        </row>
        <row r="26">
          <cell r="A26" t="str">
            <v>251</v>
          </cell>
          <cell r="B26">
            <v>546.75500000000079</v>
          </cell>
          <cell r="D26">
            <v>43284134.180000007</v>
          </cell>
          <cell r="F26">
            <v>28303501.890000008</v>
          </cell>
          <cell r="H26">
            <v>14341268.644000003</v>
          </cell>
        </row>
        <row r="27">
          <cell r="A27" t="str">
            <v>252</v>
          </cell>
          <cell r="B27">
            <v>1430.615</v>
          </cell>
          <cell r="D27">
            <v>27044764.715999998</v>
          </cell>
          <cell r="F27">
            <v>12681369.770000007</v>
          </cell>
          <cell r="H27">
            <v>24354973.612</v>
          </cell>
        </row>
        <row r="28">
          <cell r="A28" t="str">
            <v>261</v>
          </cell>
          <cell r="B28">
            <v>231.76700000000022</v>
          </cell>
          <cell r="D28">
            <v>2994795.5950000002</v>
          </cell>
          <cell r="F28">
            <v>1157919.4949999999</v>
          </cell>
          <cell r="H28">
            <v>1078936.236</v>
          </cell>
        </row>
        <row r="29">
          <cell r="A29" t="str">
            <v>269</v>
          </cell>
          <cell r="B29">
            <v>969.57399999999996</v>
          </cell>
          <cell r="D29">
            <v>15073282.322000002</v>
          </cell>
          <cell r="F29">
            <v>18490237.504999999</v>
          </cell>
          <cell r="H29">
            <v>7666654.9840000002</v>
          </cell>
        </row>
        <row r="30">
          <cell r="A30" t="str">
            <v>271</v>
          </cell>
          <cell r="B30">
            <v>437.13799999999998</v>
          </cell>
          <cell r="D30">
            <v>11767570.416000001</v>
          </cell>
          <cell r="F30">
            <v>39211913.470000014</v>
          </cell>
          <cell r="H30">
            <v>4675518.0690000001</v>
          </cell>
        </row>
        <row r="31">
          <cell r="A31" t="str">
            <v>272</v>
          </cell>
          <cell r="B31">
            <v>146.13400000000004</v>
          </cell>
          <cell r="D31">
            <v>745269.55300000007</v>
          </cell>
          <cell r="F31">
            <v>2863493.1559999995</v>
          </cell>
          <cell r="H31">
            <v>2956078.219</v>
          </cell>
        </row>
        <row r="32">
          <cell r="A32" t="str">
            <v>273</v>
          </cell>
          <cell r="B32">
            <v>319.95600000000002</v>
          </cell>
          <cell r="D32">
            <v>403587.50700000004</v>
          </cell>
          <cell r="F32">
            <v>2645897.08</v>
          </cell>
          <cell r="H32">
            <v>678427.73200000008</v>
          </cell>
        </row>
        <row r="33">
          <cell r="A33" t="str">
            <v>281</v>
          </cell>
          <cell r="B33">
            <v>1213.6509999999989</v>
          </cell>
          <cell r="D33">
            <v>2410666.1740000001</v>
          </cell>
          <cell r="F33">
            <v>6370976.3640000029</v>
          </cell>
          <cell r="H33">
            <v>253723.98500000002</v>
          </cell>
        </row>
        <row r="34">
          <cell r="A34" t="str">
            <v>289</v>
          </cell>
          <cell r="B34">
            <v>1253.9589999999996</v>
          </cell>
          <cell r="D34">
            <v>16060566.136</v>
          </cell>
          <cell r="F34">
            <v>12320239.619000001</v>
          </cell>
          <cell r="H34">
            <v>7992330.5269999998</v>
          </cell>
        </row>
        <row r="35">
          <cell r="A35" t="str">
            <v>291</v>
          </cell>
          <cell r="B35">
            <v>514.53699999999924</v>
          </cell>
          <cell r="D35">
            <v>103428056.773</v>
          </cell>
          <cell r="F35">
            <v>220455551.61499995</v>
          </cell>
          <cell r="H35">
            <v>27710259.077000003</v>
          </cell>
        </row>
        <row r="36">
          <cell r="A36" t="str">
            <v>292</v>
          </cell>
          <cell r="B36">
            <v>687.75300000000004</v>
          </cell>
          <cell r="D36">
            <v>1755032.7529999998</v>
          </cell>
          <cell r="F36">
            <v>8934104.012000002</v>
          </cell>
          <cell r="H36">
            <v>4940268.95</v>
          </cell>
        </row>
        <row r="37">
          <cell r="A37" t="str">
            <v>293</v>
          </cell>
          <cell r="B37">
            <v>48.331999999999994</v>
          </cell>
          <cell r="D37">
            <v>13796650.034</v>
          </cell>
          <cell r="F37">
            <v>22305401.392000001</v>
          </cell>
          <cell r="H37">
            <v>2125348.5299999998</v>
          </cell>
        </row>
        <row r="38">
          <cell r="A38" t="str">
            <v>300</v>
          </cell>
          <cell r="B38">
            <v>80.215999999999994</v>
          </cell>
          <cell r="D38">
            <v>95331401.609999999</v>
          </cell>
          <cell r="F38">
            <v>205840597.639</v>
          </cell>
          <cell r="H38">
            <v>28333959.427999999</v>
          </cell>
        </row>
        <row r="39">
          <cell r="A39" t="str">
            <v>311</v>
          </cell>
          <cell r="B39">
            <v>85.626000000000005</v>
          </cell>
          <cell r="D39">
            <v>172706383.94600001</v>
          </cell>
          <cell r="F39">
            <v>3319773.83</v>
          </cell>
          <cell r="H39">
            <v>7511383.3999999994</v>
          </cell>
        </row>
        <row r="40">
          <cell r="A40" t="str">
            <v>312</v>
          </cell>
          <cell r="B40">
            <v>164.65400000000011</v>
          </cell>
          <cell r="D40">
            <v>6162911.5669999998</v>
          </cell>
          <cell r="F40">
            <v>2129105.2999999998</v>
          </cell>
          <cell r="H40">
            <v>1910808.8910000001</v>
          </cell>
        </row>
        <row r="41">
          <cell r="A41" t="str">
            <v>313</v>
          </cell>
          <cell r="B41">
            <v>121.91099999999994</v>
          </cell>
          <cell r="D41">
            <v>4787343.6349999998</v>
          </cell>
          <cell r="F41">
            <v>3661557.67</v>
          </cell>
          <cell r="H41">
            <v>901754.95499999996</v>
          </cell>
        </row>
        <row r="42">
          <cell r="A42" t="str">
            <v>314</v>
          </cell>
          <cell r="B42">
            <v>20.314</v>
          </cell>
          <cell r="D42">
            <v>1921757.5</v>
          </cell>
          <cell r="F42">
            <v>7313466.6459999997</v>
          </cell>
          <cell r="H42">
            <v>480531.25</v>
          </cell>
        </row>
        <row r="43">
          <cell r="A43" t="str">
            <v>315</v>
          </cell>
          <cell r="B43">
            <v>45.68</v>
          </cell>
          <cell r="D43">
            <v>4535697.0749999993</v>
          </cell>
          <cell r="F43">
            <v>1647807.2049999998</v>
          </cell>
          <cell r="H43">
            <v>5086754</v>
          </cell>
        </row>
        <row r="44">
          <cell r="A44" t="str">
            <v>319</v>
          </cell>
          <cell r="B44">
            <v>90.173000000000059</v>
          </cell>
          <cell r="D44">
            <v>1948268.4990000001</v>
          </cell>
          <cell r="F44">
            <v>5412794.0089999987</v>
          </cell>
          <cell r="H44">
            <v>434013.98899999994</v>
          </cell>
        </row>
        <row r="45">
          <cell r="A45" t="str">
            <v>321</v>
          </cell>
          <cell r="B45">
            <v>316.28099999999989</v>
          </cell>
          <cell r="D45">
            <v>387667996.78399992</v>
          </cell>
          <cell r="F45">
            <v>20403252.957000002</v>
          </cell>
          <cell r="H45">
            <v>116998182.00499997</v>
          </cell>
        </row>
        <row r="46">
          <cell r="A46" t="str">
            <v>322</v>
          </cell>
          <cell r="B46">
            <v>28.943999999999992</v>
          </cell>
          <cell r="D46">
            <v>139966820.09</v>
          </cell>
          <cell r="F46">
            <v>40950133.650000006</v>
          </cell>
          <cell r="H46">
            <v>5667449</v>
          </cell>
        </row>
        <row r="47">
          <cell r="A47" t="str">
            <v>323</v>
          </cell>
          <cell r="B47">
            <v>154.49</v>
          </cell>
          <cell r="D47">
            <v>165217039.06400001</v>
          </cell>
          <cell r="F47">
            <v>29043145.840000011</v>
          </cell>
          <cell r="H47">
            <v>4519380.824</v>
          </cell>
        </row>
        <row r="48">
          <cell r="A48" t="str">
            <v>331</v>
          </cell>
          <cell r="B48">
            <v>69.510999999999981</v>
          </cell>
          <cell r="D48">
            <v>3459072.2579999999</v>
          </cell>
          <cell r="F48">
            <v>7009590.7869999986</v>
          </cell>
          <cell r="H48">
            <v>3458758.01</v>
          </cell>
        </row>
        <row r="49">
          <cell r="A49" t="str">
            <v>332</v>
          </cell>
          <cell r="B49">
            <v>17.515999999999998</v>
          </cell>
          <cell r="D49">
            <v>5086281.5</v>
          </cell>
          <cell r="F49">
            <v>3135403.77</v>
          </cell>
          <cell r="H49">
            <v>3738967.4879999999</v>
          </cell>
        </row>
        <row r="50">
          <cell r="A50" t="str">
            <v>333</v>
          </cell>
          <cell r="B50">
            <v>10.622</v>
          </cell>
          <cell r="D50">
            <v>0</v>
          </cell>
          <cell r="F50">
            <v>108394.5</v>
          </cell>
          <cell r="H50">
            <v>188987</v>
          </cell>
        </row>
        <row r="51">
          <cell r="A51" t="str">
            <v>341</v>
          </cell>
          <cell r="B51">
            <v>48.147000000000013</v>
          </cell>
          <cell r="D51">
            <v>146100109.19200003</v>
          </cell>
          <cell r="F51">
            <v>35021747.593000002</v>
          </cell>
          <cell r="H51">
            <v>11661647.330000002</v>
          </cell>
        </row>
        <row r="52">
          <cell r="A52" t="str">
            <v>342</v>
          </cell>
          <cell r="B52">
            <v>96.155999999999992</v>
          </cell>
          <cell r="D52">
            <v>1061454.3990000002</v>
          </cell>
          <cell r="F52">
            <v>626195.06300000008</v>
          </cell>
          <cell r="H52">
            <v>89254.119000000006</v>
          </cell>
        </row>
        <row r="53">
          <cell r="A53" t="str">
            <v>343</v>
          </cell>
          <cell r="B53">
            <v>222.84700000000007</v>
          </cell>
          <cell r="D53">
            <v>30156106.966999996</v>
          </cell>
          <cell r="F53">
            <v>207611467.36799997</v>
          </cell>
          <cell r="H53">
            <v>10108206.556000002</v>
          </cell>
        </row>
        <row r="54">
          <cell r="A54" t="str">
            <v>351</v>
          </cell>
          <cell r="B54">
            <v>184.42800000000003</v>
          </cell>
          <cell r="D54">
            <v>81722.50499999999</v>
          </cell>
          <cell r="F54">
            <v>1694044.3340000003</v>
          </cell>
          <cell r="H54">
            <v>958346.55</v>
          </cell>
        </row>
        <row r="55">
          <cell r="A55" t="str">
            <v>353</v>
          </cell>
          <cell r="B55">
            <v>7</v>
          </cell>
          <cell r="D55">
            <v>3202408</v>
          </cell>
          <cell r="F55">
            <v>6681234</v>
          </cell>
          <cell r="H55">
            <v>339735</v>
          </cell>
        </row>
        <row r="56">
          <cell r="A56" t="str">
            <v>359</v>
          </cell>
          <cell r="B56">
            <v>74.267000000000039</v>
          </cell>
          <cell r="D56">
            <v>9852729.2559999991</v>
          </cell>
          <cell r="F56">
            <v>17030383.301000003</v>
          </cell>
          <cell r="H56">
            <v>1062399.872</v>
          </cell>
        </row>
        <row r="57">
          <cell r="A57" t="str">
            <v>361</v>
          </cell>
          <cell r="B57">
            <v>848.36600000000112</v>
          </cell>
          <cell r="D57">
            <v>5990662.4299999997</v>
          </cell>
          <cell r="F57">
            <v>37642409.404999994</v>
          </cell>
          <cell r="H57">
            <v>2055511.9770000002</v>
          </cell>
        </row>
        <row r="58">
          <cell r="A58" t="str">
            <v>369</v>
          </cell>
          <cell r="B58">
            <v>693.24</v>
          </cell>
          <cell r="D58">
            <v>7002106.9669999983</v>
          </cell>
          <cell r="F58">
            <v>9461412.5889999997</v>
          </cell>
          <cell r="H58">
            <v>1823341.6310000001</v>
          </cell>
        </row>
        <row r="59">
          <cell r="A59" t="str">
            <v>371</v>
          </cell>
          <cell r="B59">
            <v>15.925000000000001</v>
          </cell>
          <cell r="D59">
            <v>872990.6939999999</v>
          </cell>
          <cell r="F59">
            <v>71984.273000000001</v>
          </cell>
          <cell r="H59">
            <v>0</v>
          </cell>
        </row>
        <row r="60">
          <cell r="A60" t="str">
            <v>372</v>
          </cell>
          <cell r="B60">
            <v>77.733000000000047</v>
          </cell>
          <cell r="D60">
            <v>0</v>
          </cell>
          <cell r="F60">
            <v>197025.93</v>
          </cell>
          <cell r="H60">
            <v>17075.286</v>
          </cell>
        </row>
      </sheetData>
      <sheetData sheetId="1" refreshError="1"/>
      <sheetData sheetId="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1">
          <cell r="A1" t="str">
            <v>Expr1</v>
          </cell>
          <cell r="B1" t="str">
            <v>SumOfWEIGHT</v>
          </cell>
          <cell r="D1" t="str">
            <v>SumOfF2112</v>
          </cell>
          <cell r="F1" t="str">
            <v>SumOfF2116</v>
          </cell>
          <cell r="H1" t="str">
            <v>SumOfF2119</v>
          </cell>
        </row>
        <row r="2">
          <cell r="B2">
            <v>21156.002999999997</v>
          </cell>
          <cell r="D2">
            <v>1546218720.1949999</v>
          </cell>
          <cell r="F2">
            <v>1679257278.1189997</v>
          </cell>
          <cell r="H2">
            <v>455703695.11499983</v>
          </cell>
        </row>
        <row r="3">
          <cell r="A3" t="str">
            <v>151</v>
          </cell>
          <cell r="B3">
            <v>852.32500000000073</v>
          </cell>
          <cell r="D3">
            <v>14629369.639000004</v>
          </cell>
          <cell r="F3">
            <v>28667782.043000009</v>
          </cell>
          <cell r="H3">
            <v>16516954.963</v>
          </cell>
        </row>
        <row r="4">
          <cell r="A4" t="str">
            <v>152</v>
          </cell>
          <cell r="B4">
            <v>45.788999999999994</v>
          </cell>
          <cell r="D4">
            <v>4489495.1449999996</v>
          </cell>
          <cell r="F4">
            <v>206547194.06899995</v>
          </cell>
          <cell r="H4">
            <v>6399414.517</v>
          </cell>
        </row>
        <row r="5">
          <cell r="A5" t="str">
            <v>153</v>
          </cell>
          <cell r="B5">
            <v>339.72600000000023</v>
          </cell>
          <cell r="D5">
            <v>8391167.5779999997</v>
          </cell>
          <cell r="F5">
            <v>3996193.74</v>
          </cell>
          <cell r="H5">
            <v>125089.398</v>
          </cell>
        </row>
        <row r="6">
          <cell r="A6" t="str">
            <v>154</v>
          </cell>
          <cell r="B6">
            <v>2081.6</v>
          </cell>
          <cell r="D6">
            <v>9864850.9540000018</v>
          </cell>
          <cell r="F6">
            <v>123070700.902</v>
          </cell>
          <cell r="H6">
            <v>7206891.9629999995</v>
          </cell>
        </row>
        <row r="7">
          <cell r="A7" t="str">
            <v>155</v>
          </cell>
          <cell r="B7">
            <v>187.41800000000003</v>
          </cell>
          <cell r="D7">
            <v>404302.23199999996</v>
          </cell>
          <cell r="F7">
            <v>10315514.274000002</v>
          </cell>
          <cell r="H7">
            <v>1118463.3370000001</v>
          </cell>
        </row>
        <row r="8">
          <cell r="A8" t="str">
            <v>160</v>
          </cell>
          <cell r="B8">
            <v>131.1</v>
          </cell>
          <cell r="D8">
            <v>604047.95400000003</v>
          </cell>
          <cell r="F8">
            <v>3501325.9739999999</v>
          </cell>
          <cell r="H8">
            <v>1116764</v>
          </cell>
        </row>
        <row r="9">
          <cell r="A9" t="str">
            <v>171</v>
          </cell>
          <cell r="B9">
            <v>179.155</v>
          </cell>
          <cell r="D9">
            <v>992284.73899999994</v>
          </cell>
          <cell r="F9">
            <v>1703054.0689999999</v>
          </cell>
          <cell r="H9">
            <v>514793</v>
          </cell>
        </row>
        <row r="10">
          <cell r="A10" t="str">
            <v>172</v>
          </cell>
          <cell r="B10">
            <v>292.411</v>
          </cell>
          <cell r="D10">
            <v>79137.915999999997</v>
          </cell>
          <cell r="F10">
            <v>885915.07</v>
          </cell>
          <cell r="H10">
            <v>311673.72499999998</v>
          </cell>
        </row>
        <row r="11">
          <cell r="A11" t="str">
            <v>173</v>
          </cell>
          <cell r="B11">
            <v>97.102999999999966</v>
          </cell>
          <cell r="D11">
            <v>1854750.8539999998</v>
          </cell>
          <cell r="F11">
            <v>365911.79700000002</v>
          </cell>
          <cell r="H11">
            <v>72250.892999999996</v>
          </cell>
        </row>
        <row r="12">
          <cell r="A12" t="str">
            <v>181</v>
          </cell>
          <cell r="B12">
            <v>898.77499999999998</v>
          </cell>
          <cell r="D12">
            <v>2336423.4929999998</v>
          </cell>
          <cell r="F12">
            <v>5467483.493999999</v>
          </cell>
          <cell r="H12">
            <v>803946.14199999999</v>
          </cell>
        </row>
        <row r="13">
          <cell r="A13" t="str">
            <v>191</v>
          </cell>
          <cell r="B13">
            <v>61.818000000000012</v>
          </cell>
          <cell r="D13">
            <v>0</v>
          </cell>
          <cell r="F13">
            <v>99489.126000000004</v>
          </cell>
          <cell r="H13">
            <v>0</v>
          </cell>
        </row>
        <row r="14">
          <cell r="A14" t="str">
            <v>192</v>
          </cell>
          <cell r="B14">
            <v>197.40599999999989</v>
          </cell>
          <cell r="D14">
            <v>340048</v>
          </cell>
          <cell r="F14">
            <v>7945402.6069999998</v>
          </cell>
          <cell r="H14">
            <v>310672.59999999998</v>
          </cell>
        </row>
        <row r="15">
          <cell r="A15" t="str">
            <v>201</v>
          </cell>
          <cell r="B15">
            <v>551.94600000000037</v>
          </cell>
          <cell r="D15">
            <v>82754.662000000011</v>
          </cell>
          <cell r="F15">
            <v>1038018.3480000001</v>
          </cell>
          <cell r="H15">
            <v>361212.68700000003</v>
          </cell>
        </row>
        <row r="16">
          <cell r="A16" t="str">
            <v>202</v>
          </cell>
          <cell r="B16">
            <v>764.44099999999935</v>
          </cell>
          <cell r="D16">
            <v>8878598.1900000013</v>
          </cell>
          <cell r="F16">
            <v>6187916.5810000002</v>
          </cell>
          <cell r="H16">
            <v>1282337.037</v>
          </cell>
        </row>
        <row r="17">
          <cell r="A17" t="str">
            <v>210</v>
          </cell>
          <cell r="B17">
            <v>601.24799999999971</v>
          </cell>
          <cell r="D17">
            <v>4388929.9070000006</v>
          </cell>
          <cell r="F17">
            <v>9624633.7350000031</v>
          </cell>
          <cell r="H17">
            <v>4420030.5910000009</v>
          </cell>
        </row>
        <row r="18">
          <cell r="A18" t="str">
            <v>221</v>
          </cell>
          <cell r="B18">
            <v>344.61099999999971</v>
          </cell>
          <cell r="D18">
            <v>1326734.8759999999</v>
          </cell>
          <cell r="F18">
            <v>52806179.623999991</v>
          </cell>
          <cell r="H18">
            <v>11262085.632000001</v>
          </cell>
        </row>
        <row r="19">
          <cell r="A19" t="str">
            <v>222</v>
          </cell>
          <cell r="B19">
            <v>1242.428999999999</v>
          </cell>
          <cell r="D19">
            <v>663882.81400000013</v>
          </cell>
          <cell r="F19">
            <v>7882535.1060000006</v>
          </cell>
          <cell r="H19">
            <v>2755215.835</v>
          </cell>
        </row>
        <row r="20">
          <cell r="A20" t="str">
            <v>223</v>
          </cell>
          <cell r="B20">
            <v>10.747999999999999</v>
          </cell>
          <cell r="D20">
            <v>1476928.96</v>
          </cell>
          <cell r="F20">
            <v>112981.49900000001</v>
          </cell>
          <cell r="H20">
            <v>0</v>
          </cell>
        </row>
        <row r="21">
          <cell r="A21" t="str">
            <v>231</v>
          </cell>
          <cell r="B21">
            <v>9.5</v>
          </cell>
          <cell r="D21">
            <v>0</v>
          </cell>
          <cell r="F21">
            <v>12986</v>
          </cell>
          <cell r="H21">
            <v>0</v>
          </cell>
        </row>
        <row r="22">
          <cell r="A22" t="str">
            <v>232</v>
          </cell>
          <cell r="B22">
            <v>48.870999999999988</v>
          </cell>
          <cell r="D22">
            <v>6242412.6610000003</v>
          </cell>
          <cell r="F22">
            <v>3539933.85</v>
          </cell>
          <cell r="H22">
            <v>22228699.375</v>
          </cell>
        </row>
        <row r="23">
          <cell r="A23" t="str">
            <v>241</v>
          </cell>
          <cell r="B23">
            <v>322.18300000000011</v>
          </cell>
          <cell r="D23">
            <v>16697441.980000004</v>
          </cell>
          <cell r="F23">
            <v>10943665.149999995</v>
          </cell>
          <cell r="H23">
            <v>55314346.993000008</v>
          </cell>
        </row>
        <row r="24">
          <cell r="A24" t="str">
            <v>242</v>
          </cell>
          <cell r="B24">
            <v>616.18200000000013</v>
          </cell>
          <cell r="D24">
            <v>30508517.544000003</v>
          </cell>
          <cell r="F24">
            <v>172774630.03399995</v>
          </cell>
          <cell r="H24">
            <v>17462615.300999999</v>
          </cell>
        </row>
        <row r="25">
          <cell r="A25" t="str">
            <v>243</v>
          </cell>
          <cell r="B25">
            <v>5</v>
          </cell>
          <cell r="D25">
            <v>91000</v>
          </cell>
          <cell r="F25">
            <v>14298</v>
          </cell>
          <cell r="H25">
            <v>0</v>
          </cell>
        </row>
        <row r="26">
          <cell r="A26" t="str">
            <v>251</v>
          </cell>
          <cell r="B26">
            <v>546.75500000000079</v>
          </cell>
          <cell r="D26">
            <v>43284134.180000007</v>
          </cell>
          <cell r="F26">
            <v>28303501.890000008</v>
          </cell>
          <cell r="H26">
            <v>14341268.644000003</v>
          </cell>
        </row>
        <row r="27">
          <cell r="A27" t="str">
            <v>252</v>
          </cell>
          <cell r="B27">
            <v>1430.615</v>
          </cell>
          <cell r="D27">
            <v>27044764.715999998</v>
          </cell>
          <cell r="F27">
            <v>12681369.770000007</v>
          </cell>
          <cell r="H27">
            <v>24354973.612</v>
          </cell>
        </row>
        <row r="28">
          <cell r="A28" t="str">
            <v>261</v>
          </cell>
          <cell r="B28">
            <v>231.76700000000022</v>
          </cell>
          <cell r="D28">
            <v>2994795.5950000002</v>
          </cell>
          <cell r="F28">
            <v>1157919.4949999999</v>
          </cell>
          <cell r="H28">
            <v>1078936.236</v>
          </cell>
        </row>
        <row r="29">
          <cell r="A29" t="str">
            <v>269</v>
          </cell>
          <cell r="B29">
            <v>969.57399999999996</v>
          </cell>
          <cell r="D29">
            <v>15073282.322000002</v>
          </cell>
          <cell r="F29">
            <v>18490237.504999999</v>
          </cell>
          <cell r="H29">
            <v>7666654.9840000002</v>
          </cell>
        </row>
        <row r="30">
          <cell r="A30" t="str">
            <v>271</v>
          </cell>
          <cell r="B30">
            <v>437.13799999999998</v>
          </cell>
          <cell r="D30">
            <v>11767570.416000001</v>
          </cell>
          <cell r="F30">
            <v>39211913.470000014</v>
          </cell>
          <cell r="H30">
            <v>4675518.0690000001</v>
          </cell>
        </row>
        <row r="31">
          <cell r="A31" t="str">
            <v>272</v>
          </cell>
          <cell r="B31">
            <v>146.13400000000004</v>
          </cell>
          <cell r="D31">
            <v>745269.55300000007</v>
          </cell>
          <cell r="F31">
            <v>2863493.1559999995</v>
          </cell>
          <cell r="H31">
            <v>2956078.219</v>
          </cell>
        </row>
        <row r="32">
          <cell r="A32" t="str">
            <v>273</v>
          </cell>
          <cell r="B32">
            <v>319.95600000000002</v>
          </cell>
          <cell r="D32">
            <v>403587.50700000004</v>
          </cell>
          <cell r="F32">
            <v>2645897.08</v>
          </cell>
          <cell r="H32">
            <v>678427.73200000008</v>
          </cell>
        </row>
        <row r="33">
          <cell r="A33" t="str">
            <v>281</v>
          </cell>
          <cell r="B33">
            <v>1213.6509999999989</v>
          </cell>
          <cell r="D33">
            <v>2410666.1740000001</v>
          </cell>
          <cell r="F33">
            <v>6370976.3640000029</v>
          </cell>
          <cell r="H33">
            <v>253723.98500000002</v>
          </cell>
        </row>
        <row r="34">
          <cell r="A34" t="str">
            <v>289</v>
          </cell>
          <cell r="B34">
            <v>1253.9589999999996</v>
          </cell>
          <cell r="D34">
            <v>16060566.136</v>
          </cell>
          <cell r="F34">
            <v>12320239.619000001</v>
          </cell>
          <cell r="H34">
            <v>7992330.5269999998</v>
          </cell>
        </row>
        <row r="35">
          <cell r="A35" t="str">
            <v>291</v>
          </cell>
          <cell r="B35">
            <v>514.53699999999924</v>
          </cell>
          <cell r="D35">
            <v>103428056.773</v>
          </cell>
          <cell r="F35">
            <v>220455551.61499995</v>
          </cell>
          <cell r="H35">
            <v>27710259.077000003</v>
          </cell>
        </row>
        <row r="36">
          <cell r="A36" t="str">
            <v>292</v>
          </cell>
          <cell r="B36">
            <v>687.75300000000004</v>
          </cell>
          <cell r="D36">
            <v>1755032.7529999998</v>
          </cell>
          <cell r="F36">
            <v>8934104.012000002</v>
          </cell>
          <cell r="H36">
            <v>4940268.95</v>
          </cell>
        </row>
        <row r="37">
          <cell r="A37" t="str">
            <v>293</v>
          </cell>
          <cell r="B37">
            <v>48.331999999999994</v>
          </cell>
          <cell r="D37">
            <v>13796650.034</v>
          </cell>
          <cell r="F37">
            <v>22305401.392000001</v>
          </cell>
          <cell r="H37">
            <v>2125348.5299999998</v>
          </cell>
        </row>
        <row r="38">
          <cell r="A38" t="str">
            <v>300</v>
          </cell>
          <cell r="B38">
            <v>80.215999999999994</v>
          </cell>
          <cell r="D38">
            <v>95331401.609999999</v>
          </cell>
          <cell r="F38">
            <v>205840597.639</v>
          </cell>
          <cell r="H38">
            <v>28333959.427999999</v>
          </cell>
        </row>
        <row r="39">
          <cell r="A39" t="str">
            <v>311</v>
          </cell>
          <cell r="B39">
            <v>85.626000000000005</v>
          </cell>
          <cell r="D39">
            <v>172706383.94600001</v>
          </cell>
          <cell r="F39">
            <v>3319773.83</v>
          </cell>
          <cell r="H39">
            <v>7511383.3999999994</v>
          </cell>
        </row>
        <row r="40">
          <cell r="A40" t="str">
            <v>312</v>
          </cell>
          <cell r="B40">
            <v>164.65400000000011</v>
          </cell>
          <cell r="D40">
            <v>6162911.5669999998</v>
          </cell>
          <cell r="F40">
            <v>2129105.2999999998</v>
          </cell>
          <cell r="H40">
            <v>1910808.8910000001</v>
          </cell>
        </row>
        <row r="41">
          <cell r="A41" t="str">
            <v>313</v>
          </cell>
          <cell r="B41">
            <v>121.91099999999994</v>
          </cell>
          <cell r="D41">
            <v>4787343.6349999998</v>
          </cell>
          <cell r="F41">
            <v>3661557.67</v>
          </cell>
          <cell r="H41">
            <v>901754.95499999996</v>
          </cell>
        </row>
        <row r="42">
          <cell r="A42" t="str">
            <v>314</v>
          </cell>
          <cell r="B42">
            <v>20.314</v>
          </cell>
          <cell r="D42">
            <v>1921757.5</v>
          </cell>
          <cell r="F42">
            <v>7313466.6459999997</v>
          </cell>
          <cell r="H42">
            <v>480531.25</v>
          </cell>
        </row>
        <row r="43">
          <cell r="A43" t="str">
            <v>315</v>
          </cell>
          <cell r="B43">
            <v>45.68</v>
          </cell>
          <cell r="D43">
            <v>4535697.0749999993</v>
          </cell>
          <cell r="F43">
            <v>1647807.2049999998</v>
          </cell>
          <cell r="H43">
            <v>5086754</v>
          </cell>
        </row>
        <row r="44">
          <cell r="A44" t="str">
            <v>319</v>
          </cell>
          <cell r="B44">
            <v>90.173000000000059</v>
          </cell>
          <cell r="D44">
            <v>1948268.4990000001</v>
          </cell>
          <cell r="F44">
            <v>5412794.0089999987</v>
          </cell>
          <cell r="H44">
            <v>434013.98899999994</v>
          </cell>
        </row>
        <row r="45">
          <cell r="A45" t="str">
            <v>321</v>
          </cell>
          <cell r="B45">
            <v>316.28099999999989</v>
          </cell>
          <cell r="D45">
            <v>387667996.78399992</v>
          </cell>
          <cell r="F45">
            <v>20403252.957000002</v>
          </cell>
          <cell r="H45">
            <v>116998182.00499997</v>
          </cell>
        </row>
        <row r="46">
          <cell r="A46" t="str">
            <v>322</v>
          </cell>
          <cell r="B46">
            <v>28.943999999999992</v>
          </cell>
          <cell r="D46">
            <v>139966820.09</v>
          </cell>
          <cell r="F46">
            <v>40950133.650000006</v>
          </cell>
          <cell r="H46">
            <v>5667449</v>
          </cell>
        </row>
        <row r="47">
          <cell r="A47" t="str">
            <v>323</v>
          </cell>
          <cell r="B47">
            <v>154.49</v>
          </cell>
          <cell r="D47">
            <v>165217039.06400001</v>
          </cell>
          <cell r="F47">
            <v>29043145.840000011</v>
          </cell>
          <cell r="H47">
            <v>4519380.824</v>
          </cell>
        </row>
        <row r="48">
          <cell r="A48" t="str">
            <v>331</v>
          </cell>
          <cell r="B48">
            <v>69.510999999999981</v>
          </cell>
          <cell r="D48">
            <v>3459072.2579999999</v>
          </cell>
          <cell r="F48">
            <v>7009590.7869999986</v>
          </cell>
          <cell r="H48">
            <v>3458758.01</v>
          </cell>
        </row>
        <row r="49">
          <cell r="A49" t="str">
            <v>332</v>
          </cell>
          <cell r="B49">
            <v>17.515999999999998</v>
          </cell>
          <cell r="D49">
            <v>5086281.5</v>
          </cell>
          <cell r="F49">
            <v>3135403.77</v>
          </cell>
          <cell r="H49">
            <v>3738967.4879999999</v>
          </cell>
        </row>
        <row r="50">
          <cell r="A50" t="str">
            <v>333</v>
          </cell>
          <cell r="B50">
            <v>10.622</v>
          </cell>
          <cell r="D50">
            <v>0</v>
          </cell>
          <cell r="F50">
            <v>108394.5</v>
          </cell>
          <cell r="H50">
            <v>188987</v>
          </cell>
        </row>
        <row r="51">
          <cell r="A51" t="str">
            <v>341</v>
          </cell>
          <cell r="B51">
            <v>48.147000000000013</v>
          </cell>
          <cell r="D51">
            <v>146100109.19200003</v>
          </cell>
          <cell r="F51">
            <v>35021747.593000002</v>
          </cell>
          <cell r="H51">
            <v>11661647.330000002</v>
          </cell>
        </row>
        <row r="52">
          <cell r="A52" t="str">
            <v>342</v>
          </cell>
          <cell r="B52">
            <v>96.155999999999992</v>
          </cell>
          <cell r="D52">
            <v>1061454.3990000002</v>
          </cell>
          <cell r="F52">
            <v>626195.06300000008</v>
          </cell>
          <cell r="H52">
            <v>89254.119000000006</v>
          </cell>
        </row>
        <row r="53">
          <cell r="A53" t="str">
            <v>343</v>
          </cell>
          <cell r="B53">
            <v>222.84700000000007</v>
          </cell>
          <cell r="D53">
            <v>30156106.966999996</v>
          </cell>
          <cell r="F53">
            <v>207611467.36799997</v>
          </cell>
          <cell r="H53">
            <v>10108206.556000002</v>
          </cell>
        </row>
        <row r="54">
          <cell r="A54" t="str">
            <v>351</v>
          </cell>
          <cell r="B54">
            <v>184.42800000000003</v>
          </cell>
          <cell r="D54">
            <v>81722.50499999999</v>
          </cell>
          <cell r="F54">
            <v>1694044.3340000003</v>
          </cell>
          <cell r="H54">
            <v>958346.55</v>
          </cell>
        </row>
        <row r="55">
          <cell r="A55" t="str">
            <v>353</v>
          </cell>
          <cell r="B55">
            <v>7</v>
          </cell>
          <cell r="D55">
            <v>3202408</v>
          </cell>
          <cell r="F55">
            <v>6681234</v>
          </cell>
          <cell r="H55">
            <v>339735</v>
          </cell>
        </row>
        <row r="56">
          <cell r="A56" t="str">
            <v>359</v>
          </cell>
          <cell r="B56">
            <v>74.267000000000039</v>
          </cell>
          <cell r="D56">
            <v>9852729.2559999991</v>
          </cell>
          <cell r="F56">
            <v>17030383.301000003</v>
          </cell>
          <cell r="H56">
            <v>1062399.872</v>
          </cell>
        </row>
        <row r="57">
          <cell r="A57" t="str">
            <v>361</v>
          </cell>
          <cell r="B57">
            <v>848.36600000000112</v>
          </cell>
          <cell r="D57">
            <v>5990662.4299999997</v>
          </cell>
          <cell r="F57">
            <v>37642409.404999994</v>
          </cell>
          <cell r="H57">
            <v>2055511.9770000002</v>
          </cell>
        </row>
        <row r="58">
          <cell r="A58" t="str">
            <v>369</v>
          </cell>
          <cell r="B58">
            <v>693.24</v>
          </cell>
          <cell r="D58">
            <v>7002106.9669999983</v>
          </cell>
          <cell r="F58">
            <v>9461412.5889999997</v>
          </cell>
          <cell r="H58">
            <v>1823341.6310000001</v>
          </cell>
        </row>
        <row r="59">
          <cell r="A59" t="str">
            <v>371</v>
          </cell>
          <cell r="B59">
            <v>15.925000000000001</v>
          </cell>
          <cell r="D59">
            <v>872990.6939999999</v>
          </cell>
          <cell r="F59">
            <v>71984.273000000001</v>
          </cell>
          <cell r="H59">
            <v>0</v>
          </cell>
        </row>
        <row r="60">
          <cell r="A60" t="str">
            <v>372</v>
          </cell>
          <cell r="B60">
            <v>77.733000000000047</v>
          </cell>
          <cell r="D60">
            <v>0</v>
          </cell>
          <cell r="F60">
            <v>197025.93</v>
          </cell>
          <cell r="H60">
            <v>17075.286</v>
          </cell>
        </row>
      </sheetData>
      <sheetData sheetId="1" refreshError="1"/>
      <sheetData sheetId="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D_A2"/>
      <sheetName val="JAD_A4"/>
      <sheetName val="JAD_A5"/>
    </sheetNames>
    <sheetDataSet>
      <sheetData sheetId="0"/>
      <sheetData sheetId="1"/>
      <sheetData sheetId="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D_A2"/>
      <sheetName val="JAD_A4"/>
      <sheetName val="JAD_A5"/>
    </sheetNames>
    <sheetDataSet>
      <sheetData sheetId="0"/>
      <sheetData sheetId="1"/>
      <sheetData sheetId="2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D_A2"/>
      <sheetName val="JAD_A4"/>
      <sheetName val="JAD_A5"/>
    </sheetNames>
    <sheetDataSet>
      <sheetData sheetId="0"/>
      <sheetData sheetId="1"/>
      <sheetData sheetId="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7"/>
      <sheetName val="Sheet15"/>
      <sheetName val="Sheet9"/>
      <sheetName val="Sheet10"/>
      <sheetName val="Sheet8"/>
      <sheetName val="Sheet4"/>
      <sheetName val="Sheet13"/>
      <sheetName val="Appendix 6-District_Code"/>
      <sheetName val="database"/>
      <sheetName val="Sheet2"/>
      <sheetName val="Sheet5"/>
      <sheetName val="Sheet6"/>
      <sheetName val="Sheet3"/>
      <sheetName val="Sheet14"/>
      <sheetName val="Sheet11"/>
      <sheetName val="Sheet12"/>
      <sheetName val="aiedah"/>
      <sheetName val="lookup pertanian"/>
      <sheetName val="lookup 101"/>
      <sheetName val="lookup 103"/>
      <sheetName val="lookup 104"/>
      <sheetName val="lookup 105"/>
      <sheetName val="VLOOKU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16">
          <cell r="B116" t="str">
            <v>Row Labels</v>
          </cell>
          <cell r="C116" t="str">
            <v>Count of Serial No</v>
          </cell>
          <cell r="D116" t="str">
            <v>Sum of Nilai output kasar (RM)</v>
          </cell>
          <cell r="E116" t="str">
            <v>Sum of Nilai input perantaraan (RM)</v>
          </cell>
          <cell r="F116" t="str">
            <v>Sum of Nilai ditambah (RM)</v>
          </cell>
          <cell r="G116" t="str">
            <v>Sum of Jumlah pekerja pada bulan Disember atau pada tempoh  gaji akhir (Bil.)</v>
          </cell>
          <cell r="H116" t="str">
            <v>Sum of Gaji &amp; upah yang dibayar (RM)</v>
          </cell>
          <cell r="I116" t="str">
            <v>Sum of Nilai harta yang dimiliki pada akhir tahun (RM)</v>
          </cell>
        </row>
        <row r="117">
          <cell r="B117" t="str">
            <v>&lt; 5</v>
          </cell>
          <cell r="C117">
            <v>4603</v>
          </cell>
          <cell r="D117">
            <v>4853073703</v>
          </cell>
          <cell r="E117">
            <v>1709547065</v>
          </cell>
          <cell r="F117">
            <v>3143526638</v>
          </cell>
          <cell r="G117">
            <v>12652</v>
          </cell>
          <cell r="H117">
            <v>220320934</v>
          </cell>
          <cell r="I117">
            <v>2777985545</v>
          </cell>
        </row>
        <row r="118">
          <cell r="B118" t="str">
            <v>5 - &lt; 30</v>
          </cell>
          <cell r="C118">
            <v>5922</v>
          </cell>
          <cell r="D118">
            <v>20285448528.41</v>
          </cell>
          <cell r="E118">
            <v>8383068013</v>
          </cell>
          <cell r="F118">
            <v>11902380515.41</v>
          </cell>
          <cell r="G118">
            <v>64958</v>
          </cell>
          <cell r="H118">
            <v>1557516838</v>
          </cell>
          <cell r="I118">
            <v>12905923747</v>
          </cell>
        </row>
        <row r="119">
          <cell r="B119" t="str">
            <v>30 - &lt;=75</v>
          </cell>
          <cell r="C119">
            <v>1158</v>
          </cell>
          <cell r="D119">
            <v>18407138356.410004</v>
          </cell>
          <cell r="E119">
            <v>7397206239</v>
          </cell>
          <cell r="F119">
            <v>11009932117.41</v>
          </cell>
          <cell r="G119">
            <v>53816</v>
          </cell>
          <cell r="H119">
            <v>1353187052</v>
          </cell>
          <cell r="I119">
            <v>11598438526</v>
          </cell>
        </row>
        <row r="120">
          <cell r="B120" t="str">
            <v>&gt;75</v>
          </cell>
          <cell r="C120">
            <v>1327</v>
          </cell>
          <cell r="D120">
            <v>78804134012.779999</v>
          </cell>
          <cell r="E120">
            <v>27273964418</v>
          </cell>
          <cell r="F120">
            <v>51530169594.779999</v>
          </cell>
          <cell r="G120">
            <v>386704</v>
          </cell>
          <cell r="H120">
            <v>6349271380</v>
          </cell>
          <cell r="I120">
            <v>52165107492</v>
          </cell>
        </row>
        <row r="121">
          <cell r="B121" t="str">
            <v>Grand Total</v>
          </cell>
          <cell r="C121">
            <v>13010</v>
          </cell>
          <cell r="D121">
            <v>122349794600.60001</v>
          </cell>
          <cell r="E121">
            <v>44763785735</v>
          </cell>
          <cell r="F121">
            <v>77586008865.600006</v>
          </cell>
          <cell r="G121">
            <v>518130</v>
          </cell>
          <cell r="H121">
            <v>9480296204</v>
          </cell>
          <cell r="I121">
            <v>79447455310</v>
          </cell>
        </row>
        <row r="350">
          <cell r="B350" t="str">
            <v>Row Labels</v>
          </cell>
          <cell r="C350" t="str">
            <v>Count of Serial No</v>
          </cell>
          <cell r="D350" t="str">
            <v>Sum of Nilai output kasar (RM)</v>
          </cell>
          <cell r="E350" t="str">
            <v>Sum of Nilai input perantaraan (RM)</v>
          </cell>
          <cell r="F350" t="str">
            <v>Sum of Nilai ditambah (RM)</v>
          </cell>
          <cell r="G350" t="str">
            <v>Sum of Jumlah pekerja pada bulan Disember atau pada tempoh  gaji akhir (Bil.)</v>
          </cell>
          <cell r="H350" t="str">
            <v>Sum of Gaji &amp; upah yang dibayar (RM)</v>
          </cell>
          <cell r="I350" t="str">
            <v>Sum of Nilai harta yang dimiliki pada akhir tahun (RM)</v>
          </cell>
        </row>
        <row r="351">
          <cell r="B351" t="str">
            <v>Tanaman</v>
          </cell>
          <cell r="C351">
            <v>1212</v>
          </cell>
          <cell r="D351">
            <v>6402666743.6000004</v>
          </cell>
          <cell r="E351">
            <v>1889449635</v>
          </cell>
          <cell r="F351">
            <v>4513217108.6000004</v>
          </cell>
          <cell r="G351">
            <v>24689</v>
          </cell>
          <cell r="H351">
            <v>536723348</v>
          </cell>
          <cell r="I351">
            <v>5570804815</v>
          </cell>
        </row>
        <row r="352">
          <cell r="B352" t="str">
            <v>Ternakan</v>
          </cell>
          <cell r="C352">
            <v>251</v>
          </cell>
          <cell r="D352">
            <v>1041035913</v>
          </cell>
          <cell r="E352">
            <v>734352701</v>
          </cell>
          <cell r="F352">
            <v>306683212</v>
          </cell>
          <cell r="G352">
            <v>2228</v>
          </cell>
          <cell r="H352">
            <v>48745737</v>
          </cell>
          <cell r="I352">
            <v>158563298</v>
          </cell>
        </row>
        <row r="353">
          <cell r="B353" t="str">
            <v>Perhutanan &amp; Pembalakan</v>
          </cell>
          <cell r="C353">
            <v>57</v>
          </cell>
          <cell r="D353">
            <v>169533321</v>
          </cell>
          <cell r="E353">
            <v>90973270</v>
          </cell>
          <cell r="F353">
            <v>78560051</v>
          </cell>
          <cell r="G353">
            <v>833</v>
          </cell>
          <cell r="H353">
            <v>25689022</v>
          </cell>
          <cell r="I353">
            <v>127504717</v>
          </cell>
        </row>
        <row r="354">
          <cell r="B354" t="str">
            <v>Perikanan</v>
          </cell>
          <cell r="C354">
            <v>133</v>
          </cell>
          <cell r="D354">
            <v>263901456</v>
          </cell>
          <cell r="E354">
            <v>189137367</v>
          </cell>
          <cell r="F354">
            <v>74764089</v>
          </cell>
          <cell r="G354">
            <v>1407</v>
          </cell>
          <cell r="H354">
            <v>33596272</v>
          </cell>
          <cell r="I354">
            <v>80713235</v>
          </cell>
        </row>
        <row r="355">
          <cell r="B355" t="str">
            <v>Grand Total</v>
          </cell>
          <cell r="C355">
            <v>1653</v>
          </cell>
          <cell r="D355">
            <v>7877137433.6000004</v>
          </cell>
          <cell r="E355">
            <v>2903912973</v>
          </cell>
          <cell r="F355">
            <v>4973224460.6000004</v>
          </cell>
          <cell r="G355">
            <v>29157</v>
          </cell>
          <cell r="H355">
            <v>644754379</v>
          </cell>
          <cell r="I355">
            <v>5937586065</v>
          </cell>
        </row>
        <row r="357">
          <cell r="D357">
            <v>6.43821059063827E-2</v>
          </cell>
        </row>
        <row r="392">
          <cell r="B392" t="str">
            <v>Row Labels</v>
          </cell>
          <cell r="C392" t="str">
            <v>Count of Serial No</v>
          </cell>
          <cell r="D392" t="str">
            <v>Sum of Nilai output kasar (RM)</v>
          </cell>
          <cell r="E392" t="str">
            <v>Sum of Nilai input perantaraan (RM)</v>
          </cell>
          <cell r="F392" t="str">
            <v>Sum of Nilai ditambah (RM)</v>
          </cell>
          <cell r="G392" t="str">
            <v>Sum of Jumlah pekerja pada bulan Disember atau pada tempoh  gaji akhir (Bil.)</v>
          </cell>
          <cell r="H392" t="str">
            <v>Sum of Gaji &amp; upah yang dibayar (RM)</v>
          </cell>
          <cell r="I392" t="str">
            <v>Sum of Nilai harta yang dimiliki pada akhir tahun (RM)</v>
          </cell>
        </row>
        <row r="393">
          <cell r="B393" t="str">
            <v>01</v>
          </cell>
          <cell r="C393">
            <v>258</v>
          </cell>
          <cell r="D393">
            <v>751046778.60000002</v>
          </cell>
          <cell r="E393">
            <v>294767455</v>
          </cell>
          <cell r="F393">
            <v>456279323.60000002</v>
          </cell>
          <cell r="G393">
            <v>2640</v>
          </cell>
          <cell r="H393">
            <v>60665201</v>
          </cell>
          <cell r="I393">
            <v>297770507</v>
          </cell>
        </row>
        <row r="394">
          <cell r="B394" t="str">
            <v>02</v>
          </cell>
          <cell r="C394">
            <v>118</v>
          </cell>
          <cell r="D394">
            <v>182592516</v>
          </cell>
          <cell r="E394">
            <v>100696861</v>
          </cell>
          <cell r="F394">
            <v>81895655</v>
          </cell>
          <cell r="G394">
            <v>1048</v>
          </cell>
          <cell r="H394">
            <v>19854190</v>
          </cell>
          <cell r="I394">
            <v>112820840</v>
          </cell>
        </row>
        <row r="395">
          <cell r="B395" t="str">
            <v>03</v>
          </cell>
          <cell r="C395">
            <v>25</v>
          </cell>
          <cell r="D395">
            <v>146475439</v>
          </cell>
          <cell r="E395">
            <v>41125513</v>
          </cell>
          <cell r="F395">
            <v>105349926</v>
          </cell>
          <cell r="G395">
            <v>1189</v>
          </cell>
          <cell r="H395">
            <v>19155366</v>
          </cell>
          <cell r="I395">
            <v>189347756</v>
          </cell>
        </row>
        <row r="396">
          <cell r="B396" t="str">
            <v>04</v>
          </cell>
          <cell r="C396">
            <v>61</v>
          </cell>
          <cell r="D396">
            <v>266254680</v>
          </cell>
          <cell r="E396">
            <v>88439657</v>
          </cell>
          <cell r="F396">
            <v>177815023</v>
          </cell>
          <cell r="G396">
            <v>762</v>
          </cell>
          <cell r="H396">
            <v>17072904</v>
          </cell>
          <cell r="I396">
            <v>323796687</v>
          </cell>
        </row>
        <row r="397">
          <cell r="B397" t="str">
            <v>05</v>
          </cell>
          <cell r="C397">
            <v>114</v>
          </cell>
          <cell r="D397">
            <v>129711444</v>
          </cell>
          <cell r="E397">
            <v>45274489</v>
          </cell>
          <cell r="F397">
            <v>84436955</v>
          </cell>
          <cell r="G397">
            <v>793</v>
          </cell>
          <cell r="H397">
            <v>15475089</v>
          </cell>
          <cell r="I397">
            <v>211092992</v>
          </cell>
        </row>
        <row r="398">
          <cell r="B398" t="str">
            <v>06</v>
          </cell>
          <cell r="C398">
            <v>215</v>
          </cell>
          <cell r="D398">
            <v>531932383</v>
          </cell>
          <cell r="E398">
            <v>250763383</v>
          </cell>
          <cell r="F398">
            <v>281169000</v>
          </cell>
          <cell r="G398">
            <v>3475</v>
          </cell>
          <cell r="H398">
            <v>85465796</v>
          </cell>
          <cell r="I398">
            <v>249723711</v>
          </cell>
        </row>
        <row r="399">
          <cell r="B399" t="str">
            <v>07</v>
          </cell>
          <cell r="C399">
            <v>90</v>
          </cell>
          <cell r="D399">
            <v>482423982</v>
          </cell>
          <cell r="E399">
            <v>286063048</v>
          </cell>
          <cell r="F399">
            <v>196360934</v>
          </cell>
          <cell r="G399">
            <v>977</v>
          </cell>
          <cell r="H399">
            <v>23470931</v>
          </cell>
          <cell r="I399">
            <v>227009359</v>
          </cell>
        </row>
        <row r="400">
          <cell r="B400" t="str">
            <v>08</v>
          </cell>
          <cell r="C400">
            <v>197</v>
          </cell>
          <cell r="D400">
            <v>499277873</v>
          </cell>
          <cell r="E400">
            <v>192164519</v>
          </cell>
          <cell r="F400">
            <v>307113354</v>
          </cell>
          <cell r="G400">
            <v>2371</v>
          </cell>
          <cell r="H400">
            <v>50458950</v>
          </cell>
          <cell r="I400">
            <v>237611343</v>
          </cell>
        </row>
        <row r="401">
          <cell r="B401" t="str">
            <v>09</v>
          </cell>
          <cell r="C401">
            <v>15</v>
          </cell>
          <cell r="D401">
            <v>8735910</v>
          </cell>
          <cell r="E401">
            <v>5160496</v>
          </cell>
          <cell r="F401">
            <v>3575414</v>
          </cell>
          <cell r="G401">
            <v>64</v>
          </cell>
          <cell r="H401">
            <v>763878</v>
          </cell>
          <cell r="I401">
            <v>1283730</v>
          </cell>
        </row>
        <row r="402">
          <cell r="B402" t="str">
            <v>10</v>
          </cell>
          <cell r="C402">
            <v>132</v>
          </cell>
          <cell r="D402">
            <v>431911803</v>
          </cell>
          <cell r="E402">
            <v>200413301</v>
          </cell>
          <cell r="F402">
            <v>231498502</v>
          </cell>
          <cell r="G402">
            <v>1384</v>
          </cell>
          <cell r="H402">
            <v>33320306</v>
          </cell>
          <cell r="I402">
            <v>718907521</v>
          </cell>
        </row>
        <row r="403">
          <cell r="B403" t="str">
            <v>11</v>
          </cell>
          <cell r="C403">
            <v>38</v>
          </cell>
          <cell r="D403">
            <v>133786531</v>
          </cell>
          <cell r="E403">
            <v>37827068</v>
          </cell>
          <cell r="F403">
            <v>95959463</v>
          </cell>
          <cell r="G403">
            <v>266</v>
          </cell>
          <cell r="H403">
            <v>5210839</v>
          </cell>
          <cell r="I403">
            <v>48825796</v>
          </cell>
        </row>
        <row r="404">
          <cell r="B404" t="str">
            <v>12</v>
          </cell>
          <cell r="C404">
            <v>274</v>
          </cell>
          <cell r="D404">
            <v>1829171970</v>
          </cell>
          <cell r="E404">
            <v>639656199</v>
          </cell>
          <cell r="F404">
            <v>1189515771</v>
          </cell>
          <cell r="G404">
            <v>8954</v>
          </cell>
          <cell r="H404">
            <v>191297892</v>
          </cell>
          <cell r="I404">
            <v>1582971910</v>
          </cell>
        </row>
        <row r="405">
          <cell r="B405" t="str">
            <v>13</v>
          </cell>
          <cell r="C405">
            <v>114</v>
          </cell>
          <cell r="D405">
            <v>2483276751</v>
          </cell>
          <cell r="E405">
            <v>721340549</v>
          </cell>
          <cell r="F405">
            <v>1761936202</v>
          </cell>
          <cell r="G405">
            <v>5224</v>
          </cell>
          <cell r="H405">
            <v>122430981</v>
          </cell>
          <cell r="I405">
            <v>1736368862</v>
          </cell>
        </row>
        <row r="406">
          <cell r="B406" t="str">
            <v>14</v>
          </cell>
          <cell r="C406">
            <v>1</v>
          </cell>
          <cell r="D406">
            <v>232874</v>
          </cell>
          <cell r="E406">
            <v>97792</v>
          </cell>
          <cell r="F406">
            <v>135082</v>
          </cell>
          <cell r="G406">
            <v>3</v>
          </cell>
          <cell r="H406">
            <v>68856</v>
          </cell>
          <cell r="I406">
            <v>54596</v>
          </cell>
        </row>
        <row r="407">
          <cell r="B407" t="str">
            <v>15</v>
          </cell>
          <cell r="C407">
            <v>1</v>
          </cell>
          <cell r="D407">
            <v>306499</v>
          </cell>
          <cell r="E407">
            <v>122643</v>
          </cell>
          <cell r="F407">
            <v>183856</v>
          </cell>
          <cell r="G407">
            <v>7</v>
          </cell>
          <cell r="H407">
            <v>43200</v>
          </cell>
          <cell r="I407">
            <v>455</v>
          </cell>
        </row>
      </sheetData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2FE358-C810-4737-A46A-4903130577BB}">
  <sheetPr>
    <tabColor rgb="FF92D050"/>
  </sheetPr>
  <dimension ref="A1:AF134"/>
  <sheetViews>
    <sheetView view="pageBreakPreview" zoomScale="106" zoomScaleNormal="100" zoomScaleSheetLayoutView="106" workbookViewId="0">
      <selection activeCell="B2" sqref="B2:Q39"/>
    </sheetView>
  </sheetViews>
  <sheetFormatPr defaultColWidth="9.140625" defaultRowHeight="12.75"/>
  <cols>
    <col min="1" max="1" width="9.5703125" style="482" customWidth="1"/>
    <col min="2" max="2" width="27.140625" style="477" customWidth="1"/>
    <col min="3" max="3" width="14.5703125" style="35" customWidth="1"/>
    <col min="4" max="4" width="1.42578125" style="35" customWidth="1"/>
    <col min="5" max="5" width="14.5703125" style="35" customWidth="1"/>
    <col min="6" max="6" width="1.42578125" style="35" customWidth="1"/>
    <col min="7" max="7" width="14.5703125" style="35" customWidth="1"/>
    <col min="8" max="8" width="1.42578125" style="35" customWidth="1"/>
    <col min="9" max="9" width="14.5703125" style="35" customWidth="1"/>
    <col min="10" max="10" width="1.42578125" style="35" customWidth="1"/>
    <col min="11" max="11" width="14.5703125" style="35" customWidth="1"/>
    <col min="12" max="12" width="1.42578125" style="35" customWidth="1"/>
    <col min="13" max="13" width="22.140625" style="35" customWidth="1"/>
    <col min="14" max="14" width="1.42578125" style="35" customWidth="1"/>
    <col min="15" max="15" width="14.5703125" style="35" customWidth="1"/>
    <col min="16" max="16" width="1.42578125" style="35" customWidth="1"/>
    <col min="17" max="17" width="21.5703125" style="35" customWidth="1"/>
    <col min="18" max="18" width="6.42578125" style="477" customWidth="1"/>
    <col min="19" max="19" width="6.140625" style="477" customWidth="1"/>
    <col min="20" max="20" width="18.7109375" style="477" bestFit="1" customWidth="1"/>
    <col min="21" max="21" width="1.42578125" style="477" customWidth="1"/>
    <col min="22" max="22" width="15.85546875" style="477" bestFit="1" customWidth="1"/>
    <col min="23" max="23" width="1.42578125" style="477" customWidth="1"/>
    <col min="24" max="24" width="18.7109375" style="477" bestFit="1" customWidth="1"/>
    <col min="25" max="25" width="1.42578125" style="477" customWidth="1"/>
    <col min="26" max="26" width="12" style="477" bestFit="1" customWidth="1"/>
    <col min="27" max="27" width="2.42578125" style="477" customWidth="1"/>
    <col min="28" max="28" width="14.85546875" style="477" bestFit="1" customWidth="1"/>
    <col min="29" max="29" width="2.42578125" style="477" customWidth="1"/>
    <col min="30" max="30" width="15.85546875" style="477" bestFit="1" customWidth="1"/>
    <col min="31" max="31" width="15.85546875" style="477" customWidth="1"/>
    <col min="32" max="32" width="15.85546875" style="477" bestFit="1" customWidth="1"/>
    <col min="33" max="16384" width="9.140625" style="477"/>
  </cols>
  <sheetData>
    <row r="1" spans="1:19" ht="12.95" customHeight="1"/>
    <row r="2" spans="1:19" ht="27" customHeight="1">
      <c r="A2" s="30"/>
      <c r="B2" s="1086" t="s">
        <v>196</v>
      </c>
      <c r="C2" s="1087"/>
      <c r="D2" s="1087"/>
      <c r="E2" s="1087"/>
      <c r="F2" s="1087"/>
      <c r="G2" s="1087"/>
      <c r="H2" s="1087"/>
      <c r="I2" s="1087"/>
      <c r="J2" s="1087"/>
      <c r="K2" s="1087"/>
      <c r="L2" s="1087"/>
      <c r="M2" s="1087"/>
      <c r="N2" s="1087"/>
      <c r="O2" s="1087"/>
      <c r="P2" s="1087"/>
      <c r="Q2" s="1087"/>
    </row>
    <row r="3" spans="1:19" ht="12.95" customHeight="1" thickBot="1">
      <c r="A3" s="30"/>
      <c r="B3" s="2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</row>
    <row r="4" spans="1:19" ht="7.5" customHeight="1">
      <c r="A4" s="30"/>
      <c r="B4" s="437"/>
      <c r="C4" s="438"/>
      <c r="D4" s="438"/>
      <c r="E4" s="438"/>
      <c r="F4" s="438"/>
      <c r="G4" s="438"/>
      <c r="H4" s="438"/>
      <c r="I4" s="438"/>
      <c r="J4" s="438"/>
      <c r="K4" s="438"/>
      <c r="L4" s="438"/>
      <c r="M4" s="438"/>
      <c r="N4" s="438"/>
      <c r="O4" s="438"/>
      <c r="P4" s="438"/>
      <c r="Q4" s="438"/>
    </row>
    <row r="5" spans="1:19" ht="104.25" customHeight="1">
      <c r="A5" s="308"/>
      <c r="B5" s="439" t="s">
        <v>115</v>
      </c>
      <c r="C5" s="440" t="s">
        <v>116</v>
      </c>
      <c r="D5" s="441"/>
      <c r="E5" s="442" t="s">
        <v>108</v>
      </c>
      <c r="F5" s="443"/>
      <c r="G5" s="442" t="s">
        <v>45</v>
      </c>
      <c r="H5" s="443"/>
      <c r="I5" s="444" t="s">
        <v>109</v>
      </c>
      <c r="J5" s="443"/>
      <c r="K5" s="442" t="s">
        <v>110</v>
      </c>
      <c r="L5" s="443"/>
      <c r="M5" s="442" t="s">
        <v>111</v>
      </c>
      <c r="N5" s="443"/>
      <c r="O5" s="442" t="s">
        <v>112</v>
      </c>
      <c r="P5" s="443"/>
      <c r="Q5" s="444" t="s">
        <v>113</v>
      </c>
    </row>
    <row r="6" spans="1:19" ht="24.75" customHeight="1">
      <c r="A6" s="308"/>
      <c r="B6" s="445"/>
      <c r="C6" s="441"/>
      <c r="D6" s="441"/>
      <c r="E6" s="441"/>
      <c r="F6" s="441"/>
      <c r="G6" s="449" t="s">
        <v>0</v>
      </c>
      <c r="H6" s="449"/>
      <c r="I6" s="449" t="s">
        <v>0</v>
      </c>
      <c r="J6" s="449"/>
      <c r="K6" s="449" t="s">
        <v>0</v>
      </c>
      <c r="L6" s="449"/>
      <c r="M6" s="450"/>
      <c r="N6" s="449"/>
      <c r="O6" s="449" t="s">
        <v>0</v>
      </c>
      <c r="P6" s="449"/>
      <c r="Q6" s="449" t="s">
        <v>0</v>
      </c>
    </row>
    <row r="7" spans="1:19" ht="7.5" customHeight="1" thickBot="1">
      <c r="A7" s="308"/>
      <c r="B7" s="446"/>
      <c r="C7" s="447"/>
      <c r="D7" s="447"/>
      <c r="E7" s="447"/>
      <c r="F7" s="447"/>
      <c r="G7" s="448"/>
      <c r="H7" s="448"/>
      <c r="I7" s="448"/>
      <c r="J7" s="448"/>
      <c r="K7" s="448"/>
      <c r="L7" s="448"/>
      <c r="M7" s="448"/>
      <c r="N7" s="448"/>
      <c r="O7" s="448"/>
      <c r="P7" s="448"/>
      <c r="Q7" s="448"/>
    </row>
    <row r="8" spans="1:19" ht="7.5" customHeight="1">
      <c r="A8" s="308"/>
      <c r="B8" s="5"/>
      <c r="C8" s="7"/>
      <c r="D8" s="7"/>
      <c r="E8" s="7"/>
      <c r="F8" s="7"/>
      <c r="G8" s="6"/>
      <c r="H8" s="6"/>
      <c r="I8" s="6"/>
      <c r="J8" s="6"/>
      <c r="K8" s="6"/>
      <c r="L8" s="6"/>
      <c r="M8" s="6"/>
      <c r="N8" s="6"/>
      <c r="O8" s="6"/>
      <c r="P8" s="6"/>
      <c r="Q8" s="6"/>
    </row>
    <row r="9" spans="1:19" ht="15" customHeight="1">
      <c r="A9" s="308"/>
      <c r="B9" s="1085" t="s">
        <v>12</v>
      </c>
      <c r="C9" s="12">
        <v>2022</v>
      </c>
      <c r="D9" s="13"/>
      <c r="E9" s="14">
        <v>12998</v>
      </c>
      <c r="F9" s="12"/>
      <c r="G9" s="14">
        <v>122349794.60060002</v>
      </c>
      <c r="H9" s="12"/>
      <c r="I9" s="14">
        <v>44763785.735000007</v>
      </c>
      <c r="J9" s="12"/>
      <c r="K9" s="14">
        <v>77586008.86559999</v>
      </c>
      <c r="L9" s="12"/>
      <c r="M9" s="14">
        <v>518130</v>
      </c>
      <c r="N9" s="12"/>
      <c r="O9" s="14">
        <v>8775117.9589999989</v>
      </c>
      <c r="P9" s="12"/>
      <c r="Q9" s="14">
        <v>79447448.392999992</v>
      </c>
    </row>
    <row r="10" spans="1:19" s="480" customFormat="1" ht="15" customHeight="1">
      <c r="A10" s="30"/>
      <c r="B10" s="1085"/>
      <c r="C10" s="12">
        <v>2015</v>
      </c>
      <c r="D10" s="424">
        <v>1</v>
      </c>
      <c r="E10" s="14">
        <v>11628</v>
      </c>
      <c r="F10" s="12"/>
      <c r="G10" s="14">
        <v>73853581.984640002</v>
      </c>
      <c r="H10" s="12"/>
      <c r="I10" s="14">
        <v>32380202.098049998</v>
      </c>
      <c r="J10" s="12"/>
      <c r="K10" s="14">
        <v>41473379.886590011</v>
      </c>
      <c r="L10" s="12"/>
      <c r="M10" s="14">
        <v>444531</v>
      </c>
      <c r="N10" s="12"/>
      <c r="O10" s="14">
        <v>7904294.0070000002</v>
      </c>
      <c r="P10" s="12"/>
      <c r="Q10" s="14">
        <v>80947184.606999993</v>
      </c>
    </row>
    <row r="11" spans="1:19" s="480" customFormat="1" ht="15" customHeight="1">
      <c r="A11" s="30"/>
      <c r="B11" s="1085"/>
      <c r="C11" s="11">
        <v>2010</v>
      </c>
      <c r="D11" s="472"/>
      <c r="E11" s="14">
        <v>8829</v>
      </c>
      <c r="F11" s="12"/>
      <c r="G11" s="14">
        <v>53452092</v>
      </c>
      <c r="H11" s="12"/>
      <c r="I11" s="14">
        <v>22376145</v>
      </c>
      <c r="J11" s="12"/>
      <c r="K11" s="14">
        <v>31075947</v>
      </c>
      <c r="L11" s="12"/>
      <c r="M11" s="14">
        <v>390708</v>
      </c>
      <c r="N11" s="12"/>
      <c r="O11" s="14">
        <v>4890008</v>
      </c>
      <c r="P11" s="12"/>
      <c r="Q11" s="14">
        <v>40088252</v>
      </c>
    </row>
    <row r="12" spans="1:19" s="480" customFormat="1" ht="15" customHeight="1">
      <c r="A12" s="30"/>
      <c r="B12" s="1085"/>
      <c r="C12" s="12">
        <v>2008</v>
      </c>
      <c r="D12" s="424">
        <v>2</v>
      </c>
      <c r="E12" s="18">
        <v>4885</v>
      </c>
      <c r="F12" s="19"/>
      <c r="G12" s="18">
        <v>38379515</v>
      </c>
      <c r="H12" s="19"/>
      <c r="I12" s="18">
        <v>15844826</v>
      </c>
      <c r="J12" s="19"/>
      <c r="K12" s="18">
        <v>22534691</v>
      </c>
      <c r="L12" s="19"/>
      <c r="M12" s="18">
        <v>332137</v>
      </c>
      <c r="N12" s="19"/>
      <c r="O12" s="18">
        <v>3332511</v>
      </c>
      <c r="P12" s="19"/>
      <c r="Q12" s="18">
        <v>36348750</v>
      </c>
    </row>
    <row r="13" spans="1:19" s="480" customFormat="1" ht="15" customHeight="1">
      <c r="A13" s="30"/>
      <c r="B13" s="1085"/>
      <c r="C13" s="11">
        <v>2005</v>
      </c>
      <c r="D13" s="471"/>
      <c r="E13" s="18">
        <v>5223</v>
      </c>
      <c r="F13" s="19"/>
      <c r="G13" s="18">
        <v>21668695</v>
      </c>
      <c r="H13" s="19"/>
      <c r="I13" s="18">
        <v>11512973</v>
      </c>
      <c r="J13" s="19"/>
      <c r="K13" s="18">
        <v>10155722</v>
      </c>
      <c r="L13" s="19"/>
      <c r="M13" s="18">
        <v>259721</v>
      </c>
      <c r="N13" s="19"/>
      <c r="O13" s="18">
        <v>2412688</v>
      </c>
      <c r="P13" s="19"/>
      <c r="Q13" s="18">
        <v>37085939</v>
      </c>
      <c r="S13" s="480">
        <v>1000</v>
      </c>
    </row>
    <row r="14" spans="1:19" ht="5.25" customHeight="1" thickBot="1">
      <c r="A14" s="30"/>
      <c r="B14" s="10"/>
      <c r="C14" s="20"/>
      <c r="D14" s="473"/>
      <c r="E14" s="21"/>
      <c r="F14" s="21"/>
      <c r="G14" s="22"/>
      <c r="H14" s="22"/>
      <c r="I14" s="22"/>
      <c r="J14" s="21"/>
      <c r="K14" s="22"/>
      <c r="L14" s="21"/>
      <c r="M14" s="22"/>
      <c r="N14" s="21"/>
      <c r="O14" s="22"/>
      <c r="P14" s="21"/>
      <c r="Q14" s="22"/>
    </row>
    <row r="15" spans="1:19" ht="9" customHeight="1">
      <c r="A15" s="30"/>
      <c r="B15" s="5"/>
      <c r="C15" s="23"/>
      <c r="D15" s="47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</row>
    <row r="16" spans="1:19" ht="14.25" customHeight="1">
      <c r="A16" s="30"/>
      <c r="B16" s="1088" t="s">
        <v>13</v>
      </c>
      <c r="C16" s="470">
        <v>2022</v>
      </c>
      <c r="D16" s="474"/>
      <c r="E16" s="503">
        <v>9027</v>
      </c>
      <c r="F16" s="24"/>
      <c r="G16" s="503">
        <v>95413161.319220021</v>
      </c>
      <c r="H16" s="24"/>
      <c r="I16" s="503">
        <v>26114785.643000003</v>
      </c>
      <c r="J16" s="24"/>
      <c r="K16" s="503">
        <v>69298375.67622</v>
      </c>
      <c r="L16" s="24"/>
      <c r="M16" s="503">
        <v>449268</v>
      </c>
      <c r="N16" s="24"/>
      <c r="O16" s="503">
        <v>6978082.8549999995</v>
      </c>
      <c r="P16" s="24"/>
      <c r="Q16" s="503">
        <v>70020256.699000001</v>
      </c>
    </row>
    <row r="17" spans="1:32" s="480" customFormat="1" ht="14.25" customHeight="1">
      <c r="A17" s="30"/>
      <c r="B17" s="1088"/>
      <c r="C17" s="13">
        <v>2015</v>
      </c>
      <c r="D17" s="424">
        <v>1</v>
      </c>
      <c r="E17" s="25">
        <v>8029</v>
      </c>
      <c r="F17" s="25"/>
      <c r="G17" s="25">
        <v>54394480.276079386</v>
      </c>
      <c r="H17" s="25">
        <v>0</v>
      </c>
      <c r="I17" s="25">
        <v>17281298.493644528</v>
      </c>
      <c r="J17" s="25">
        <v>0</v>
      </c>
      <c r="K17" s="25">
        <v>37113181.782434858</v>
      </c>
      <c r="L17" s="25">
        <v>0</v>
      </c>
      <c r="M17" s="25">
        <v>490947.20767863846</v>
      </c>
      <c r="N17" s="25">
        <v>0</v>
      </c>
      <c r="O17" s="25">
        <v>6170036.0357643096</v>
      </c>
      <c r="P17" s="25">
        <v>0</v>
      </c>
      <c r="Q17" s="25">
        <v>73062050.776065782</v>
      </c>
      <c r="T17" s="633">
        <f>G17*$S13</f>
        <v>54394480276.079384</v>
      </c>
      <c r="U17" s="633"/>
      <c r="V17" s="628">
        <f>I17*$S13</f>
        <v>17281298493.644527</v>
      </c>
      <c r="W17" s="628"/>
      <c r="X17" s="629">
        <f>K17*$S13</f>
        <v>37113181782.43486</v>
      </c>
      <c r="Y17" s="629"/>
      <c r="Z17" s="635">
        <f>M17</f>
        <v>490947.20767863846</v>
      </c>
      <c r="AA17" s="635"/>
      <c r="AB17" s="628">
        <f>O17*$S13</f>
        <v>6170036035.7643099</v>
      </c>
      <c r="AC17" s="628"/>
      <c r="AD17" s="628">
        <f>Q17*$S13</f>
        <v>73062050776.065781</v>
      </c>
      <c r="AE17" s="628"/>
    </row>
    <row r="18" spans="1:32" s="29" customFormat="1" ht="14.25" customHeight="1">
      <c r="A18" s="30"/>
      <c r="B18" s="1088"/>
      <c r="C18" s="26">
        <v>2010</v>
      </c>
      <c r="D18" s="424">
        <v>1</v>
      </c>
      <c r="E18" s="27">
        <v>6348</v>
      </c>
      <c r="F18" s="28"/>
      <c r="G18" s="25">
        <v>40646572.262355894</v>
      </c>
      <c r="H18" s="25">
        <v>0</v>
      </c>
      <c r="I18" s="25">
        <v>12328571.184596924</v>
      </c>
      <c r="J18" s="25">
        <v>0</v>
      </c>
      <c r="K18" s="25">
        <v>28318000.077758975</v>
      </c>
      <c r="L18" s="25">
        <v>0</v>
      </c>
      <c r="M18" s="25">
        <v>449232.84354899265</v>
      </c>
      <c r="N18" s="25">
        <v>0</v>
      </c>
      <c r="O18" s="25">
        <v>3898384.2636776376</v>
      </c>
      <c r="P18" s="25">
        <v>0</v>
      </c>
      <c r="Q18" s="25">
        <v>35364917.90969383</v>
      </c>
      <c r="T18" s="628">
        <f>G18*S13</f>
        <v>40646572262.355896</v>
      </c>
      <c r="U18" s="628"/>
      <c r="V18" s="628">
        <f>I18*S13</f>
        <v>12328571184.596924</v>
      </c>
      <c r="W18" s="628"/>
      <c r="X18" s="628">
        <f>K18*S13</f>
        <v>28318000077.758976</v>
      </c>
      <c r="Y18" s="628"/>
      <c r="Z18" s="635">
        <f>M18</f>
        <v>449232.84354899265</v>
      </c>
      <c r="AA18" s="635"/>
      <c r="AB18" s="628">
        <f>O18*S13</f>
        <v>3898384263.6776376</v>
      </c>
      <c r="AC18" s="628"/>
      <c r="AD18" s="628">
        <f>Q18*S13</f>
        <v>35364917909.693832</v>
      </c>
      <c r="AE18" s="628"/>
    </row>
    <row r="19" spans="1:32" s="29" customFormat="1" ht="14.25" customHeight="1">
      <c r="A19" s="30"/>
      <c r="B19" s="1088"/>
      <c r="C19" s="26">
        <v>2008</v>
      </c>
      <c r="D19" s="322"/>
      <c r="E19" s="27">
        <v>3956</v>
      </c>
      <c r="F19" s="28"/>
      <c r="G19" s="27">
        <v>32668428</v>
      </c>
      <c r="H19" s="28"/>
      <c r="I19" s="27">
        <v>11023649</v>
      </c>
      <c r="J19" s="28"/>
      <c r="K19" s="27">
        <v>21644779</v>
      </c>
      <c r="L19" s="28"/>
      <c r="M19" s="27">
        <v>307893</v>
      </c>
      <c r="N19" s="27"/>
      <c r="O19" s="27">
        <v>3010821</v>
      </c>
      <c r="P19" s="27"/>
      <c r="Q19" s="27">
        <v>34413626</v>
      </c>
    </row>
    <row r="20" spans="1:32" s="480" customFormat="1" ht="14.25" customHeight="1">
      <c r="A20" s="30"/>
      <c r="B20" s="1088"/>
      <c r="C20" s="17">
        <v>2005</v>
      </c>
      <c r="D20" s="310"/>
      <c r="E20" s="27">
        <v>3832</v>
      </c>
      <c r="F20" s="25"/>
      <c r="G20" s="27">
        <v>14408028</v>
      </c>
      <c r="H20" s="25"/>
      <c r="I20" s="27">
        <v>6242603</v>
      </c>
      <c r="J20" s="25"/>
      <c r="K20" s="27">
        <v>8165425</v>
      </c>
      <c r="L20" s="25"/>
      <c r="M20" s="27">
        <v>225030</v>
      </c>
      <c r="N20" s="27"/>
      <c r="O20" s="27">
        <v>1919026</v>
      </c>
      <c r="P20" s="27"/>
      <c r="Q20" s="27">
        <v>34091133</v>
      </c>
      <c r="T20" s="167">
        <v>3631165798.8393798</v>
      </c>
      <c r="U20" s="167"/>
      <c r="V20" s="630">
        <v>827507666.64452899</v>
      </c>
      <c r="W20" s="630"/>
      <c r="X20" s="630">
        <v>2803658132.1948509</v>
      </c>
      <c r="Y20" s="630"/>
      <c r="Z20" s="630">
        <v>122945.20767863847</v>
      </c>
      <c r="AA20" s="630"/>
      <c r="AB20" s="630">
        <v>44260274.764309853</v>
      </c>
      <c r="AC20" s="630"/>
      <c r="AD20" s="630">
        <v>232124375.06577793</v>
      </c>
      <c r="AE20" s="630"/>
      <c r="AF20" s="630"/>
    </row>
    <row r="21" spans="1:32" s="480" customFormat="1" ht="11.25" customHeight="1">
      <c r="A21" s="30"/>
      <c r="B21" s="30"/>
      <c r="C21" s="16"/>
      <c r="D21" s="83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T21" s="167">
        <v>3371012262.3558998</v>
      </c>
      <c r="U21" s="167"/>
      <c r="V21" s="630">
        <v>768221184.59692395</v>
      </c>
      <c r="W21" s="630"/>
      <c r="X21" s="630">
        <v>2602791077.758976</v>
      </c>
      <c r="Y21" s="630"/>
      <c r="Z21" s="630">
        <v>114136.84354899262</v>
      </c>
      <c r="AA21" s="630"/>
      <c r="AB21" s="630">
        <v>41089263.677637346</v>
      </c>
      <c r="AC21" s="630"/>
      <c r="AD21" s="630">
        <v>215493909.69383544</v>
      </c>
      <c r="AE21" s="630"/>
      <c r="AF21" s="630"/>
    </row>
    <row r="22" spans="1:32" s="480" customFormat="1" ht="14.25" customHeight="1">
      <c r="A22" s="30"/>
      <c r="B22" s="1085" t="s">
        <v>19</v>
      </c>
      <c r="C22" s="470">
        <v>2022</v>
      </c>
      <c r="D22" s="83"/>
      <c r="E22" s="25">
        <v>1982</v>
      </c>
      <c r="F22" s="25"/>
      <c r="G22" s="25">
        <v>20189995.540999997</v>
      </c>
      <c r="H22" s="25"/>
      <c r="I22" s="25">
        <v>14192727.878</v>
      </c>
      <c r="J22" s="25"/>
      <c r="K22" s="25">
        <v>5997267.6629999988</v>
      </c>
      <c r="L22" s="25"/>
      <c r="M22" s="25">
        <v>38200</v>
      </c>
      <c r="N22" s="25"/>
      <c r="O22" s="25">
        <v>958080.30599999998</v>
      </c>
      <c r="P22" s="25"/>
      <c r="Q22" s="25">
        <v>5662952.8059999999</v>
      </c>
      <c r="T22" s="631"/>
      <c r="U22" s="631"/>
      <c r="V22" s="631"/>
      <c r="W22" s="631"/>
      <c r="X22" s="631"/>
      <c r="Y22" s="631"/>
      <c r="Z22" s="631"/>
      <c r="AA22" s="631"/>
      <c r="AB22" s="632"/>
      <c r="AC22" s="632"/>
      <c r="AD22" s="631"/>
      <c r="AE22" s="631"/>
      <c r="AF22" s="631"/>
    </row>
    <row r="23" spans="1:32" s="480" customFormat="1" ht="14.25" customHeight="1">
      <c r="A23" s="30"/>
      <c r="B23" s="1085"/>
      <c r="C23" s="13">
        <v>2015</v>
      </c>
      <c r="D23" s="310"/>
      <c r="E23" s="25">
        <v>1604</v>
      </c>
      <c r="F23" s="25"/>
      <c r="G23" s="25">
        <v>13312064.826399999</v>
      </c>
      <c r="H23" s="25"/>
      <c r="I23" s="25">
        <v>9901812.0807999987</v>
      </c>
      <c r="J23" s="31"/>
      <c r="K23" s="25">
        <v>3410252.7456000005</v>
      </c>
      <c r="L23" s="25"/>
      <c r="M23" s="25">
        <v>34805</v>
      </c>
      <c r="N23" s="25"/>
      <c r="O23" s="25">
        <v>726237.27</v>
      </c>
      <c r="P23" s="25"/>
      <c r="Q23" s="25">
        <v>3799351.6880000001</v>
      </c>
    </row>
    <row r="24" spans="1:32" s="480" customFormat="1" ht="14.25" customHeight="1">
      <c r="A24" s="30"/>
      <c r="B24" s="1085"/>
      <c r="C24" s="26">
        <v>2010</v>
      </c>
      <c r="D24" s="310"/>
      <c r="E24" s="27">
        <v>1089</v>
      </c>
      <c r="F24" s="27"/>
      <c r="G24" s="27">
        <v>6591458.4210000001</v>
      </c>
      <c r="H24" s="27"/>
      <c r="I24" s="27">
        <v>5051695</v>
      </c>
      <c r="J24" s="31"/>
      <c r="K24" s="27">
        <v>1539763.1769999999</v>
      </c>
      <c r="L24" s="27"/>
      <c r="M24" s="27">
        <v>20056</v>
      </c>
      <c r="N24" s="27"/>
      <c r="O24" s="27">
        <v>315091</v>
      </c>
      <c r="P24" s="27"/>
      <c r="Q24" s="27">
        <v>1859689</v>
      </c>
      <c r="T24" s="634">
        <v>54394480276.079384</v>
      </c>
      <c r="U24" s="634"/>
      <c r="V24" s="634">
        <v>17281298493.644527</v>
      </c>
      <c r="W24" s="634"/>
      <c r="X24" s="634">
        <v>37113181782.43486</v>
      </c>
      <c r="Y24" s="634"/>
      <c r="Z24" s="634">
        <v>490947.20767863846</v>
      </c>
      <c r="AA24" s="634"/>
      <c r="AB24" s="634">
        <v>6170036035.7643099</v>
      </c>
      <c r="AC24" s="634"/>
      <c r="AD24" s="634">
        <v>73062050776.065781</v>
      </c>
      <c r="AE24" s="634"/>
      <c r="AF24" s="634">
        <f t="shared" ref="AF24:AF25" si="0">AF17+AF20</f>
        <v>0</v>
      </c>
    </row>
    <row r="25" spans="1:32" s="480" customFormat="1" ht="14.25" customHeight="1">
      <c r="A25" s="30"/>
      <c r="B25" s="1085"/>
      <c r="C25" s="17">
        <v>2008</v>
      </c>
      <c r="D25" s="322"/>
      <c r="E25" s="27">
        <v>550</v>
      </c>
      <c r="F25" s="32"/>
      <c r="G25" s="27">
        <v>5021476</v>
      </c>
      <c r="H25" s="32"/>
      <c r="I25" s="27">
        <v>4339397</v>
      </c>
      <c r="J25" s="32"/>
      <c r="K25" s="27">
        <v>682079</v>
      </c>
      <c r="L25" s="32"/>
      <c r="M25" s="27">
        <v>17982</v>
      </c>
      <c r="N25" s="27"/>
      <c r="O25" s="27">
        <v>241154</v>
      </c>
      <c r="P25" s="27"/>
      <c r="Q25" s="27">
        <v>1583427</v>
      </c>
      <c r="T25" s="634">
        <v>40646572262.355896</v>
      </c>
      <c r="U25" s="634"/>
      <c r="V25" s="634">
        <v>12328571184.596924</v>
      </c>
      <c r="W25" s="634"/>
      <c r="X25" s="634">
        <v>28318000077.758976</v>
      </c>
      <c r="Y25" s="634"/>
      <c r="Z25" s="634">
        <v>449232.84354899265</v>
      </c>
      <c r="AA25" s="634"/>
      <c r="AB25" s="634">
        <v>3898384263.6776376</v>
      </c>
      <c r="AC25" s="634"/>
      <c r="AD25" s="634">
        <v>35364917909.693832</v>
      </c>
      <c r="AE25" s="634"/>
      <c r="AF25" s="634">
        <f t="shared" si="0"/>
        <v>0</v>
      </c>
    </row>
    <row r="26" spans="1:32" s="480" customFormat="1" ht="14.25" customHeight="1">
      <c r="A26" s="482"/>
      <c r="B26" s="1085"/>
      <c r="C26" s="17">
        <v>2005</v>
      </c>
      <c r="D26" s="310"/>
      <c r="E26" s="27">
        <v>575</v>
      </c>
      <c r="F26" s="25"/>
      <c r="G26" s="27">
        <v>3126919</v>
      </c>
      <c r="H26" s="25"/>
      <c r="I26" s="27">
        <v>2454642</v>
      </c>
      <c r="J26" s="25"/>
      <c r="K26" s="27">
        <v>672277</v>
      </c>
      <c r="L26" s="25"/>
      <c r="M26" s="27">
        <v>14227</v>
      </c>
      <c r="N26" s="27"/>
      <c r="O26" s="27">
        <v>173015</v>
      </c>
      <c r="P26" s="27"/>
      <c r="Q26" s="27">
        <v>1664102</v>
      </c>
    </row>
    <row r="27" spans="1:32" s="480" customFormat="1" ht="11.25" customHeight="1">
      <c r="A27" s="482"/>
      <c r="B27" s="30"/>
      <c r="C27" s="17"/>
      <c r="D27" s="310"/>
      <c r="E27" s="25"/>
      <c r="F27" s="25"/>
      <c r="G27" s="33"/>
      <c r="H27" s="33"/>
      <c r="I27" s="33"/>
      <c r="J27" s="25"/>
      <c r="K27" s="25"/>
      <c r="L27" s="25"/>
      <c r="M27" s="25"/>
      <c r="N27" s="25"/>
      <c r="O27" s="25"/>
      <c r="P27" s="25"/>
      <c r="Q27" s="25"/>
      <c r="T27" s="636">
        <v>54394480.276079386</v>
      </c>
      <c r="U27" s="636"/>
      <c r="V27" s="636">
        <v>17281298.493644528</v>
      </c>
      <c r="W27" s="636"/>
      <c r="X27" s="636">
        <v>37113181.782434858</v>
      </c>
      <c r="Y27" s="636"/>
      <c r="Z27" s="636">
        <v>490947.20767863846</v>
      </c>
      <c r="AA27" s="636"/>
      <c r="AB27" s="636">
        <v>6170036.0357643096</v>
      </c>
      <c r="AC27" s="636"/>
      <c r="AD27" s="636">
        <v>73062050.776065782</v>
      </c>
      <c r="AE27" s="636"/>
    </row>
    <row r="28" spans="1:32" s="480" customFormat="1" ht="14.25" customHeight="1">
      <c r="A28" s="482"/>
      <c r="B28" s="1085" t="s">
        <v>21</v>
      </c>
      <c r="C28" s="470">
        <v>2022</v>
      </c>
      <c r="D28" s="310"/>
      <c r="E28" s="25">
        <v>669</v>
      </c>
      <c r="F28" s="25"/>
      <c r="G28" s="25">
        <v>4259944.3953799997</v>
      </c>
      <c r="H28" s="33"/>
      <c r="I28" s="25">
        <v>2802654.5419999999</v>
      </c>
      <c r="J28" s="25"/>
      <c r="K28" s="25">
        <v>1457289.85338</v>
      </c>
      <c r="L28" s="25"/>
      <c r="M28" s="25">
        <v>14553</v>
      </c>
      <c r="N28" s="25"/>
      <c r="O28" s="25">
        <v>430985.42800000001</v>
      </c>
      <c r="P28" s="25"/>
      <c r="Q28" s="25">
        <v>2630798.611</v>
      </c>
      <c r="T28" s="636">
        <v>40646572.262355894</v>
      </c>
      <c r="U28" s="636"/>
      <c r="V28" s="636">
        <v>12328571.184596924</v>
      </c>
      <c r="W28" s="636"/>
      <c r="X28" s="636">
        <v>28318000.077758975</v>
      </c>
      <c r="Y28" s="636"/>
      <c r="Z28" s="636">
        <v>449232.84354899265</v>
      </c>
      <c r="AA28" s="636"/>
      <c r="AB28" s="636">
        <v>3898384.2636776376</v>
      </c>
      <c r="AC28" s="636"/>
      <c r="AD28" s="636">
        <v>35364917.90969383</v>
      </c>
      <c r="AE28" s="636"/>
    </row>
    <row r="29" spans="1:32" s="480" customFormat="1" ht="14.25" customHeight="1">
      <c r="A29" s="482"/>
      <c r="B29" s="1085"/>
      <c r="C29" s="13">
        <v>2015</v>
      </c>
      <c r="D29" s="310"/>
      <c r="E29" s="34">
        <v>766</v>
      </c>
      <c r="F29" s="34"/>
      <c r="G29" s="34">
        <v>7552190.483500001</v>
      </c>
      <c r="H29" s="34"/>
      <c r="I29" s="34">
        <v>4546162.2559999991</v>
      </c>
      <c r="J29" s="34"/>
      <c r="K29" s="34">
        <v>3006028.2275</v>
      </c>
      <c r="L29" s="34"/>
      <c r="M29" s="34">
        <v>26034</v>
      </c>
      <c r="N29" s="34"/>
      <c r="O29" s="34">
        <v>737302.076</v>
      </c>
      <c r="P29" s="34"/>
      <c r="Q29" s="34">
        <v>3127255.1860000002</v>
      </c>
    </row>
    <row r="30" spans="1:32" s="480" customFormat="1" ht="14.25" customHeight="1">
      <c r="A30" s="477"/>
      <c r="B30" s="1085"/>
      <c r="C30" s="17">
        <v>2010</v>
      </c>
      <c r="D30" s="310"/>
      <c r="E30" s="25">
        <v>537</v>
      </c>
      <c r="F30" s="25"/>
      <c r="G30" s="25">
        <v>8110965</v>
      </c>
      <c r="H30" s="25"/>
      <c r="I30" s="25">
        <v>4750166</v>
      </c>
      <c r="J30" s="25"/>
      <c r="K30" s="25">
        <v>3360798</v>
      </c>
      <c r="L30" s="25"/>
      <c r="M30" s="25">
        <v>24048</v>
      </c>
      <c r="N30" s="25"/>
      <c r="O30" s="25">
        <v>553752</v>
      </c>
      <c r="P30" s="25"/>
      <c r="Q30" s="25">
        <v>2173640</v>
      </c>
    </row>
    <row r="31" spans="1:32" s="480" customFormat="1" ht="14.25" customHeight="1">
      <c r="A31" s="477"/>
      <c r="B31" s="1085"/>
      <c r="C31" s="17">
        <v>2008</v>
      </c>
      <c r="D31" s="424">
        <v>2</v>
      </c>
      <c r="E31" s="28" t="s">
        <v>9</v>
      </c>
      <c r="F31" s="28"/>
      <c r="G31" s="28" t="s">
        <v>9</v>
      </c>
      <c r="H31" s="28"/>
      <c r="I31" s="28" t="s">
        <v>9</v>
      </c>
      <c r="J31" s="28"/>
      <c r="K31" s="28" t="s">
        <v>9</v>
      </c>
      <c r="L31" s="28"/>
      <c r="M31" s="28" t="s">
        <v>9</v>
      </c>
      <c r="N31" s="28"/>
      <c r="O31" s="28" t="s">
        <v>9</v>
      </c>
      <c r="P31" s="28"/>
      <c r="Q31" s="28" t="s">
        <v>9</v>
      </c>
    </row>
    <row r="32" spans="1:32" s="480" customFormat="1" ht="14.25" customHeight="1">
      <c r="A32" s="477"/>
      <c r="B32" s="1085"/>
      <c r="C32" s="17">
        <v>2005</v>
      </c>
      <c r="D32" s="310"/>
      <c r="E32" s="25">
        <v>250</v>
      </c>
      <c r="F32" s="25"/>
      <c r="G32" s="25">
        <v>3801941</v>
      </c>
      <c r="H32" s="25"/>
      <c r="I32" s="25">
        <v>2575592</v>
      </c>
      <c r="J32" s="25"/>
      <c r="K32" s="25">
        <v>1226349</v>
      </c>
      <c r="L32" s="25"/>
      <c r="M32" s="25">
        <v>16444</v>
      </c>
      <c r="N32" s="25"/>
      <c r="O32" s="25">
        <v>281697</v>
      </c>
      <c r="P32" s="25"/>
      <c r="Q32" s="25">
        <v>1168695</v>
      </c>
    </row>
    <row r="33" spans="1:17" s="480" customFormat="1" ht="11.25" customHeight="1">
      <c r="A33" s="477"/>
      <c r="B33" s="30"/>
      <c r="C33" s="17"/>
      <c r="D33" s="310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</row>
    <row r="34" spans="1:17" s="480" customFormat="1" ht="14.25" customHeight="1">
      <c r="A34" s="477"/>
      <c r="B34" s="1085" t="s">
        <v>121</v>
      </c>
      <c r="C34" s="470">
        <v>2022</v>
      </c>
      <c r="D34" s="310"/>
      <c r="E34" s="25">
        <v>1320</v>
      </c>
      <c r="F34" s="25"/>
      <c r="G34" s="25">
        <v>2486693.3450000002</v>
      </c>
      <c r="H34" s="25"/>
      <c r="I34" s="25">
        <v>1653617.6719999998</v>
      </c>
      <c r="J34" s="25"/>
      <c r="K34" s="25">
        <v>833075.67300000018</v>
      </c>
      <c r="L34" s="25"/>
      <c r="M34" s="25">
        <v>16109</v>
      </c>
      <c r="N34" s="25"/>
      <c r="O34" s="25">
        <v>407969.37</v>
      </c>
      <c r="P34" s="25"/>
      <c r="Q34" s="25">
        <v>1133440.277</v>
      </c>
    </row>
    <row r="35" spans="1:17" s="480" customFormat="1" ht="14.25" customHeight="1">
      <c r="A35" s="477"/>
      <c r="B35" s="1085"/>
      <c r="C35" s="13">
        <v>2015</v>
      </c>
      <c r="D35" s="310"/>
      <c r="E35" s="25">
        <v>1229</v>
      </c>
      <c r="F35" s="25"/>
      <c r="G35" s="25">
        <v>2226012.1974999998</v>
      </c>
      <c r="H35" s="25"/>
      <c r="I35" s="25">
        <v>1478436.9342499999</v>
      </c>
      <c r="J35" s="25"/>
      <c r="K35" s="25">
        <v>747575.26325000008</v>
      </c>
      <c r="L35" s="25"/>
      <c r="M35" s="25">
        <v>15690</v>
      </c>
      <c r="N35" s="25"/>
      <c r="O35" s="25">
        <v>314978.90000000002</v>
      </c>
      <c r="P35" s="25"/>
      <c r="Q35" s="25">
        <v>1190651.3319999999</v>
      </c>
    </row>
    <row r="36" spans="1:17" s="480" customFormat="1" ht="14.25" customHeight="1">
      <c r="A36" s="477"/>
      <c r="B36" s="1085"/>
      <c r="C36" s="17">
        <v>2010</v>
      </c>
      <c r="D36" s="310"/>
      <c r="E36" s="34">
        <v>855</v>
      </c>
      <c r="F36" s="34"/>
      <c r="G36" s="34">
        <v>1474109.1950000003</v>
      </c>
      <c r="H36" s="34"/>
      <c r="I36" s="34">
        <v>1013933.0989999999</v>
      </c>
      <c r="J36" s="34"/>
      <c r="K36" s="34">
        <v>460176.09600000002</v>
      </c>
      <c r="L36" s="34"/>
      <c r="M36" s="34">
        <v>11508</v>
      </c>
      <c r="N36" s="34"/>
      <c r="O36" s="34">
        <v>163869</v>
      </c>
      <c r="P36" s="34"/>
      <c r="Q36" s="34">
        <v>905499</v>
      </c>
    </row>
    <row r="37" spans="1:17" s="480" customFormat="1" ht="14.25" customHeight="1">
      <c r="A37" s="477"/>
      <c r="B37" s="1085"/>
      <c r="C37" s="17">
        <v>2008</v>
      </c>
      <c r="D37" s="322"/>
      <c r="E37" s="34">
        <v>379</v>
      </c>
      <c r="F37" s="32"/>
      <c r="G37" s="34">
        <v>689611</v>
      </c>
      <c r="H37" s="32"/>
      <c r="I37" s="34">
        <v>481780</v>
      </c>
      <c r="J37" s="32"/>
      <c r="K37" s="34">
        <v>207833</v>
      </c>
      <c r="L37" s="32"/>
      <c r="M37" s="34">
        <v>6262</v>
      </c>
      <c r="N37" s="34"/>
      <c r="O37" s="34">
        <v>80536</v>
      </c>
      <c r="P37" s="34"/>
      <c r="Q37" s="34">
        <v>351697</v>
      </c>
    </row>
    <row r="38" spans="1:17" s="480" customFormat="1" ht="14.25" customHeight="1">
      <c r="A38" s="477"/>
      <c r="B38" s="1085"/>
      <c r="C38" s="17">
        <v>2005</v>
      </c>
      <c r="D38" s="17"/>
      <c r="E38" s="34">
        <v>566</v>
      </c>
      <c r="F38" s="25"/>
      <c r="G38" s="34">
        <v>331807</v>
      </c>
      <c r="H38" s="25"/>
      <c r="I38" s="34">
        <v>240136</v>
      </c>
      <c r="J38" s="25"/>
      <c r="K38" s="34">
        <v>91671</v>
      </c>
      <c r="L38" s="25"/>
      <c r="M38" s="34">
        <v>4020</v>
      </c>
      <c r="N38" s="34"/>
      <c r="O38" s="34">
        <v>38950</v>
      </c>
      <c r="P38" s="34"/>
      <c r="Q38" s="34">
        <v>162009</v>
      </c>
    </row>
    <row r="39" spans="1:17" s="480" customFormat="1" ht="11.25" customHeight="1" thickBot="1">
      <c r="A39" s="477"/>
      <c r="B39" s="476"/>
      <c r="C39" s="489"/>
      <c r="D39" s="489"/>
      <c r="E39" s="318"/>
      <c r="F39" s="318"/>
      <c r="G39" s="318"/>
      <c r="H39" s="318"/>
      <c r="I39" s="318"/>
      <c r="J39" s="318"/>
      <c r="K39" s="318"/>
      <c r="L39" s="318"/>
      <c r="M39" s="318"/>
      <c r="N39" s="318"/>
      <c r="O39" s="318"/>
      <c r="P39" s="318"/>
      <c r="Q39" s="318"/>
    </row>
    <row r="40" spans="1:17" s="480" customFormat="1">
      <c r="A40" s="477"/>
      <c r="B40" s="614" t="s">
        <v>278</v>
      </c>
      <c r="C40" s="17"/>
      <c r="D40" s="17"/>
      <c r="E40" s="34"/>
      <c r="F40" s="25"/>
      <c r="G40" s="34"/>
      <c r="H40" s="25"/>
      <c r="I40" s="34"/>
      <c r="J40" s="25"/>
      <c r="K40" s="34"/>
      <c r="L40" s="25"/>
      <c r="M40" s="34"/>
      <c r="N40" s="34"/>
      <c r="O40" s="34"/>
      <c r="P40" s="34"/>
      <c r="Q40" s="34"/>
    </row>
    <row r="41" spans="1:17" s="480" customFormat="1" ht="14.25" customHeight="1">
      <c r="A41" s="477"/>
      <c r="B41" s="615" t="s">
        <v>286</v>
      </c>
      <c r="C41" s="17"/>
      <c r="D41" s="17"/>
      <c r="E41" s="34"/>
      <c r="F41" s="25"/>
      <c r="G41" s="34"/>
      <c r="H41" s="25"/>
      <c r="I41" s="34"/>
      <c r="J41" s="25"/>
      <c r="K41" s="34"/>
      <c r="L41" s="25"/>
      <c r="M41" s="34"/>
      <c r="N41" s="34"/>
      <c r="O41" s="34"/>
      <c r="P41" s="34"/>
      <c r="Q41" s="34"/>
    </row>
    <row r="42" spans="1:17" s="480" customFormat="1" ht="11.25" customHeight="1">
      <c r="A42" s="477"/>
      <c r="B42" s="619" t="s">
        <v>287</v>
      </c>
      <c r="C42" s="17"/>
      <c r="D42" s="17"/>
      <c r="E42" s="34"/>
      <c r="F42" s="25"/>
      <c r="G42" s="34"/>
      <c r="H42" s="25"/>
      <c r="I42" s="34"/>
      <c r="J42" s="25"/>
      <c r="K42" s="34"/>
      <c r="L42" s="25"/>
      <c r="M42" s="34"/>
      <c r="N42" s="34"/>
      <c r="O42" s="34"/>
      <c r="P42" s="34"/>
      <c r="Q42" s="34"/>
    </row>
    <row r="43" spans="1:17" s="480" customFormat="1" ht="13.5" customHeight="1">
      <c r="A43" s="477"/>
      <c r="B43" s="615" t="s">
        <v>281</v>
      </c>
      <c r="C43" s="17"/>
      <c r="D43" s="17"/>
      <c r="E43" s="34"/>
      <c r="F43" s="25"/>
      <c r="G43" s="34"/>
      <c r="H43" s="25"/>
      <c r="I43" s="34"/>
      <c r="J43" s="25"/>
      <c r="K43" s="34"/>
      <c r="L43" s="25"/>
      <c r="M43" s="34"/>
      <c r="N43" s="34"/>
      <c r="O43" s="34"/>
      <c r="P43" s="34"/>
      <c r="Q43" s="34"/>
    </row>
    <row r="44" spans="1:17" s="480" customFormat="1" ht="11.25" customHeight="1">
      <c r="A44" s="477"/>
      <c r="B44" s="619" t="s">
        <v>282</v>
      </c>
      <c r="C44" s="17"/>
      <c r="D44" s="17"/>
      <c r="E44" s="34"/>
      <c r="F44" s="25"/>
      <c r="G44" s="34"/>
      <c r="H44" s="25"/>
      <c r="I44" s="34"/>
      <c r="J44" s="25"/>
      <c r="K44" s="34"/>
      <c r="L44" s="25"/>
      <c r="M44" s="34"/>
      <c r="N44" s="34"/>
      <c r="O44" s="34"/>
      <c r="P44" s="34"/>
      <c r="Q44" s="34"/>
    </row>
    <row r="45" spans="1:17" s="480" customFormat="1" ht="46.5" customHeight="1">
      <c r="A45" s="477"/>
      <c r="B45" s="603"/>
      <c r="C45" s="17"/>
      <c r="D45" s="17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</row>
    <row r="46" spans="1:17">
      <c r="A46" s="309"/>
      <c r="B46" s="491"/>
    </row>
    <row r="47" spans="1:17">
      <c r="A47" s="30"/>
      <c r="B47" s="493"/>
    </row>
    <row r="48" spans="1:17">
      <c r="A48" s="477"/>
      <c r="B48" s="492"/>
    </row>
    <row r="49" spans="1:2">
      <c r="A49" s="477"/>
      <c r="B49" s="493"/>
    </row>
    <row r="50" spans="1:2">
      <c r="A50" s="477"/>
      <c r="B50" s="492"/>
    </row>
    <row r="51" spans="1:2">
      <c r="A51" s="477"/>
    </row>
    <row r="52" spans="1:2">
      <c r="A52" s="477"/>
    </row>
    <row r="53" spans="1:2">
      <c r="A53" s="477"/>
    </row>
    <row r="54" spans="1:2">
      <c r="A54" s="477"/>
    </row>
    <row r="55" spans="1:2">
      <c r="A55" s="477"/>
    </row>
    <row r="56" spans="1:2">
      <c r="A56" s="477"/>
    </row>
    <row r="57" spans="1:2">
      <c r="A57" s="477"/>
    </row>
    <row r="58" spans="1:2">
      <c r="A58" s="477"/>
    </row>
    <row r="59" spans="1:2">
      <c r="A59" s="477"/>
    </row>
    <row r="60" spans="1:2">
      <c r="A60" s="477"/>
    </row>
    <row r="61" spans="1:2">
      <c r="A61" s="477"/>
    </row>
    <row r="62" spans="1:2">
      <c r="A62" s="477"/>
    </row>
    <row r="63" spans="1:2">
      <c r="A63" s="477"/>
    </row>
    <row r="64" spans="1:2">
      <c r="A64" s="477"/>
    </row>
    <row r="65" spans="1:1">
      <c r="A65" s="477"/>
    </row>
    <row r="66" spans="1:1">
      <c r="A66" s="477"/>
    </row>
    <row r="67" spans="1:1">
      <c r="A67" s="477"/>
    </row>
    <row r="79" spans="1:1">
      <c r="A79" s="310"/>
    </row>
    <row r="84" spans="1:1">
      <c r="A84" s="310"/>
    </row>
    <row r="88" spans="1:1">
      <c r="A88" s="477"/>
    </row>
    <row r="89" spans="1:1">
      <c r="A89" s="477"/>
    </row>
    <row r="90" spans="1:1">
      <c r="A90" s="477"/>
    </row>
    <row r="91" spans="1:1">
      <c r="A91" s="477"/>
    </row>
    <row r="92" spans="1:1">
      <c r="A92" s="477"/>
    </row>
    <row r="93" spans="1:1">
      <c r="A93" s="477"/>
    </row>
    <row r="94" spans="1:1">
      <c r="A94" s="477"/>
    </row>
    <row r="95" spans="1:1">
      <c r="A95" s="477"/>
    </row>
    <row r="96" spans="1:1">
      <c r="A96" s="477"/>
    </row>
    <row r="97" spans="1:1">
      <c r="A97" s="477"/>
    </row>
    <row r="98" spans="1:1">
      <c r="A98" s="477"/>
    </row>
    <row r="99" spans="1:1">
      <c r="A99" s="477"/>
    </row>
    <row r="100" spans="1:1">
      <c r="A100" s="477"/>
    </row>
    <row r="101" spans="1:1">
      <c r="A101" s="477"/>
    </row>
    <row r="102" spans="1:1">
      <c r="A102" s="477"/>
    </row>
    <row r="103" spans="1:1">
      <c r="A103" s="477"/>
    </row>
    <row r="104" spans="1:1">
      <c r="A104" s="477"/>
    </row>
    <row r="105" spans="1:1">
      <c r="A105" s="477"/>
    </row>
    <row r="106" spans="1:1">
      <c r="A106" s="477"/>
    </row>
    <row r="107" spans="1:1">
      <c r="A107" s="477"/>
    </row>
    <row r="108" spans="1:1">
      <c r="A108" s="477"/>
    </row>
    <row r="109" spans="1:1">
      <c r="A109" s="477"/>
    </row>
    <row r="110" spans="1:1">
      <c r="A110" s="477"/>
    </row>
    <row r="111" spans="1:1">
      <c r="A111" s="477"/>
    </row>
    <row r="112" spans="1:1">
      <c r="A112" s="477"/>
    </row>
    <row r="113" spans="1:1">
      <c r="A113" s="477"/>
    </row>
    <row r="114" spans="1:1">
      <c r="A114" s="477"/>
    </row>
    <row r="115" spans="1:1">
      <c r="A115" s="477"/>
    </row>
    <row r="116" spans="1:1">
      <c r="A116" s="477"/>
    </row>
    <row r="117" spans="1:1">
      <c r="A117" s="477"/>
    </row>
    <row r="118" spans="1:1">
      <c r="A118" s="477"/>
    </row>
    <row r="119" spans="1:1">
      <c r="A119" s="477"/>
    </row>
    <row r="120" spans="1:1">
      <c r="A120" s="477"/>
    </row>
    <row r="121" spans="1:1">
      <c r="A121" s="477"/>
    </row>
    <row r="122" spans="1:1">
      <c r="A122" s="477"/>
    </row>
    <row r="123" spans="1:1">
      <c r="A123" s="477"/>
    </row>
    <row r="124" spans="1:1">
      <c r="A124" s="477"/>
    </row>
    <row r="125" spans="1:1">
      <c r="A125" s="477"/>
    </row>
    <row r="126" spans="1:1">
      <c r="A126" s="477"/>
    </row>
    <row r="127" spans="1:1">
      <c r="A127" s="477"/>
    </row>
    <row r="128" spans="1:1">
      <c r="A128" s="477"/>
    </row>
    <row r="129" spans="1:1">
      <c r="A129" s="477"/>
    </row>
    <row r="130" spans="1:1">
      <c r="A130" s="477"/>
    </row>
    <row r="131" spans="1:1">
      <c r="A131" s="477"/>
    </row>
    <row r="132" spans="1:1">
      <c r="A132" s="477"/>
    </row>
    <row r="133" spans="1:1">
      <c r="A133" s="477"/>
    </row>
    <row r="134" spans="1:1">
      <c r="A134" s="477"/>
    </row>
  </sheetData>
  <mergeCells count="6">
    <mergeCell ref="B34:B38"/>
    <mergeCell ref="B2:Q2"/>
    <mergeCell ref="B9:B13"/>
    <mergeCell ref="B16:B20"/>
    <mergeCell ref="B22:B26"/>
    <mergeCell ref="B28:B32"/>
  </mergeCells>
  <conditionalFormatting sqref="T22:AE22">
    <cfRule type="cellIs" dxfId="1" priority="2" operator="lessThan">
      <formula>0</formula>
    </cfRule>
  </conditionalFormatting>
  <conditionalFormatting sqref="AF22">
    <cfRule type="cellIs" dxfId="0" priority="1" operator="lessThan">
      <formula>0</formula>
    </cfRule>
  </conditionalFormatting>
  <pageMargins left="0" right="0.5" top="0.3" bottom="0.5" header="1.27" footer="1"/>
  <pageSetup paperSize="9" scale="80" orientation="landscape" r:id="rId1"/>
  <headerFooter scaleWithDoc="0"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92D050"/>
  </sheetPr>
  <dimension ref="A1:U33"/>
  <sheetViews>
    <sheetView zoomScaleNormal="100" zoomScaleSheetLayoutView="70" workbookViewId="0">
      <selection activeCell="L14" sqref="L14"/>
    </sheetView>
  </sheetViews>
  <sheetFormatPr defaultColWidth="9.140625" defaultRowHeight="12.75"/>
  <cols>
    <col min="1" max="1" width="9.5703125" style="71" customWidth="1"/>
    <col min="2" max="4" width="9" style="71" customWidth="1"/>
    <col min="5" max="5" width="2.140625" style="71" customWidth="1"/>
    <col min="6" max="6" width="16.7109375" style="71" customWidth="1"/>
    <col min="7" max="7" width="2.140625" style="71" customWidth="1"/>
    <col min="8" max="8" width="16.7109375" style="71" customWidth="1"/>
    <col min="9" max="9" width="2.140625" style="71" customWidth="1"/>
    <col min="10" max="10" width="16.7109375" style="71" customWidth="1"/>
    <col min="11" max="11" width="2.140625" style="71" customWidth="1"/>
    <col min="12" max="12" width="16.7109375" style="71" customWidth="1"/>
    <col min="13" max="13" width="2.140625" style="71" customWidth="1"/>
    <col min="14" max="14" width="21.42578125" style="71" customWidth="1"/>
    <col min="15" max="15" width="2.140625" style="71" customWidth="1"/>
    <col min="16" max="16" width="16.7109375" style="71" customWidth="1"/>
    <col min="17" max="17" width="2.140625" style="71" customWidth="1"/>
    <col min="18" max="18" width="21.42578125" style="71" customWidth="1"/>
    <col min="19" max="16384" width="9.140625" style="71"/>
  </cols>
  <sheetData>
    <row r="1" spans="1:21" ht="12.95" customHeight="1"/>
    <row r="2" spans="1:21" ht="27" customHeight="1">
      <c r="B2" s="1091" t="s">
        <v>290</v>
      </c>
      <c r="C2" s="1092"/>
      <c r="D2" s="1092"/>
      <c r="E2" s="1092"/>
      <c r="F2" s="1092"/>
      <c r="G2" s="1092"/>
      <c r="H2" s="1092"/>
      <c r="I2" s="1092"/>
      <c r="J2" s="1092"/>
      <c r="K2" s="1092"/>
      <c r="L2" s="1092"/>
      <c r="M2" s="1092"/>
      <c r="N2" s="1092"/>
      <c r="O2" s="1092"/>
      <c r="P2" s="1092"/>
      <c r="Q2" s="1092"/>
      <c r="R2" s="1092"/>
    </row>
    <row r="3" spans="1:21" ht="12.95" customHeight="1" thickBot="1"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</row>
    <row r="4" spans="1:21" ht="7.5" customHeight="1">
      <c r="B4" s="709"/>
      <c r="C4" s="709"/>
      <c r="D4" s="709"/>
      <c r="E4" s="709"/>
      <c r="F4" s="710"/>
      <c r="G4" s="710"/>
      <c r="H4" s="710"/>
      <c r="I4" s="710"/>
      <c r="J4" s="710"/>
      <c r="K4" s="710"/>
      <c r="L4" s="710"/>
      <c r="M4" s="710"/>
      <c r="N4" s="710"/>
      <c r="O4" s="710"/>
      <c r="P4" s="710"/>
      <c r="Q4" s="710"/>
      <c r="R4" s="710"/>
    </row>
    <row r="5" spans="1:21" ht="104.25" customHeight="1">
      <c r="B5" s="1107" t="s">
        <v>190</v>
      </c>
      <c r="C5" s="1107"/>
      <c r="D5" s="1107"/>
      <c r="E5" s="712"/>
      <c r="F5" s="643" t="s">
        <v>108</v>
      </c>
      <c r="G5" s="644"/>
      <c r="H5" s="643" t="s">
        <v>45</v>
      </c>
      <c r="I5" s="644"/>
      <c r="J5" s="645" t="s">
        <v>109</v>
      </c>
      <c r="K5" s="644"/>
      <c r="L5" s="643" t="s">
        <v>110</v>
      </c>
      <c r="M5" s="644"/>
      <c r="N5" s="643" t="s">
        <v>111</v>
      </c>
      <c r="O5" s="644"/>
      <c r="P5" s="643" t="s">
        <v>112</v>
      </c>
      <c r="Q5" s="644"/>
      <c r="R5" s="645" t="s">
        <v>113</v>
      </c>
      <c r="S5" s="74"/>
      <c r="T5" s="74"/>
      <c r="U5" s="74"/>
    </row>
    <row r="6" spans="1:21" ht="24.75" customHeight="1">
      <c r="B6" s="1104"/>
      <c r="C6" s="1104"/>
      <c r="D6" s="1104"/>
      <c r="E6" s="776"/>
      <c r="F6" s="713"/>
      <c r="G6" s="713"/>
      <c r="H6" s="714" t="s">
        <v>0</v>
      </c>
      <c r="I6" s="714"/>
      <c r="J6" s="714" t="s">
        <v>0</v>
      </c>
      <c r="K6" s="714"/>
      <c r="L6" s="714" t="s">
        <v>0</v>
      </c>
      <c r="M6" s="714"/>
      <c r="N6" s="714"/>
      <c r="O6" s="714"/>
      <c r="P6" s="714" t="s">
        <v>0</v>
      </c>
      <c r="Q6" s="714"/>
      <c r="R6" s="714" t="s">
        <v>0</v>
      </c>
      <c r="S6" s="74"/>
      <c r="T6" s="74"/>
      <c r="U6" s="74"/>
    </row>
    <row r="7" spans="1:21" ht="7.5" customHeight="1" thickBot="1">
      <c r="B7" s="777"/>
      <c r="C7" s="777"/>
      <c r="D7" s="777"/>
      <c r="E7" s="778"/>
      <c r="F7" s="716"/>
      <c r="G7" s="716"/>
      <c r="H7" s="717"/>
      <c r="I7" s="717"/>
      <c r="J7" s="717"/>
      <c r="K7" s="717"/>
      <c r="L7" s="717"/>
      <c r="M7" s="717"/>
      <c r="N7" s="717"/>
      <c r="O7" s="717"/>
      <c r="P7" s="717"/>
      <c r="Q7" s="717"/>
      <c r="R7" s="717"/>
      <c r="S7" s="74"/>
      <c r="T7" s="74"/>
      <c r="U7" s="74"/>
    </row>
    <row r="8" spans="1:21" ht="7.5" customHeight="1">
      <c r="B8" s="72"/>
      <c r="C8" s="72"/>
      <c r="D8" s="114"/>
      <c r="E8" s="114"/>
      <c r="F8" s="335"/>
      <c r="G8" s="115"/>
      <c r="H8" s="335"/>
      <c r="I8" s="79"/>
      <c r="J8" s="335"/>
      <c r="K8" s="79"/>
      <c r="L8" s="335"/>
      <c r="M8" s="79"/>
      <c r="N8" s="335"/>
      <c r="O8" s="79"/>
      <c r="P8" s="335"/>
      <c r="Q8" s="79"/>
      <c r="R8" s="335"/>
      <c r="S8" s="116"/>
      <c r="T8" s="74"/>
      <c r="U8" s="74"/>
    </row>
    <row r="9" spans="1:21" ht="29.25" customHeight="1">
      <c r="B9" s="117" t="s">
        <v>12</v>
      </c>
      <c r="C9" s="336"/>
      <c r="D9" s="336"/>
      <c r="E9" s="336"/>
      <c r="F9" s="458">
        <v>12998</v>
      </c>
      <c r="G9" s="458"/>
      <c r="H9" s="458">
        <v>122349794.6006</v>
      </c>
      <c r="I9" s="458"/>
      <c r="J9" s="458">
        <v>44763785.734999999</v>
      </c>
      <c r="K9" s="458"/>
      <c r="L9" s="458">
        <v>77586008.86559999</v>
      </c>
      <c r="M9" s="458"/>
      <c r="N9" s="458">
        <v>518130</v>
      </c>
      <c r="O9" s="458"/>
      <c r="P9" s="458">
        <v>9480296.2039999999</v>
      </c>
      <c r="Q9" s="458"/>
      <c r="R9" s="458">
        <v>79447455.310000002</v>
      </c>
      <c r="S9" s="116"/>
      <c r="T9" s="74"/>
      <c r="U9" s="74"/>
    </row>
    <row r="10" spans="1:21" ht="7.5" customHeight="1" thickBot="1">
      <c r="B10" s="72"/>
      <c r="C10" s="72"/>
      <c r="D10" s="114"/>
      <c r="E10" s="114"/>
      <c r="F10" s="335"/>
      <c r="G10" s="115"/>
      <c r="H10" s="335"/>
      <c r="I10" s="79"/>
      <c r="J10" s="335"/>
      <c r="K10" s="79"/>
      <c r="L10" s="335"/>
      <c r="M10" s="79"/>
      <c r="N10" s="335"/>
      <c r="O10" s="79"/>
      <c r="P10" s="335"/>
      <c r="Q10" s="79"/>
      <c r="R10" s="335"/>
      <c r="S10" s="116"/>
      <c r="T10" s="74"/>
      <c r="U10" s="74"/>
    </row>
    <row r="11" spans="1:21" ht="12.95" customHeight="1">
      <c r="B11" s="709"/>
      <c r="C11" s="709"/>
      <c r="D11" s="709"/>
      <c r="E11" s="709"/>
      <c r="F11" s="779"/>
      <c r="G11" s="779"/>
      <c r="H11" s="780"/>
      <c r="I11" s="780"/>
      <c r="J11" s="780"/>
      <c r="K11" s="780"/>
      <c r="L11" s="780"/>
      <c r="M11" s="780"/>
      <c r="N11" s="780"/>
      <c r="O11" s="780"/>
      <c r="P11" s="780"/>
      <c r="Q11" s="780"/>
      <c r="R11" s="780"/>
      <c r="S11" s="116"/>
      <c r="T11" s="74"/>
      <c r="U11" s="74"/>
    </row>
    <row r="12" spans="1:21" s="354" customFormat="1" ht="30" customHeight="1">
      <c r="A12" s="521" t="s">
        <v>256</v>
      </c>
      <c r="B12" s="1108" t="s">
        <v>129</v>
      </c>
      <c r="C12" s="1108"/>
      <c r="D12" s="781">
        <v>50</v>
      </c>
      <c r="E12" s="82"/>
      <c r="F12" s="508">
        <v>3077</v>
      </c>
      <c r="G12" s="727"/>
      <c r="H12" s="508">
        <v>4040133.5929999999</v>
      </c>
      <c r="I12" s="510"/>
      <c r="J12" s="508">
        <v>1647352.591</v>
      </c>
      <c r="K12" s="510"/>
      <c r="L12" s="508">
        <v>2392781.0019999999</v>
      </c>
      <c r="M12" s="510"/>
      <c r="N12" s="508">
        <v>22806</v>
      </c>
      <c r="O12" s="510"/>
      <c r="P12" s="508">
        <v>414002.66800000001</v>
      </c>
      <c r="Q12" s="510"/>
      <c r="R12" s="508">
        <v>56028.553999999996</v>
      </c>
      <c r="S12" s="363"/>
      <c r="T12" s="364"/>
      <c r="U12" s="364"/>
    </row>
    <row r="13" spans="1:21" ht="16.5" customHeight="1">
      <c r="A13" s="521"/>
      <c r="B13" s="82"/>
      <c r="C13" s="781"/>
      <c r="D13" s="781"/>
      <c r="E13" s="82"/>
      <c r="F13" s="782"/>
      <c r="G13" s="782"/>
      <c r="H13" s="782"/>
      <c r="I13" s="782"/>
      <c r="J13" s="782"/>
      <c r="K13" s="782"/>
      <c r="L13" s="782"/>
      <c r="M13" s="782"/>
      <c r="N13" s="782"/>
      <c r="O13" s="782"/>
      <c r="P13" s="782"/>
      <c r="Q13" s="782"/>
      <c r="R13" s="782"/>
      <c r="S13" s="116"/>
      <c r="T13" s="74"/>
      <c r="U13" s="74"/>
    </row>
    <row r="14" spans="1:21" s="354" customFormat="1" ht="30" customHeight="1">
      <c r="A14" s="521" t="s">
        <v>257</v>
      </c>
      <c r="B14" s="783">
        <v>50</v>
      </c>
      <c r="C14" s="784" t="s">
        <v>51</v>
      </c>
      <c r="D14" s="781" t="s">
        <v>55</v>
      </c>
      <c r="E14" s="82"/>
      <c r="F14" s="508">
        <v>1451</v>
      </c>
      <c r="G14" s="727"/>
      <c r="H14" s="508">
        <v>1655555.2120000001</v>
      </c>
      <c r="I14" s="510"/>
      <c r="J14" s="508">
        <v>886862.353</v>
      </c>
      <c r="K14" s="510"/>
      <c r="L14" s="508">
        <v>768692.85900000005</v>
      </c>
      <c r="M14" s="510"/>
      <c r="N14" s="508">
        <v>9735</v>
      </c>
      <c r="O14" s="510"/>
      <c r="P14" s="508">
        <v>195963.36199999999</v>
      </c>
      <c r="Q14" s="510"/>
      <c r="R14" s="508">
        <v>105399.74099999999</v>
      </c>
      <c r="S14" s="363"/>
      <c r="T14" s="364"/>
      <c r="U14" s="364"/>
    </row>
    <row r="15" spans="1:21" ht="16.5" customHeight="1">
      <c r="A15" s="523"/>
      <c r="B15" s="783"/>
      <c r="C15" s="784"/>
      <c r="D15" s="781"/>
      <c r="E15" s="82"/>
      <c r="F15" s="782"/>
      <c r="G15" s="782"/>
      <c r="H15" s="782"/>
      <c r="I15" s="782"/>
      <c r="J15" s="782"/>
      <c r="K15" s="782"/>
      <c r="L15" s="782"/>
      <c r="M15" s="782"/>
      <c r="N15" s="782"/>
      <c r="O15" s="782"/>
      <c r="P15" s="782"/>
      <c r="Q15" s="782"/>
      <c r="R15" s="782"/>
      <c r="S15" s="116"/>
      <c r="T15" s="74"/>
      <c r="U15" s="74"/>
    </row>
    <row r="16" spans="1:21" s="354" customFormat="1" ht="30" customHeight="1">
      <c r="A16" s="521" t="s">
        <v>258</v>
      </c>
      <c r="B16" s="783">
        <v>100</v>
      </c>
      <c r="C16" s="784" t="s">
        <v>51</v>
      </c>
      <c r="D16" s="781" t="s">
        <v>56</v>
      </c>
      <c r="E16" s="82"/>
      <c r="F16" s="508">
        <v>1362</v>
      </c>
      <c r="G16" s="727"/>
      <c r="H16" s="508">
        <v>2215668.0008100001</v>
      </c>
      <c r="I16" s="510"/>
      <c r="J16" s="508">
        <v>909722.78700000001</v>
      </c>
      <c r="K16" s="510"/>
      <c r="L16" s="508">
        <v>1305945.2138100001</v>
      </c>
      <c r="M16" s="510"/>
      <c r="N16" s="508">
        <v>12242</v>
      </c>
      <c r="O16" s="510"/>
      <c r="P16" s="508">
        <v>250297.68400000001</v>
      </c>
      <c r="Q16" s="510"/>
      <c r="R16" s="508">
        <v>194502.90900000001</v>
      </c>
      <c r="S16" s="363"/>
      <c r="T16" s="364"/>
      <c r="U16" s="364"/>
    </row>
    <row r="17" spans="1:21" ht="16.5" customHeight="1">
      <c r="A17" s="524"/>
      <c r="B17" s="783"/>
      <c r="C17" s="784"/>
      <c r="D17" s="781"/>
      <c r="E17" s="82"/>
      <c r="F17" s="782"/>
      <c r="G17" s="782"/>
      <c r="H17" s="782"/>
      <c r="I17" s="782"/>
      <c r="J17" s="782"/>
      <c r="K17" s="782"/>
      <c r="L17" s="782"/>
      <c r="M17" s="782"/>
      <c r="N17" s="782"/>
      <c r="O17" s="782"/>
      <c r="P17" s="782"/>
      <c r="Q17" s="782"/>
      <c r="R17" s="782"/>
      <c r="S17" s="116"/>
      <c r="T17" s="74"/>
      <c r="U17" s="74"/>
    </row>
    <row r="18" spans="1:21" s="354" customFormat="1" ht="30" customHeight="1">
      <c r="A18" s="521" t="s">
        <v>259</v>
      </c>
      <c r="B18" s="783">
        <v>200</v>
      </c>
      <c r="C18" s="784" t="s">
        <v>51</v>
      </c>
      <c r="D18" s="781" t="s">
        <v>57</v>
      </c>
      <c r="E18" s="82"/>
      <c r="F18" s="508">
        <v>1761</v>
      </c>
      <c r="G18" s="727"/>
      <c r="H18" s="508">
        <v>4599652.76303</v>
      </c>
      <c r="I18" s="510"/>
      <c r="J18" s="508">
        <v>2006309.145</v>
      </c>
      <c r="K18" s="510"/>
      <c r="L18" s="508">
        <v>2593343.61803</v>
      </c>
      <c r="M18" s="510"/>
      <c r="N18" s="508">
        <v>20569</v>
      </c>
      <c r="O18" s="510"/>
      <c r="P18" s="508">
        <v>472644.9</v>
      </c>
      <c r="Q18" s="510"/>
      <c r="R18" s="508">
        <v>579688.723</v>
      </c>
      <c r="S18" s="363"/>
      <c r="T18" s="364"/>
      <c r="U18" s="364"/>
    </row>
    <row r="19" spans="1:21" ht="16.5" customHeight="1">
      <c r="A19" s="521"/>
      <c r="B19" s="783"/>
      <c r="C19" s="784"/>
      <c r="D19" s="781"/>
      <c r="E19" s="82"/>
      <c r="F19" s="782"/>
      <c r="G19" s="782"/>
      <c r="H19" s="782"/>
      <c r="I19" s="782"/>
      <c r="J19" s="782"/>
      <c r="K19" s="782"/>
      <c r="L19" s="782"/>
      <c r="M19" s="782"/>
      <c r="N19" s="782"/>
      <c r="O19" s="782"/>
      <c r="P19" s="782"/>
      <c r="Q19" s="782"/>
      <c r="R19" s="782"/>
      <c r="S19" s="116"/>
      <c r="T19" s="74"/>
      <c r="U19" s="74"/>
    </row>
    <row r="20" spans="1:21" s="354" customFormat="1" ht="30" customHeight="1">
      <c r="A20" s="521" t="s">
        <v>260</v>
      </c>
      <c r="B20" s="783">
        <v>500</v>
      </c>
      <c r="C20" s="784" t="s">
        <v>51</v>
      </c>
      <c r="D20" s="781" t="s">
        <v>58</v>
      </c>
      <c r="E20" s="785"/>
      <c r="F20" s="508">
        <v>1257</v>
      </c>
      <c r="G20" s="727"/>
      <c r="H20" s="508">
        <v>5629021.1440000003</v>
      </c>
      <c r="I20" s="510"/>
      <c r="J20" s="508">
        <v>2253283.6269999999</v>
      </c>
      <c r="K20" s="510"/>
      <c r="L20" s="508">
        <v>3375737.5170000005</v>
      </c>
      <c r="M20" s="510"/>
      <c r="N20" s="508">
        <v>26918</v>
      </c>
      <c r="O20" s="510"/>
      <c r="P20" s="508">
        <v>547314.32999999996</v>
      </c>
      <c r="Q20" s="510"/>
      <c r="R20" s="508">
        <v>907196.33200000005</v>
      </c>
      <c r="S20" s="363"/>
      <c r="T20" s="364"/>
      <c r="U20" s="364"/>
    </row>
    <row r="21" spans="1:21" ht="16.5" customHeight="1">
      <c r="A21" s="523"/>
      <c r="B21" s="783"/>
      <c r="C21" s="784"/>
      <c r="D21" s="781"/>
      <c r="E21" s="82"/>
      <c r="F21" s="782"/>
      <c r="G21" s="782"/>
      <c r="H21" s="782"/>
      <c r="I21" s="782"/>
      <c r="J21" s="782"/>
      <c r="K21" s="782"/>
      <c r="L21" s="782"/>
      <c r="M21" s="782"/>
      <c r="N21" s="782"/>
      <c r="O21" s="782"/>
      <c r="P21" s="782"/>
      <c r="Q21" s="782"/>
      <c r="R21" s="782"/>
      <c r="S21" s="116"/>
      <c r="T21" s="74"/>
      <c r="U21" s="74"/>
    </row>
    <row r="22" spans="1:21" s="354" customFormat="1" ht="30" customHeight="1">
      <c r="A22" s="521" t="s">
        <v>261</v>
      </c>
      <c r="B22" s="786">
        <v>1000</v>
      </c>
      <c r="C22" s="784" t="s">
        <v>51</v>
      </c>
      <c r="D22" s="781" t="s">
        <v>59</v>
      </c>
      <c r="E22" s="785"/>
      <c r="F22" s="508">
        <v>2218</v>
      </c>
      <c r="G22" s="727"/>
      <c r="H22" s="508">
        <v>22763237.870379999</v>
      </c>
      <c r="I22" s="510"/>
      <c r="J22" s="508">
        <v>8298389.2580000004</v>
      </c>
      <c r="K22" s="510"/>
      <c r="L22" s="508">
        <v>14464848.612379998</v>
      </c>
      <c r="M22" s="510"/>
      <c r="N22" s="508">
        <v>88369</v>
      </c>
      <c r="O22" s="510"/>
      <c r="P22" s="508">
        <v>1958930.328</v>
      </c>
      <c r="Q22" s="510"/>
      <c r="R22" s="508">
        <v>5270384.2180000003</v>
      </c>
      <c r="S22" s="363"/>
      <c r="T22" s="364"/>
      <c r="U22" s="364"/>
    </row>
    <row r="23" spans="1:21" ht="16.5" customHeight="1">
      <c r="A23" s="526"/>
      <c r="B23" s="783"/>
      <c r="C23" s="784"/>
      <c r="D23" s="781"/>
      <c r="E23" s="82"/>
      <c r="F23" s="782"/>
      <c r="G23" s="782"/>
      <c r="H23" s="782"/>
      <c r="I23" s="782"/>
      <c r="J23" s="782"/>
      <c r="K23" s="782"/>
      <c r="L23" s="782"/>
      <c r="M23" s="782"/>
      <c r="N23" s="782"/>
      <c r="O23" s="782"/>
      <c r="P23" s="782"/>
      <c r="Q23" s="782"/>
      <c r="R23" s="782"/>
      <c r="S23" s="116"/>
      <c r="T23" s="74"/>
      <c r="U23" s="74"/>
    </row>
    <row r="24" spans="1:21" s="354" customFormat="1" ht="30" customHeight="1">
      <c r="A24" s="521" t="s">
        <v>262</v>
      </c>
      <c r="B24" s="786">
        <v>5000</v>
      </c>
      <c r="C24" s="784" t="s">
        <v>51</v>
      </c>
      <c r="D24" s="781" t="s">
        <v>60</v>
      </c>
      <c r="E24" s="785"/>
      <c r="F24" s="508">
        <v>666</v>
      </c>
      <c r="G24" s="727"/>
      <c r="H24" s="508">
        <v>12329970.35816</v>
      </c>
      <c r="I24" s="510"/>
      <c r="J24" s="508">
        <v>4580931.9349999996</v>
      </c>
      <c r="K24" s="510"/>
      <c r="L24" s="508">
        <v>7749038.4231600007</v>
      </c>
      <c r="M24" s="510"/>
      <c r="N24" s="508">
        <v>66753</v>
      </c>
      <c r="O24" s="510"/>
      <c r="P24" s="508">
        <v>1042863.523</v>
      </c>
      <c r="Q24" s="510"/>
      <c r="R24" s="508">
        <v>4704347.6050000004</v>
      </c>
      <c r="S24" s="363"/>
      <c r="T24" s="364"/>
      <c r="U24" s="364"/>
    </row>
    <row r="25" spans="1:21" ht="16.5" customHeight="1">
      <c r="A25" s="521"/>
      <c r="B25" s="783"/>
      <c r="C25" s="784"/>
      <c r="D25" s="781"/>
      <c r="E25" s="82"/>
      <c r="F25" s="782"/>
      <c r="G25" s="782"/>
      <c r="H25" s="782"/>
      <c r="I25" s="782"/>
      <c r="J25" s="782"/>
      <c r="K25" s="782"/>
      <c r="L25" s="782"/>
      <c r="M25" s="782"/>
      <c r="N25" s="782"/>
      <c r="O25" s="782"/>
      <c r="P25" s="782"/>
      <c r="Q25" s="782"/>
      <c r="R25" s="782"/>
      <c r="S25" s="116"/>
      <c r="T25" s="74"/>
      <c r="U25" s="74"/>
    </row>
    <row r="26" spans="1:21" s="354" customFormat="1" ht="30" customHeight="1">
      <c r="A26" s="521" t="s">
        <v>263</v>
      </c>
      <c r="B26" s="786">
        <v>10000</v>
      </c>
      <c r="C26" s="784" t="s">
        <v>51</v>
      </c>
      <c r="D26" s="781" t="s">
        <v>61</v>
      </c>
      <c r="E26" s="785"/>
      <c r="F26" s="508">
        <v>854</v>
      </c>
      <c r="G26" s="727"/>
      <c r="H26" s="508">
        <v>30783787.945599999</v>
      </c>
      <c r="I26" s="510"/>
      <c r="J26" s="508">
        <v>11042714.922</v>
      </c>
      <c r="K26" s="510"/>
      <c r="L26" s="508">
        <v>19741073.023599997</v>
      </c>
      <c r="M26" s="510"/>
      <c r="N26" s="508">
        <v>176268</v>
      </c>
      <c r="O26" s="510"/>
      <c r="P26" s="508">
        <v>2321462.8709999998</v>
      </c>
      <c r="Q26" s="510"/>
      <c r="R26" s="508">
        <v>19882037.364999998</v>
      </c>
      <c r="S26" s="363"/>
      <c r="T26" s="364"/>
      <c r="U26" s="364"/>
    </row>
    <row r="27" spans="1:21" ht="16.5" customHeight="1">
      <c r="A27" s="528"/>
      <c r="B27" s="783"/>
      <c r="C27" s="784"/>
      <c r="D27" s="781"/>
      <c r="E27" s="82"/>
      <c r="F27" s="782"/>
      <c r="G27" s="782"/>
      <c r="H27" s="782"/>
      <c r="I27" s="782"/>
      <c r="J27" s="782"/>
      <c r="K27" s="782"/>
      <c r="L27" s="782"/>
      <c r="M27" s="782"/>
      <c r="N27" s="782"/>
      <c r="O27" s="782"/>
      <c r="P27" s="782"/>
      <c r="Q27" s="782"/>
      <c r="R27" s="782"/>
      <c r="S27" s="116"/>
      <c r="T27" s="74"/>
      <c r="U27" s="74"/>
    </row>
    <row r="28" spans="1:21" s="354" customFormat="1" ht="30" customHeight="1">
      <c r="A28" s="521" t="s">
        <v>264</v>
      </c>
      <c r="B28" s="786">
        <v>50000</v>
      </c>
      <c r="C28" s="1109" t="s">
        <v>157</v>
      </c>
      <c r="D28" s="1110"/>
      <c r="E28" s="787"/>
      <c r="F28" s="508">
        <v>352</v>
      </c>
      <c r="G28" s="727"/>
      <c r="H28" s="508">
        <v>38332767.713619992</v>
      </c>
      <c r="I28" s="510"/>
      <c r="J28" s="508">
        <v>13138219.117000001</v>
      </c>
      <c r="K28" s="510"/>
      <c r="L28" s="508">
        <v>25194548.596619993</v>
      </c>
      <c r="M28" s="510"/>
      <c r="N28" s="508">
        <v>94470</v>
      </c>
      <c r="O28" s="510"/>
      <c r="P28" s="508">
        <v>2276816.5380000002</v>
      </c>
      <c r="Q28" s="510"/>
      <c r="R28" s="508">
        <v>47747869.862999998</v>
      </c>
      <c r="S28" s="363"/>
      <c r="T28" s="364"/>
      <c r="U28" s="364"/>
    </row>
    <row r="29" spans="1:21" ht="16.5" customHeight="1">
      <c r="B29" s="788"/>
      <c r="C29" s="787"/>
      <c r="D29" s="787"/>
      <c r="E29" s="787"/>
      <c r="F29" s="782"/>
      <c r="G29" s="782"/>
      <c r="H29" s="782"/>
      <c r="I29" s="782"/>
      <c r="J29" s="782"/>
      <c r="K29" s="782"/>
      <c r="L29" s="782"/>
      <c r="M29" s="782"/>
      <c r="N29" s="782"/>
      <c r="O29" s="782"/>
      <c r="P29" s="782"/>
      <c r="Q29" s="782"/>
      <c r="R29" s="782"/>
      <c r="S29" s="116"/>
      <c r="T29" s="74"/>
      <c r="U29" s="74"/>
    </row>
    <row r="30" spans="1:21" s="367" customFormat="1" ht="15.75" customHeight="1" thickBot="1">
      <c r="B30" s="789"/>
      <c r="C30" s="790"/>
      <c r="D30" s="791"/>
      <c r="E30" s="792"/>
      <c r="F30" s="793"/>
      <c r="G30" s="793"/>
      <c r="H30" s="793"/>
      <c r="I30" s="793"/>
      <c r="J30" s="793"/>
      <c r="K30" s="793"/>
      <c r="L30" s="793"/>
      <c r="M30" s="793"/>
      <c r="N30" s="793"/>
      <c r="O30" s="793"/>
      <c r="P30" s="793"/>
      <c r="Q30" s="793"/>
      <c r="R30" s="793"/>
      <c r="S30" s="366"/>
    </row>
    <row r="31" spans="1:21" ht="9.75" customHeight="1">
      <c r="B31" s="459"/>
      <c r="C31" s="459"/>
      <c r="D31" s="336"/>
      <c r="E31" s="336"/>
      <c r="F31" s="362"/>
      <c r="G31" s="362"/>
      <c r="H31" s="362"/>
      <c r="I31" s="362"/>
      <c r="J31" s="362"/>
      <c r="K31" s="362"/>
      <c r="L31" s="362"/>
      <c r="M31" s="362"/>
      <c r="N31" s="362"/>
      <c r="O31" s="362"/>
      <c r="P31" s="362"/>
      <c r="Q31" s="362"/>
      <c r="R31" s="362"/>
      <c r="S31" s="116"/>
      <c r="T31" s="74"/>
      <c r="U31" s="74"/>
    </row>
    <row r="32" spans="1:21" s="354" customFormat="1" ht="30" customHeight="1">
      <c r="B32" s="365"/>
      <c r="C32" s="1105"/>
      <c r="D32" s="1106"/>
      <c r="E32" s="336"/>
      <c r="F32" s="362"/>
      <c r="G32" s="362"/>
      <c r="H32" s="362"/>
      <c r="I32" s="362"/>
      <c r="J32" s="362"/>
      <c r="K32" s="362"/>
      <c r="L32" s="362"/>
      <c r="M32" s="362"/>
      <c r="N32" s="362"/>
      <c r="O32" s="362"/>
      <c r="P32" s="362"/>
      <c r="Q32" s="362"/>
      <c r="R32" s="362"/>
      <c r="S32" s="363"/>
      <c r="T32" s="364"/>
      <c r="U32" s="364"/>
    </row>
    <row r="33" spans="2:21" ht="7.5" customHeight="1">
      <c r="B33" s="610"/>
      <c r="C33" s="1103"/>
      <c r="D33" s="1103"/>
      <c r="E33" s="611"/>
      <c r="F33" s="612"/>
      <c r="G33" s="612"/>
      <c r="H33" s="612"/>
      <c r="I33" s="612"/>
      <c r="J33" s="612"/>
      <c r="K33" s="612"/>
      <c r="L33" s="612"/>
      <c r="M33" s="612"/>
      <c r="N33" s="612"/>
      <c r="O33" s="612"/>
      <c r="P33" s="612"/>
      <c r="Q33" s="612"/>
      <c r="R33" s="612"/>
      <c r="S33" s="116"/>
      <c r="T33" s="74"/>
      <c r="U33" s="74"/>
    </row>
  </sheetData>
  <sheetProtection algorithmName="SHA-512" hashValue="Q7DyvWjP4IoyfGJAE0DvDqZWkZwd4FT0iOdU35Tw2AUPGodeRsEy77oRVwIEinWhXKW0VmgRI3mKC/I87A+6oA==" saltValue="2qeW1vemwQoe+5OO/XYtbQ==" spinCount="100000" sheet="1" objects="1" scenarios="1"/>
  <mergeCells count="7">
    <mergeCell ref="C33:D33"/>
    <mergeCell ref="B2:R2"/>
    <mergeCell ref="B6:D6"/>
    <mergeCell ref="C32:D32"/>
    <mergeCell ref="B5:D5"/>
    <mergeCell ref="B12:C12"/>
    <mergeCell ref="C28:D28"/>
  </mergeCells>
  <pageMargins left="0" right="0.5" top="0.3" bottom="0.5" header="1.27" footer="1"/>
  <pageSetup paperSize="9" scale="80" firstPageNumber="9" orientation="landscape" useFirstPageNumber="1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9A34C1-0A3E-4CA2-A213-A89090CA5F6C}">
  <sheetPr>
    <tabColor rgb="FF92D050"/>
  </sheetPr>
  <dimension ref="A1:S31"/>
  <sheetViews>
    <sheetView zoomScaleNormal="100" zoomScaleSheetLayoutView="70" workbookViewId="0">
      <selection activeCell="J18" sqref="J18"/>
    </sheetView>
  </sheetViews>
  <sheetFormatPr defaultColWidth="3.7109375" defaultRowHeight="12.75"/>
  <cols>
    <col min="1" max="1" width="9.5703125" style="477" customWidth="1"/>
    <col min="2" max="2" width="2.5703125" style="477" customWidth="1"/>
    <col min="3" max="3" width="71.28515625" style="477" customWidth="1"/>
    <col min="4" max="4" width="19.28515625" style="477" customWidth="1"/>
    <col min="5" max="5" width="5" style="477" customWidth="1"/>
    <col min="6" max="6" width="19.28515625" style="479" customWidth="1"/>
    <col min="7" max="7" width="5" style="479" customWidth="1"/>
    <col min="8" max="8" width="19.28515625" style="479" customWidth="1"/>
    <col min="9" max="9" width="5" style="477" customWidth="1"/>
    <col min="10" max="10" width="21.85546875" style="480" customWidth="1"/>
    <col min="11" max="11" width="3.7109375" style="378" customWidth="1"/>
    <col min="12" max="12" width="8.7109375" style="477" bestFit="1" customWidth="1"/>
    <col min="13" max="13" width="5" style="477" bestFit="1" customWidth="1"/>
    <col min="14" max="14" width="8.7109375" style="477" bestFit="1" customWidth="1"/>
    <col min="15" max="16384" width="3.7109375" style="477"/>
  </cols>
  <sheetData>
    <row r="1" spans="1:19" ht="12.95" customHeight="1">
      <c r="A1" s="486"/>
    </row>
    <row r="2" spans="1:19" ht="27" customHeight="1">
      <c r="A2" s="481"/>
      <c r="B2" s="1086" t="s">
        <v>201</v>
      </c>
      <c r="C2" s="1086"/>
      <c r="D2" s="1086"/>
      <c r="E2" s="1086"/>
      <c r="F2" s="1086"/>
      <c r="G2" s="1086"/>
      <c r="H2" s="1086"/>
      <c r="I2" s="1086"/>
      <c r="J2" s="1086"/>
      <c r="K2" s="462"/>
      <c r="L2" s="481"/>
      <c r="M2" s="481"/>
      <c r="N2" s="481"/>
      <c r="O2" s="481"/>
      <c r="P2" s="481"/>
      <c r="Q2" s="481"/>
      <c r="R2" s="481"/>
      <c r="S2" s="481"/>
    </row>
    <row r="3" spans="1:19" ht="12.95" customHeight="1" thickBot="1">
      <c r="A3" s="486"/>
      <c r="B3" s="415"/>
      <c r="C3" s="415"/>
      <c r="D3" s="415"/>
      <c r="E3" s="415"/>
      <c r="F3" s="315"/>
      <c r="G3" s="315"/>
      <c r="H3" s="315"/>
      <c r="I3" s="415"/>
      <c r="J3" s="794"/>
    </row>
    <row r="4" spans="1:19" ht="7.5" customHeight="1">
      <c r="A4" s="486"/>
      <c r="B4" s="798"/>
      <c r="C4" s="799"/>
      <c r="D4" s="799"/>
      <c r="E4" s="799"/>
      <c r="F4" s="800"/>
      <c r="G4" s="800"/>
      <c r="H4" s="800"/>
      <c r="I4" s="799"/>
      <c r="J4" s="801"/>
    </row>
    <row r="5" spans="1:19" ht="64.5" customHeight="1">
      <c r="A5" s="486"/>
      <c r="B5" s="1088" t="s">
        <v>100</v>
      </c>
      <c r="C5" s="1088"/>
      <c r="D5" s="1112" t="s">
        <v>159</v>
      </c>
      <c r="E5" s="1112"/>
      <c r="F5" s="1112"/>
      <c r="G5" s="1112"/>
      <c r="H5" s="1112"/>
      <c r="I5" s="802"/>
      <c r="J5" s="372" t="s">
        <v>160</v>
      </c>
    </row>
    <row r="6" spans="1:19" s="371" customFormat="1" ht="7.5" customHeight="1" thickBot="1">
      <c r="A6" s="486"/>
      <c r="B6" s="803"/>
      <c r="C6" s="803"/>
      <c r="D6" s="78"/>
      <c r="E6" s="78"/>
      <c r="F6" s="676"/>
      <c r="G6" s="676"/>
      <c r="H6" s="373"/>
      <c r="I6" s="804"/>
      <c r="J6" s="323"/>
      <c r="K6" s="463"/>
    </row>
    <row r="7" spans="1:19" s="371" customFormat="1" ht="7.5" customHeight="1">
      <c r="A7" s="486"/>
      <c r="B7" s="803"/>
      <c r="C7" s="805"/>
      <c r="D7" s="702"/>
      <c r="E7" s="702"/>
      <c r="F7" s="845"/>
      <c r="G7" s="845"/>
      <c r="H7" s="800"/>
      <c r="I7" s="799"/>
      <c r="J7" s="323"/>
      <c r="K7" s="463"/>
    </row>
    <row r="8" spans="1:19" s="320" customFormat="1" ht="49.5" customHeight="1">
      <c r="A8" s="486"/>
      <c r="B8" s="806"/>
      <c r="C8" s="806"/>
      <c r="D8" s="372" t="s">
        <v>12</v>
      </c>
      <c r="E8" s="373"/>
      <c r="F8" s="372" t="s">
        <v>161</v>
      </c>
      <c r="G8" s="373"/>
      <c r="H8" s="372" t="s">
        <v>93</v>
      </c>
      <c r="I8" s="373"/>
      <c r="J8" s="807" t="s">
        <v>0</v>
      </c>
      <c r="K8" s="464"/>
    </row>
    <row r="9" spans="1:19" ht="7.5" customHeight="1" thickBot="1">
      <c r="A9" s="486"/>
      <c r="B9" s="808"/>
      <c r="C9" s="808"/>
      <c r="D9" s="809"/>
      <c r="E9" s="809"/>
      <c r="F9" s="809"/>
      <c r="G9" s="809"/>
      <c r="H9" s="809"/>
      <c r="I9" s="809"/>
      <c r="J9" s="810"/>
    </row>
    <row r="10" spans="1:19" ht="7.5" customHeight="1">
      <c r="A10" s="486"/>
      <c r="B10" s="374"/>
      <c r="C10" s="374"/>
      <c r="D10" s="315"/>
      <c r="E10" s="315"/>
      <c r="F10" s="375"/>
      <c r="G10" s="375"/>
      <c r="H10" s="315"/>
      <c r="I10" s="315"/>
      <c r="J10" s="376"/>
    </row>
    <row r="11" spans="1:19" s="482" customFormat="1" ht="29.25" customHeight="1">
      <c r="A11" s="486"/>
      <c r="B11" s="1113" t="s">
        <v>103</v>
      </c>
      <c r="C11" s="1113"/>
      <c r="D11" s="377">
        <v>518130</v>
      </c>
      <c r="E11" s="377"/>
      <c r="F11" s="377">
        <v>419842</v>
      </c>
      <c r="G11" s="377"/>
      <c r="H11" s="377">
        <v>98288</v>
      </c>
      <c r="I11" s="19"/>
      <c r="J11" s="377">
        <v>9480296.2039999999</v>
      </c>
      <c r="K11" s="465"/>
    </row>
    <row r="12" spans="1:19" ht="7.5" customHeight="1" thickBot="1">
      <c r="A12" s="486"/>
      <c r="B12" s="36"/>
      <c r="C12" s="36"/>
      <c r="D12" s="468"/>
      <c r="E12" s="468"/>
      <c r="F12" s="795"/>
      <c r="G12" s="795"/>
      <c r="H12" s="796"/>
      <c r="I12" s="416"/>
      <c r="J12" s="797"/>
    </row>
    <row r="13" spans="1:19" ht="11.25" customHeight="1">
      <c r="A13" s="486"/>
      <c r="B13" s="702"/>
      <c r="C13" s="702"/>
      <c r="D13" s="811"/>
      <c r="E13" s="811"/>
      <c r="F13" s="812"/>
      <c r="G13" s="812"/>
      <c r="H13" s="813"/>
      <c r="I13" s="814"/>
      <c r="J13" s="815"/>
    </row>
    <row r="14" spans="1:19" s="480" customFormat="1" ht="31.5" customHeight="1">
      <c r="A14" s="486"/>
      <c r="B14" s="1111" t="s">
        <v>295</v>
      </c>
      <c r="C14" s="1111"/>
      <c r="D14" s="816">
        <v>85610</v>
      </c>
      <c r="E14" s="816"/>
      <c r="F14" s="816">
        <v>68475</v>
      </c>
      <c r="G14" s="816"/>
      <c r="H14" s="816">
        <v>17135</v>
      </c>
      <c r="I14" s="817"/>
      <c r="J14" s="818" t="s">
        <v>66</v>
      </c>
      <c r="K14" s="466"/>
    </row>
    <row r="15" spans="1:19" ht="14.25" customHeight="1">
      <c r="A15" s="486"/>
      <c r="B15" s="819"/>
      <c r="C15" s="819"/>
      <c r="D15" s="820"/>
      <c r="E15" s="820"/>
      <c r="F15" s="821"/>
      <c r="G15" s="821"/>
      <c r="H15" s="821"/>
      <c r="I15" s="820"/>
      <c r="J15" s="821"/>
    </row>
    <row r="16" spans="1:19" s="480" customFormat="1" ht="31.5" customHeight="1">
      <c r="A16" s="486"/>
      <c r="B16" s="822"/>
      <c r="C16" s="823" t="s">
        <v>67</v>
      </c>
      <c r="D16" s="824">
        <v>84486</v>
      </c>
      <c r="E16" s="534">
        <v>1</v>
      </c>
      <c r="F16" s="533">
        <v>67772</v>
      </c>
      <c r="G16" s="534"/>
      <c r="H16" s="533">
        <v>16714</v>
      </c>
      <c r="I16" s="817"/>
      <c r="J16" s="818" t="s">
        <v>66</v>
      </c>
      <c r="K16" s="466"/>
    </row>
    <row r="17" spans="1:14" ht="14.25" customHeight="1">
      <c r="A17" s="486"/>
      <c r="B17" s="825"/>
      <c r="C17" s="826"/>
      <c r="D17" s="28"/>
      <c r="E17" s="534"/>
      <c r="F17" s="533"/>
      <c r="G17" s="534"/>
      <c r="H17" s="533"/>
      <c r="I17" s="817"/>
      <c r="J17" s="827"/>
    </row>
    <row r="18" spans="1:14" s="480" customFormat="1" ht="54.75" customHeight="1">
      <c r="A18" s="486"/>
      <c r="B18" s="828"/>
      <c r="C18" s="823" t="s">
        <v>162</v>
      </c>
      <c r="D18" s="824">
        <v>1124</v>
      </c>
      <c r="E18" s="534">
        <v>2</v>
      </c>
      <c r="F18" s="533">
        <v>703</v>
      </c>
      <c r="G18" s="534"/>
      <c r="H18" s="533">
        <v>421</v>
      </c>
      <c r="I18" s="817"/>
      <c r="J18" s="829" t="s">
        <v>66</v>
      </c>
      <c r="K18" s="466"/>
    </row>
    <row r="19" spans="1:14" ht="14.25" customHeight="1">
      <c r="A19" s="486"/>
      <c r="B19" s="830"/>
      <c r="C19" s="826"/>
      <c r="D19" s="831"/>
      <c r="E19" s="541"/>
      <c r="F19" s="832"/>
      <c r="G19" s="832"/>
      <c r="H19" s="832"/>
      <c r="I19" s="264"/>
      <c r="J19" s="833"/>
    </row>
    <row r="20" spans="1:14" s="480" customFormat="1" ht="31.5" customHeight="1">
      <c r="A20" s="486"/>
      <c r="B20" s="1111" t="s">
        <v>68</v>
      </c>
      <c r="C20" s="1111"/>
      <c r="D20" s="816">
        <v>426213</v>
      </c>
      <c r="E20" s="538"/>
      <c r="F20" s="816">
        <v>346311</v>
      </c>
      <c r="G20" s="816"/>
      <c r="H20" s="816">
        <v>79902</v>
      </c>
      <c r="I20" s="816"/>
      <c r="J20" s="816">
        <v>9393697.7520000003</v>
      </c>
      <c r="K20" s="466"/>
    </row>
    <row r="21" spans="1:14" ht="14.25" customHeight="1">
      <c r="A21" s="486"/>
      <c r="B21" s="830"/>
      <c r="C21" s="819"/>
      <c r="D21" s="834"/>
      <c r="E21" s="541"/>
      <c r="F21" s="832"/>
      <c r="G21" s="832"/>
      <c r="H21" s="835"/>
      <c r="I21" s="264"/>
      <c r="J21" s="676"/>
    </row>
    <row r="22" spans="1:14" s="488" customFormat="1" ht="31.5" customHeight="1">
      <c r="A22" s="487"/>
      <c r="B22" s="828"/>
      <c r="C22" s="823" t="s">
        <v>188</v>
      </c>
      <c r="D22" s="824">
        <v>15671</v>
      </c>
      <c r="E22" s="534">
        <v>3</v>
      </c>
      <c r="F22" s="533">
        <v>13408</v>
      </c>
      <c r="G22" s="534"/>
      <c r="H22" s="533">
        <v>2263</v>
      </c>
      <c r="I22" s="782"/>
      <c r="J22" s="782">
        <v>946436.57900000003</v>
      </c>
      <c r="K22" s="467"/>
      <c r="L22" s="535"/>
      <c r="M22" s="534"/>
      <c r="N22" s="535"/>
    </row>
    <row r="23" spans="1:14" ht="14.25" customHeight="1">
      <c r="A23" s="486"/>
      <c r="B23" s="830"/>
      <c r="C23" s="836"/>
      <c r="D23" s="837"/>
      <c r="E23" s="541"/>
      <c r="F23" s="832"/>
      <c r="G23" s="832"/>
      <c r="H23" s="832"/>
      <c r="I23" s="264"/>
      <c r="J23" s="676"/>
    </row>
    <row r="24" spans="1:14" s="480" customFormat="1" ht="31.5" customHeight="1">
      <c r="A24" s="486"/>
      <c r="B24" s="828"/>
      <c r="C24" s="823" t="s">
        <v>163</v>
      </c>
      <c r="D24" s="816">
        <v>4959</v>
      </c>
      <c r="E24" s="538"/>
      <c r="F24" s="816">
        <v>3699</v>
      </c>
      <c r="G24" s="816"/>
      <c r="H24" s="816">
        <v>1260</v>
      </c>
      <c r="I24" s="816"/>
      <c r="J24" s="816">
        <v>253504.97700000001</v>
      </c>
      <c r="K24" s="466"/>
    </row>
    <row r="25" spans="1:14" ht="14.25" customHeight="1">
      <c r="A25" s="486"/>
      <c r="B25" s="830"/>
      <c r="C25" s="836"/>
      <c r="D25" s="834"/>
      <c r="E25" s="541"/>
      <c r="F25" s="832"/>
      <c r="G25" s="832"/>
      <c r="H25" s="832"/>
      <c r="I25" s="264"/>
      <c r="J25" s="676"/>
    </row>
    <row r="26" spans="1:14" s="480" customFormat="1" ht="31.5" customHeight="1">
      <c r="A26" s="486"/>
      <c r="B26" s="828"/>
      <c r="C26" s="823" t="s">
        <v>203</v>
      </c>
      <c r="D26" s="824">
        <v>4686</v>
      </c>
      <c r="E26" s="534">
        <v>4</v>
      </c>
      <c r="F26" s="533">
        <v>3513</v>
      </c>
      <c r="G26" s="534"/>
      <c r="H26" s="533">
        <v>1173</v>
      </c>
      <c r="I26" s="28"/>
      <c r="J26" s="28">
        <v>242128.64500000002</v>
      </c>
      <c r="K26" s="467"/>
      <c r="L26" s="535"/>
      <c r="M26" s="534"/>
      <c r="N26" s="535"/>
    </row>
    <row r="27" spans="1:14" ht="14.25" customHeight="1">
      <c r="A27" s="486"/>
      <c r="B27" s="830"/>
      <c r="C27" s="838"/>
      <c r="D27" s="28"/>
      <c r="E27" s="534"/>
      <c r="F27" s="533"/>
      <c r="G27" s="534"/>
      <c r="H27" s="533"/>
      <c r="I27" s="28"/>
      <c r="J27" s="28"/>
    </row>
    <row r="28" spans="1:14" s="480" customFormat="1" ht="31.5" customHeight="1">
      <c r="A28" s="486"/>
      <c r="B28" s="828"/>
      <c r="C28" s="823" t="s">
        <v>191</v>
      </c>
      <c r="D28" s="824">
        <v>273</v>
      </c>
      <c r="E28" s="534">
        <v>5</v>
      </c>
      <c r="F28" s="533">
        <v>186</v>
      </c>
      <c r="G28" s="534"/>
      <c r="H28" s="533">
        <v>87</v>
      </c>
      <c r="I28" s="28"/>
      <c r="J28" s="28">
        <v>11376.332</v>
      </c>
      <c r="K28" s="467"/>
      <c r="L28" s="535"/>
      <c r="M28" s="534"/>
      <c r="N28" s="535"/>
    </row>
    <row r="29" spans="1:14" ht="14.25" customHeight="1">
      <c r="A29" s="486"/>
      <c r="B29" s="830"/>
      <c r="C29" s="836"/>
      <c r="D29" s="28"/>
      <c r="E29" s="534"/>
      <c r="F29" s="28"/>
      <c r="G29" s="28"/>
      <c r="H29" s="28"/>
      <c r="I29" s="28"/>
      <c r="J29" s="28"/>
    </row>
    <row r="30" spans="1:14" s="480" customFormat="1" ht="31.5" customHeight="1">
      <c r="A30" s="486"/>
      <c r="B30" s="828"/>
      <c r="C30" s="823" t="s">
        <v>193</v>
      </c>
      <c r="D30" s="824">
        <v>7891</v>
      </c>
      <c r="E30" s="534">
        <v>6</v>
      </c>
      <c r="F30" s="533">
        <v>7321</v>
      </c>
      <c r="G30" s="534"/>
      <c r="H30" s="533">
        <v>570</v>
      </c>
      <c r="I30" s="28"/>
      <c r="J30" s="28">
        <v>304044.36300000001</v>
      </c>
      <c r="K30" s="467"/>
      <c r="L30" s="535"/>
      <c r="M30" s="534"/>
      <c r="N30" s="535"/>
    </row>
    <row r="31" spans="1:14" s="480" customFormat="1" ht="14.25" customHeight="1" thickBot="1">
      <c r="A31" s="486"/>
      <c r="B31" s="839"/>
      <c r="C31" s="840"/>
      <c r="D31" s="841"/>
      <c r="E31" s="842"/>
      <c r="F31" s="843"/>
      <c r="G31" s="843"/>
      <c r="H31" s="843"/>
      <c r="I31" s="842"/>
      <c r="J31" s="844"/>
      <c r="K31" s="466"/>
    </row>
  </sheetData>
  <sheetProtection algorithmName="SHA-512" hashValue="//hqHwAqD8NZNV2VRslzmPlHsAvTHTzjkUEZycHmpIO3xY58l+othkj+rZCiv8gFl4S2ghdQurTbKXCI4u0/PQ==" saltValue="CJn5sEaUum4eSJwGuJGmsw==" spinCount="100000" sheet="1" objects="1" scenarios="1"/>
  <mergeCells count="6">
    <mergeCell ref="B20:C20"/>
    <mergeCell ref="B2:J2"/>
    <mergeCell ref="B5:C5"/>
    <mergeCell ref="D5:H5"/>
    <mergeCell ref="B11:C11"/>
    <mergeCell ref="B14:C14"/>
  </mergeCells>
  <pageMargins left="0" right="0.5" top="0.3" bottom="0.5" header="1.27" footer="1"/>
  <pageSetup paperSize="9" scale="80" firstPageNumber="9" orientation="landscape" useFirstPageNumber="1" r:id="rId1"/>
  <headerFooter scaleWithDoc="0"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CE2100-E485-44AD-9778-7198234ECA8B}">
  <sheetPr>
    <tabColor rgb="FF92D050"/>
  </sheetPr>
  <dimension ref="A1:N30"/>
  <sheetViews>
    <sheetView zoomScaleNormal="100" zoomScaleSheetLayoutView="70" workbookViewId="0">
      <selection activeCell="H24" sqref="H24"/>
    </sheetView>
  </sheetViews>
  <sheetFormatPr defaultColWidth="3.7109375" defaultRowHeight="12.75"/>
  <cols>
    <col min="1" max="1" width="9.5703125" style="477" customWidth="1"/>
    <col min="2" max="2" width="2.5703125" style="477" customWidth="1"/>
    <col min="3" max="3" width="71.28515625" style="477" customWidth="1"/>
    <col min="4" max="4" width="19.28515625" style="477" customWidth="1"/>
    <col min="5" max="5" width="5" style="477" customWidth="1"/>
    <col min="6" max="6" width="19.28515625" style="479" customWidth="1"/>
    <col min="7" max="7" width="5" style="479" customWidth="1"/>
    <col min="8" max="8" width="19.28515625" style="479" customWidth="1"/>
    <col min="9" max="9" width="5" style="477" customWidth="1"/>
    <col min="10" max="10" width="21.85546875" style="480" customWidth="1"/>
    <col min="11" max="11" width="3.7109375" style="378" customWidth="1"/>
    <col min="12" max="12" width="3.7109375" style="477"/>
    <col min="13" max="14" width="5" style="477" bestFit="1" customWidth="1"/>
    <col min="15" max="16384" width="3.7109375" style="477"/>
  </cols>
  <sheetData>
    <row r="1" spans="1:14" s="480" customFormat="1" ht="12.95" customHeight="1">
      <c r="A1" s="486"/>
      <c r="B1" s="483"/>
      <c r="C1" s="484"/>
      <c r="D1" s="382"/>
      <c r="E1" s="383"/>
      <c r="F1" s="381"/>
      <c r="G1" s="381"/>
      <c r="H1" s="380"/>
      <c r="I1" s="259"/>
      <c r="J1" s="475"/>
      <c r="K1" s="466"/>
    </row>
    <row r="2" spans="1:14" ht="27" customHeight="1">
      <c r="A2" s="486"/>
      <c r="B2" s="1086" t="s">
        <v>202</v>
      </c>
      <c r="C2" s="1086"/>
      <c r="D2" s="1086"/>
      <c r="E2" s="1086"/>
      <c r="F2" s="1086"/>
      <c r="G2" s="1086"/>
      <c r="H2" s="1086"/>
      <c r="I2" s="1086"/>
      <c r="J2" s="1086"/>
    </row>
    <row r="3" spans="1:14" ht="12.95" customHeight="1" thickBot="1">
      <c r="A3" s="486"/>
      <c r="B3" s="415"/>
      <c r="C3" s="415"/>
      <c r="D3" s="415"/>
      <c r="E3" s="415"/>
      <c r="F3" s="315"/>
      <c r="G3" s="315"/>
      <c r="H3" s="315"/>
      <c r="I3" s="415"/>
      <c r="J3" s="794"/>
    </row>
    <row r="4" spans="1:14" ht="7.5" customHeight="1">
      <c r="A4" s="486"/>
      <c r="B4" s="798"/>
      <c r="C4" s="799"/>
      <c r="D4" s="799"/>
      <c r="E4" s="799"/>
      <c r="F4" s="800"/>
      <c r="G4" s="800"/>
      <c r="H4" s="800"/>
      <c r="I4" s="799"/>
      <c r="J4" s="801"/>
    </row>
    <row r="5" spans="1:14" ht="64.5" customHeight="1">
      <c r="A5" s="486"/>
      <c r="B5" s="1088" t="s">
        <v>100</v>
      </c>
      <c r="C5" s="1088"/>
      <c r="D5" s="1112" t="s">
        <v>165</v>
      </c>
      <c r="E5" s="1112"/>
      <c r="F5" s="1112"/>
      <c r="G5" s="1112"/>
      <c r="H5" s="1112"/>
      <c r="I5" s="802"/>
      <c r="J5" s="372" t="s">
        <v>160</v>
      </c>
    </row>
    <row r="6" spans="1:14" s="371" customFormat="1" ht="7.5" customHeight="1" thickBot="1">
      <c r="A6" s="486"/>
      <c r="B6" s="803"/>
      <c r="C6" s="803"/>
      <c r="D6" s="78"/>
      <c r="E6" s="78"/>
      <c r="F6" s="676"/>
      <c r="G6" s="676"/>
      <c r="H6" s="373"/>
      <c r="I6" s="804"/>
      <c r="J6" s="323"/>
      <c r="K6" s="463"/>
    </row>
    <row r="7" spans="1:14" s="371" customFormat="1" ht="7.5" customHeight="1">
      <c r="A7" s="486"/>
      <c r="B7" s="803"/>
      <c r="C7" s="805"/>
      <c r="D7" s="702"/>
      <c r="E7" s="702"/>
      <c r="F7" s="845"/>
      <c r="G7" s="845"/>
      <c r="H7" s="800"/>
      <c r="I7" s="799"/>
      <c r="J7" s="323"/>
      <c r="K7" s="463"/>
    </row>
    <row r="8" spans="1:14" s="320" customFormat="1" ht="50.25" customHeight="1">
      <c r="A8" s="486"/>
      <c r="B8" s="806"/>
      <c r="C8" s="806"/>
      <c r="D8" s="846" t="s">
        <v>12</v>
      </c>
      <c r="E8" s="647"/>
      <c r="F8" s="372" t="s">
        <v>161</v>
      </c>
      <c r="G8" s="373"/>
      <c r="H8" s="372" t="s">
        <v>93</v>
      </c>
      <c r="I8" s="373"/>
      <c r="J8" s="807" t="s">
        <v>0</v>
      </c>
      <c r="K8" s="464"/>
    </row>
    <row r="9" spans="1:14" ht="7.5" customHeight="1" thickBot="1">
      <c r="A9" s="486"/>
      <c r="B9" s="808"/>
      <c r="C9" s="808"/>
      <c r="D9" s="809"/>
      <c r="E9" s="809"/>
      <c r="F9" s="809"/>
      <c r="G9" s="809"/>
      <c r="H9" s="809"/>
      <c r="I9" s="809"/>
      <c r="J9" s="810"/>
    </row>
    <row r="10" spans="1:14" s="480" customFormat="1" ht="12.75" customHeight="1">
      <c r="A10" s="486"/>
      <c r="B10" s="483"/>
      <c r="C10" s="484"/>
      <c r="D10" s="382"/>
      <c r="E10" s="383"/>
      <c r="F10" s="381"/>
      <c r="G10" s="381"/>
      <c r="H10" s="380"/>
      <c r="I10" s="259"/>
      <c r="J10" s="475"/>
      <c r="K10" s="466"/>
    </row>
    <row r="11" spans="1:14" s="480" customFormat="1" ht="31.5" customHeight="1">
      <c r="A11" s="486"/>
      <c r="B11" s="483"/>
      <c r="C11" s="484" t="s">
        <v>104</v>
      </c>
      <c r="D11" s="548">
        <v>23244</v>
      </c>
      <c r="E11" s="534">
        <v>7</v>
      </c>
      <c r="F11" s="533">
        <v>6152</v>
      </c>
      <c r="G11" s="534"/>
      <c r="H11" s="533">
        <v>17092</v>
      </c>
      <c r="I11" s="362"/>
      <c r="J11" s="362">
        <v>705490.18400000001</v>
      </c>
      <c r="K11" s="467"/>
      <c r="L11" s="535"/>
      <c r="M11" s="534"/>
      <c r="N11" s="535"/>
    </row>
    <row r="12" spans="1:14" ht="16.5" customHeight="1">
      <c r="A12" s="486"/>
      <c r="B12" s="485"/>
      <c r="C12" s="230"/>
      <c r="D12" s="25"/>
      <c r="E12" s="536"/>
      <c r="F12" s="25"/>
      <c r="G12" s="362"/>
      <c r="H12" s="362"/>
      <c r="I12" s="362"/>
      <c r="J12" s="362"/>
    </row>
    <row r="13" spans="1:14" s="480" customFormat="1" ht="31.5" customHeight="1">
      <c r="A13" s="486"/>
      <c r="B13" s="223"/>
      <c r="C13" s="388" t="s">
        <v>166</v>
      </c>
      <c r="D13" s="548">
        <v>4302</v>
      </c>
      <c r="E13" s="534">
        <v>8</v>
      </c>
      <c r="F13" s="533">
        <v>3011</v>
      </c>
      <c r="G13" s="534"/>
      <c r="H13" s="533">
        <v>1291</v>
      </c>
      <c r="I13" s="362"/>
      <c r="J13" s="362">
        <v>125349.91099999999</v>
      </c>
      <c r="K13" s="467"/>
      <c r="L13" s="535"/>
      <c r="M13" s="534"/>
      <c r="N13" s="535"/>
    </row>
    <row r="14" spans="1:14" ht="16.5" customHeight="1">
      <c r="A14" s="486"/>
      <c r="B14" s="485"/>
      <c r="C14" s="231"/>
      <c r="D14" s="224"/>
      <c r="E14" s="537"/>
      <c r="F14" s="389"/>
      <c r="H14" s="389"/>
      <c r="I14" s="259"/>
    </row>
    <row r="15" spans="1:14" s="480" customFormat="1" ht="31.5" customHeight="1">
      <c r="A15" s="486"/>
      <c r="B15" s="483"/>
      <c r="C15" s="484" t="s">
        <v>147</v>
      </c>
      <c r="D15" s="377">
        <v>281916</v>
      </c>
      <c r="E15" s="538"/>
      <c r="F15" s="377">
        <v>252220</v>
      </c>
      <c r="G15" s="377"/>
      <c r="H15" s="377">
        <v>29696</v>
      </c>
      <c r="I15" s="377"/>
      <c r="J15" s="377">
        <v>5564965.8049999997</v>
      </c>
      <c r="K15" s="466"/>
    </row>
    <row r="16" spans="1:14" ht="16.5" customHeight="1">
      <c r="A16" s="486"/>
      <c r="B16" s="485"/>
      <c r="C16" s="231"/>
      <c r="D16" s="224"/>
      <c r="E16" s="537"/>
      <c r="F16" s="389"/>
      <c r="H16" s="389"/>
      <c r="I16" s="259"/>
    </row>
    <row r="17" spans="1:14" s="480" customFormat="1" ht="31.5" customHeight="1">
      <c r="A17" s="486"/>
      <c r="B17" s="483"/>
      <c r="C17" s="484" t="s">
        <v>167</v>
      </c>
      <c r="D17" s="548">
        <v>252622</v>
      </c>
      <c r="E17" s="534">
        <v>9</v>
      </c>
      <c r="F17" s="533">
        <v>227307</v>
      </c>
      <c r="G17" s="534"/>
      <c r="H17" s="533">
        <v>25315</v>
      </c>
      <c r="I17" s="362"/>
      <c r="J17" s="362">
        <v>4926440.0939999996</v>
      </c>
      <c r="K17" s="467"/>
      <c r="L17" s="535"/>
      <c r="M17" s="534"/>
      <c r="N17" s="535"/>
    </row>
    <row r="18" spans="1:14" ht="16.5" customHeight="1">
      <c r="A18" s="486"/>
      <c r="B18" s="485"/>
      <c r="C18" s="230"/>
      <c r="D18" s="25"/>
      <c r="E18" s="536"/>
      <c r="F18" s="25"/>
      <c r="G18" s="25"/>
      <c r="H18" s="25"/>
      <c r="I18" s="362"/>
      <c r="J18" s="362"/>
    </row>
    <row r="19" spans="1:14" s="480" customFormat="1" ht="31.5" customHeight="1">
      <c r="A19" s="486"/>
      <c r="B19" s="483"/>
      <c r="C19" s="386" t="s">
        <v>168</v>
      </c>
      <c r="D19" s="548">
        <v>29294</v>
      </c>
      <c r="E19" s="534">
        <v>10</v>
      </c>
      <c r="F19" s="533">
        <v>24913</v>
      </c>
      <c r="G19" s="534"/>
      <c r="H19" s="533">
        <v>4381</v>
      </c>
      <c r="I19" s="362"/>
      <c r="J19" s="362">
        <v>638525.71100000001</v>
      </c>
      <c r="K19" s="467"/>
      <c r="L19" s="535"/>
      <c r="M19" s="534"/>
      <c r="N19" s="535"/>
    </row>
    <row r="20" spans="1:14" ht="16.5" customHeight="1">
      <c r="A20" s="486"/>
      <c r="B20" s="485"/>
      <c r="C20" s="232"/>
      <c r="D20" s="25"/>
      <c r="E20" s="536"/>
      <c r="F20" s="25"/>
      <c r="G20" s="25"/>
      <c r="H20" s="25"/>
      <c r="I20" s="362"/>
      <c r="J20" s="362"/>
    </row>
    <row r="21" spans="1:14" s="480" customFormat="1" ht="31.5" customHeight="1">
      <c r="A21" s="486"/>
      <c r="B21" s="483"/>
      <c r="C21" s="235" t="s">
        <v>105</v>
      </c>
      <c r="D21" s="548">
        <v>6207</v>
      </c>
      <c r="E21" s="534">
        <v>11</v>
      </c>
      <c r="F21" s="533">
        <v>5558</v>
      </c>
      <c r="G21" s="534"/>
      <c r="H21" s="533">
        <v>649</v>
      </c>
      <c r="I21" s="362"/>
      <c r="J21" s="362">
        <v>129694.92</v>
      </c>
      <c r="K21" s="467"/>
      <c r="L21" s="535"/>
      <c r="M21" s="534"/>
      <c r="N21" s="535"/>
    </row>
    <row r="22" spans="1:14" ht="16.5" customHeight="1">
      <c r="A22" s="486"/>
      <c r="B22" s="485"/>
      <c r="C22" s="232"/>
      <c r="D22" s="25"/>
      <c r="E22" s="536"/>
      <c r="F22" s="25"/>
      <c r="G22" s="25"/>
      <c r="H22" s="25"/>
      <c r="I22" s="362"/>
      <c r="J22" s="362"/>
    </row>
    <row r="23" spans="1:14" s="480" customFormat="1" ht="31.5" customHeight="1">
      <c r="A23" s="486"/>
      <c r="B23" s="483"/>
      <c r="C23" s="235" t="s">
        <v>169</v>
      </c>
      <c r="D23" s="548">
        <v>10355</v>
      </c>
      <c r="E23" s="534">
        <v>12</v>
      </c>
      <c r="F23" s="533">
        <v>9903</v>
      </c>
      <c r="G23" s="534"/>
      <c r="H23" s="533">
        <v>452</v>
      </c>
      <c r="I23" s="362"/>
      <c r="J23" s="362">
        <v>229019.65700000001</v>
      </c>
      <c r="K23" s="467"/>
      <c r="L23" s="535"/>
      <c r="M23" s="534"/>
      <c r="N23" s="535"/>
    </row>
    <row r="24" spans="1:14" ht="16.5" customHeight="1">
      <c r="A24" s="486"/>
      <c r="B24" s="847"/>
      <c r="C24" s="848"/>
      <c r="D24" s="25"/>
      <c r="E24" s="536"/>
      <c r="F24" s="25"/>
      <c r="G24" s="25"/>
      <c r="H24" s="25"/>
      <c r="I24" s="362"/>
      <c r="J24" s="362"/>
    </row>
    <row r="25" spans="1:14" s="480" customFormat="1" ht="31.5" customHeight="1">
      <c r="A25" s="486"/>
      <c r="B25" s="223"/>
      <c r="C25" s="388" t="s">
        <v>187</v>
      </c>
      <c r="D25" s="548">
        <v>71668</v>
      </c>
      <c r="E25" s="534">
        <v>13</v>
      </c>
      <c r="F25" s="533">
        <v>45039</v>
      </c>
      <c r="G25" s="534"/>
      <c r="H25" s="533">
        <v>26629</v>
      </c>
      <c r="I25" s="362"/>
      <c r="J25" s="362">
        <v>1135191.3560000001</v>
      </c>
      <c r="K25" s="467"/>
      <c r="L25" s="535"/>
      <c r="M25" s="534"/>
      <c r="N25" s="535"/>
    </row>
    <row r="26" spans="1:14" ht="16.5" customHeight="1">
      <c r="A26" s="486"/>
      <c r="B26" s="847"/>
      <c r="C26" s="182"/>
      <c r="D26" s="849"/>
      <c r="E26" s="539"/>
      <c r="F26" s="25"/>
      <c r="G26" s="25"/>
      <c r="H26" s="25"/>
      <c r="I26" s="264"/>
      <c r="J26" s="850"/>
    </row>
    <row r="27" spans="1:14" s="480" customFormat="1" ht="31.5" customHeight="1">
      <c r="A27" s="486"/>
      <c r="B27" s="1114" t="s">
        <v>170</v>
      </c>
      <c r="C27" s="1114"/>
      <c r="D27" s="377">
        <v>6307</v>
      </c>
      <c r="E27" s="540">
        <v>14</v>
      </c>
      <c r="F27" s="580">
        <v>5056</v>
      </c>
      <c r="G27" s="540"/>
      <c r="H27" s="580">
        <v>1251</v>
      </c>
      <c r="I27" s="19"/>
      <c r="J27" s="19">
        <v>86598.452000000005</v>
      </c>
      <c r="K27" s="467"/>
      <c r="L27" s="535"/>
      <c r="M27" s="534"/>
      <c r="N27" s="535"/>
    </row>
    <row r="28" spans="1:14" ht="12.75" customHeight="1">
      <c r="A28" s="486"/>
      <c r="B28" s="851"/>
      <c r="C28" s="66"/>
      <c r="D28" s="852"/>
      <c r="E28" s="853"/>
      <c r="F28" s="390"/>
      <c r="G28" s="123"/>
      <c r="H28" s="390"/>
      <c r="I28" s="124"/>
      <c r="J28" s="456" t="s">
        <v>179</v>
      </c>
    </row>
    <row r="29" spans="1:14" ht="14.25" customHeight="1">
      <c r="A29" s="486"/>
      <c r="B29" s="36"/>
      <c r="C29" s="36"/>
      <c r="D29" s="140"/>
      <c r="E29" s="140"/>
      <c r="F29" s="25"/>
      <c r="G29" s="25"/>
      <c r="H29" s="25"/>
      <c r="I29" s="140"/>
      <c r="J29" s="166"/>
    </row>
    <row r="30" spans="1:14" ht="36.75" customHeight="1" thickBot="1">
      <c r="A30" s="486"/>
      <c r="B30" s="700"/>
      <c r="C30" s="700"/>
      <c r="D30" s="700"/>
      <c r="E30" s="700"/>
      <c r="F30" s="854"/>
      <c r="G30" s="854"/>
      <c r="H30" s="854"/>
      <c r="I30" s="700"/>
      <c r="J30" s="659"/>
      <c r="K30" s="468"/>
    </row>
  </sheetData>
  <sheetProtection algorithmName="SHA-512" hashValue="TzGbHXLXe783PW9Qa6nhl2hcJl1x1jX7QwOA5zjOq5/4jtjJOusGb5CpckSOqwvH9H7mtDMS843UE8VXlY9H8A==" saltValue="joolHFNGuzI8rsevdLILmw==" spinCount="100000" sheet="1" objects="1" scenarios="1"/>
  <mergeCells count="4">
    <mergeCell ref="B2:J2"/>
    <mergeCell ref="B5:C5"/>
    <mergeCell ref="D5:H5"/>
    <mergeCell ref="B27:C27"/>
  </mergeCells>
  <pageMargins left="0" right="0.5" top="0.3" bottom="0.5" header="1.27" footer="1"/>
  <pageSetup paperSize="9" scale="80" firstPageNumber="9" orientation="landscape" useFirstPageNumber="1" r:id="rId1"/>
  <headerFooter scaleWithDoc="0"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92D050"/>
  </sheetPr>
  <dimension ref="B1:M41"/>
  <sheetViews>
    <sheetView zoomScaleNormal="100" zoomScaleSheetLayoutView="70" workbookViewId="0">
      <selection activeCell="I23" sqref="I23"/>
    </sheetView>
  </sheetViews>
  <sheetFormatPr defaultColWidth="9.140625" defaultRowHeight="12.75"/>
  <cols>
    <col min="1" max="1" width="9.5703125" style="71" customWidth="1"/>
    <col min="2" max="2" width="52.5703125" style="71" customWidth="1"/>
    <col min="3" max="3" width="15.5703125" style="71" customWidth="1"/>
    <col min="4" max="4" width="1.7109375" style="71" customWidth="1"/>
    <col min="5" max="5" width="15.5703125" style="71" customWidth="1"/>
    <col min="6" max="6" width="1.5703125" style="71" customWidth="1"/>
    <col min="7" max="7" width="14.28515625" style="71" customWidth="1"/>
    <col min="8" max="8" width="1.7109375" style="71" customWidth="1"/>
    <col min="9" max="9" width="31.140625" style="71" customWidth="1"/>
    <col min="10" max="10" width="1.7109375" style="71" customWidth="1"/>
    <col min="11" max="11" width="15.5703125" style="71" customWidth="1"/>
    <col min="12" max="12" width="1.7109375" style="71" customWidth="1"/>
    <col min="13" max="13" width="15.5703125" style="71" customWidth="1"/>
    <col min="14" max="16384" width="9.140625" style="71"/>
  </cols>
  <sheetData>
    <row r="1" spans="2:13" ht="12.95" customHeight="1"/>
    <row r="2" spans="2:13" ht="27" customHeight="1">
      <c r="B2" s="1115" t="s">
        <v>204</v>
      </c>
      <c r="C2" s="1116"/>
      <c r="D2" s="1116"/>
      <c r="E2" s="1116"/>
      <c r="F2" s="1116"/>
      <c r="G2" s="1116"/>
      <c r="H2" s="1116"/>
      <c r="I2" s="1116"/>
      <c r="J2" s="1116"/>
      <c r="K2" s="1116"/>
      <c r="L2" s="1116"/>
      <c r="M2" s="1116"/>
    </row>
    <row r="3" spans="2:13" ht="12.95" customHeight="1" thickBot="1"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</row>
    <row r="4" spans="2:13" ht="7.5" customHeight="1">
      <c r="B4" s="709"/>
      <c r="C4" s="709"/>
      <c r="D4" s="709"/>
      <c r="E4" s="709"/>
      <c r="F4" s="709"/>
      <c r="G4" s="709"/>
      <c r="H4" s="709"/>
      <c r="I4" s="709"/>
      <c r="J4" s="709"/>
      <c r="K4" s="709"/>
      <c r="L4" s="709"/>
      <c r="M4" s="709"/>
    </row>
    <row r="5" spans="2:13" ht="54" customHeight="1" thickBot="1">
      <c r="B5" s="856" t="s">
        <v>131</v>
      </c>
      <c r="C5" s="643" t="s">
        <v>130</v>
      </c>
      <c r="D5" s="714"/>
      <c r="E5" s="643" t="s">
        <v>108</v>
      </c>
      <c r="F5" s="713"/>
      <c r="G5" s="1117" t="s">
        <v>132</v>
      </c>
      <c r="H5" s="1118"/>
      <c r="I5" s="1118"/>
      <c r="J5" s="1118"/>
      <c r="K5" s="1118"/>
      <c r="L5" s="1118"/>
      <c r="M5" s="1118"/>
    </row>
    <row r="6" spans="2:13" ht="3.75" customHeight="1">
      <c r="B6" s="856"/>
      <c r="C6" s="643"/>
      <c r="D6" s="714"/>
      <c r="E6" s="643"/>
      <c r="F6" s="713"/>
      <c r="G6" s="886"/>
      <c r="H6" s="887"/>
      <c r="I6" s="887"/>
      <c r="J6" s="887"/>
      <c r="K6" s="887"/>
      <c r="L6" s="887"/>
      <c r="M6" s="887"/>
    </row>
    <row r="7" spans="2:13" ht="75" customHeight="1">
      <c r="B7" s="712"/>
      <c r="C7" s="857"/>
      <c r="D7" s="713"/>
      <c r="E7" s="858"/>
      <c r="F7" s="713"/>
      <c r="G7" s="859" t="s">
        <v>216</v>
      </c>
      <c r="H7" s="860"/>
      <c r="I7" s="859" t="s">
        <v>300</v>
      </c>
      <c r="J7" s="861"/>
      <c r="K7" s="859" t="s">
        <v>218</v>
      </c>
      <c r="L7" s="861"/>
      <c r="M7" s="859" t="s">
        <v>217</v>
      </c>
    </row>
    <row r="8" spans="2:13" ht="7.5" customHeight="1" thickBot="1">
      <c r="B8" s="715"/>
      <c r="C8" s="716"/>
      <c r="D8" s="716"/>
      <c r="E8" s="716"/>
      <c r="F8" s="716"/>
      <c r="G8" s="716"/>
      <c r="H8" s="716"/>
      <c r="I8" s="716"/>
      <c r="J8" s="716"/>
      <c r="K8" s="716"/>
      <c r="L8" s="716"/>
      <c r="M8" s="716"/>
    </row>
    <row r="9" spans="2:13" ht="7.5" customHeight="1">
      <c r="B9" s="855"/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</row>
    <row r="10" spans="2:13" ht="29.25" customHeight="1">
      <c r="B10" s="117" t="s">
        <v>12</v>
      </c>
      <c r="C10" s="350"/>
      <c r="D10" s="126"/>
      <c r="E10" s="458">
        <v>12998</v>
      </c>
      <c r="F10" s="458"/>
      <c r="G10" s="458">
        <v>518130</v>
      </c>
      <c r="H10" s="458"/>
      <c r="I10" s="458">
        <v>85610</v>
      </c>
      <c r="J10" s="458"/>
      <c r="K10" s="458">
        <v>426213</v>
      </c>
      <c r="L10" s="458"/>
      <c r="M10" s="458">
        <v>6307</v>
      </c>
    </row>
    <row r="11" spans="2:13" ht="7.5" customHeight="1" thickBot="1">
      <c r="B11" s="72"/>
      <c r="C11" s="75"/>
      <c r="D11" s="75"/>
      <c r="E11" s="127"/>
      <c r="F11" s="127"/>
      <c r="G11" s="127"/>
      <c r="H11" s="127"/>
      <c r="I11" s="127"/>
      <c r="J11" s="127"/>
      <c r="K11" s="127"/>
      <c r="L11" s="127"/>
      <c r="M11" s="127"/>
    </row>
    <row r="12" spans="2:13" ht="11.25" customHeight="1">
      <c r="B12" s="709"/>
      <c r="C12" s="862"/>
      <c r="D12" s="862"/>
      <c r="E12" s="863"/>
      <c r="F12" s="863"/>
      <c r="G12" s="863"/>
      <c r="H12" s="863"/>
      <c r="I12" s="863"/>
      <c r="J12" s="863"/>
      <c r="K12" s="863"/>
      <c r="L12" s="863"/>
      <c r="M12" s="863"/>
    </row>
    <row r="13" spans="2:13" ht="30.75" customHeight="1">
      <c r="B13" s="864" t="s">
        <v>118</v>
      </c>
      <c r="C13" s="865"/>
      <c r="D13" s="865"/>
      <c r="E13" s="458">
        <v>9027</v>
      </c>
      <c r="F13" s="458"/>
      <c r="G13" s="458">
        <v>449268</v>
      </c>
      <c r="H13" s="458"/>
      <c r="I13" s="458">
        <v>82495</v>
      </c>
      <c r="J13" s="458"/>
      <c r="K13" s="458">
        <v>361889</v>
      </c>
      <c r="L13" s="458"/>
      <c r="M13" s="458">
        <v>4884</v>
      </c>
    </row>
    <row r="14" spans="2:13" ht="4.5" customHeight="1">
      <c r="B14" s="712"/>
      <c r="C14" s="866"/>
      <c r="D14" s="866"/>
      <c r="E14" s="867"/>
      <c r="F14" s="867"/>
      <c r="G14" s="867"/>
      <c r="H14" s="867"/>
      <c r="I14" s="867"/>
      <c r="J14" s="867"/>
      <c r="K14" s="867"/>
      <c r="L14" s="867"/>
      <c r="M14" s="867"/>
    </row>
    <row r="15" spans="2:13" s="129" customFormat="1" ht="30.75" customHeight="1">
      <c r="B15" s="868" t="s">
        <v>122</v>
      </c>
      <c r="C15" s="869" t="s">
        <v>14</v>
      </c>
      <c r="D15" s="870"/>
      <c r="E15" s="871">
        <v>1557</v>
      </c>
      <c r="F15" s="871"/>
      <c r="G15" s="543">
        <v>18394</v>
      </c>
      <c r="H15" s="871"/>
      <c r="I15" s="871">
        <v>1671</v>
      </c>
      <c r="J15" s="871"/>
      <c r="K15" s="871">
        <v>15921</v>
      </c>
      <c r="L15" s="871"/>
      <c r="M15" s="871">
        <v>802</v>
      </c>
    </row>
    <row r="16" spans="2:13" s="129" customFormat="1" ht="4.5" customHeight="1">
      <c r="B16" s="872"/>
      <c r="C16" s="873"/>
      <c r="D16" s="873"/>
      <c r="E16" s="782"/>
      <c r="F16" s="782"/>
      <c r="G16" s="782"/>
      <c r="H16" s="782"/>
      <c r="I16" s="782"/>
      <c r="J16" s="782"/>
      <c r="K16" s="782"/>
      <c r="L16" s="782"/>
      <c r="M16" s="782"/>
    </row>
    <row r="17" spans="2:13" s="129" customFormat="1" ht="30.75" customHeight="1">
      <c r="B17" s="393" t="s">
        <v>123</v>
      </c>
      <c r="C17" s="874" t="s">
        <v>15</v>
      </c>
      <c r="D17" s="870"/>
      <c r="E17" s="871">
        <v>6279</v>
      </c>
      <c r="F17" s="871"/>
      <c r="G17" s="543">
        <v>419663</v>
      </c>
      <c r="H17" s="871"/>
      <c r="I17" s="871">
        <v>79838</v>
      </c>
      <c r="J17" s="871"/>
      <c r="K17" s="871">
        <v>335954</v>
      </c>
      <c r="L17" s="871"/>
      <c r="M17" s="871">
        <v>3871</v>
      </c>
    </row>
    <row r="18" spans="2:13" s="129" customFormat="1" ht="4.5" customHeight="1">
      <c r="B18" s="875"/>
      <c r="C18" s="46"/>
      <c r="D18" s="873"/>
      <c r="E18" s="782"/>
      <c r="F18" s="782"/>
      <c r="G18" s="782"/>
      <c r="H18" s="782"/>
      <c r="I18" s="782"/>
      <c r="J18" s="782"/>
      <c r="K18" s="782"/>
      <c r="L18" s="782"/>
      <c r="M18" s="782"/>
    </row>
    <row r="19" spans="2:13" s="129" customFormat="1" ht="30.75" customHeight="1">
      <c r="B19" s="393" t="s">
        <v>124</v>
      </c>
      <c r="C19" s="876" t="s">
        <v>16</v>
      </c>
      <c r="D19" s="873"/>
      <c r="E19" s="871">
        <v>388</v>
      </c>
      <c r="F19" s="871"/>
      <c r="G19" s="543">
        <v>3927</v>
      </c>
      <c r="H19" s="871"/>
      <c r="I19" s="871">
        <v>361</v>
      </c>
      <c r="J19" s="871"/>
      <c r="K19" s="871">
        <v>3484</v>
      </c>
      <c r="L19" s="871"/>
      <c r="M19" s="871">
        <v>82</v>
      </c>
    </row>
    <row r="20" spans="2:13" s="129" customFormat="1" ht="4.5" customHeight="1">
      <c r="B20" s="875"/>
      <c r="C20" s="46"/>
      <c r="D20" s="873"/>
      <c r="E20" s="782"/>
      <c r="F20" s="782"/>
      <c r="G20" s="782"/>
      <c r="H20" s="782"/>
      <c r="I20" s="782"/>
      <c r="J20" s="782"/>
      <c r="K20" s="782"/>
      <c r="L20" s="782"/>
      <c r="M20" s="782"/>
    </row>
    <row r="21" spans="2:13" s="129" customFormat="1" ht="30.75" customHeight="1">
      <c r="B21" s="868" t="s">
        <v>125</v>
      </c>
      <c r="C21" s="874" t="s">
        <v>17</v>
      </c>
      <c r="D21" s="870"/>
      <c r="E21" s="871">
        <v>35</v>
      </c>
      <c r="F21" s="871"/>
      <c r="G21" s="543">
        <v>172</v>
      </c>
      <c r="H21" s="871"/>
      <c r="I21" s="871">
        <v>36</v>
      </c>
      <c r="J21" s="871"/>
      <c r="K21" s="871">
        <v>126</v>
      </c>
      <c r="L21" s="871"/>
      <c r="M21" s="871">
        <v>10</v>
      </c>
    </row>
    <row r="22" spans="2:13" s="129" customFormat="1" ht="4.5" customHeight="1">
      <c r="B22" s="875"/>
      <c r="C22" s="873"/>
      <c r="D22" s="873"/>
      <c r="E22" s="782"/>
      <c r="F22" s="782"/>
      <c r="G22" s="782"/>
      <c r="H22" s="782"/>
      <c r="I22" s="782"/>
      <c r="J22" s="782"/>
      <c r="K22" s="782"/>
      <c r="L22" s="782"/>
      <c r="M22" s="782"/>
    </row>
    <row r="23" spans="2:13" s="129" customFormat="1" ht="55.5" customHeight="1">
      <c r="B23" s="393" t="s">
        <v>205</v>
      </c>
      <c r="C23" s="394" t="s">
        <v>18</v>
      </c>
      <c r="D23" s="870"/>
      <c r="E23" s="871">
        <v>768</v>
      </c>
      <c r="F23" s="871"/>
      <c r="G23" s="543">
        <v>7112</v>
      </c>
      <c r="H23" s="871"/>
      <c r="I23" s="871">
        <v>589</v>
      </c>
      <c r="J23" s="871"/>
      <c r="K23" s="871">
        <v>6404</v>
      </c>
      <c r="L23" s="871"/>
      <c r="M23" s="871">
        <v>119</v>
      </c>
    </row>
    <row r="24" spans="2:13" ht="4.5" customHeight="1">
      <c r="B24" s="130"/>
      <c r="C24" s="46"/>
      <c r="D24" s="873"/>
      <c r="E24" s="59"/>
      <c r="F24" s="59"/>
      <c r="G24" s="59"/>
      <c r="H24" s="59"/>
      <c r="I24" s="59"/>
      <c r="J24" s="59"/>
      <c r="K24" s="59"/>
      <c r="L24" s="59"/>
      <c r="M24" s="59"/>
    </row>
    <row r="25" spans="2:13" ht="30.75" customHeight="1">
      <c r="B25" s="877" t="s">
        <v>19</v>
      </c>
      <c r="C25" s="878"/>
      <c r="D25" s="878"/>
      <c r="E25" s="458">
        <v>1982</v>
      </c>
      <c r="F25" s="458"/>
      <c r="G25" s="458">
        <v>38200</v>
      </c>
      <c r="H25" s="458"/>
      <c r="I25" s="458">
        <v>1782</v>
      </c>
      <c r="J25" s="458"/>
      <c r="K25" s="458">
        <v>35754</v>
      </c>
      <c r="L25" s="458"/>
      <c r="M25" s="458">
        <v>664</v>
      </c>
    </row>
    <row r="26" spans="2:13" ht="4.5" customHeight="1">
      <c r="B26" s="879"/>
      <c r="C26" s="880"/>
      <c r="D26" s="873"/>
      <c r="E26" s="59"/>
      <c r="F26" s="59"/>
      <c r="G26" s="59"/>
      <c r="H26" s="59"/>
      <c r="I26" s="59"/>
      <c r="J26" s="59"/>
      <c r="K26" s="59"/>
      <c r="L26" s="59"/>
      <c r="M26" s="59"/>
    </row>
    <row r="27" spans="2:13" ht="30.75" customHeight="1">
      <c r="B27" s="868" t="s">
        <v>126</v>
      </c>
      <c r="C27" s="874" t="s">
        <v>20</v>
      </c>
      <c r="D27" s="870"/>
      <c r="E27" s="871">
        <v>1970</v>
      </c>
      <c r="F27" s="871"/>
      <c r="G27" s="543">
        <v>38085</v>
      </c>
      <c r="H27" s="871"/>
      <c r="I27" s="871">
        <v>1779</v>
      </c>
      <c r="J27" s="871"/>
      <c r="K27" s="871">
        <v>35658</v>
      </c>
      <c r="L27" s="871"/>
      <c r="M27" s="871">
        <v>648</v>
      </c>
    </row>
    <row r="28" spans="2:13" ht="4.5" customHeight="1">
      <c r="B28" s="879"/>
      <c r="C28" s="881" t="s">
        <v>219</v>
      </c>
      <c r="D28" s="866"/>
      <c r="E28" s="782"/>
      <c r="F28" s="782"/>
      <c r="G28" s="782"/>
      <c r="H28" s="782"/>
      <c r="I28" s="782"/>
      <c r="J28" s="782"/>
      <c r="K28" s="782"/>
      <c r="L28" s="782"/>
      <c r="M28" s="782"/>
    </row>
    <row r="29" spans="2:13" ht="55.5" customHeight="1">
      <c r="B29" s="393" t="s">
        <v>277</v>
      </c>
      <c r="C29" s="394" t="s">
        <v>18</v>
      </c>
      <c r="D29" s="870"/>
      <c r="E29" s="871">
        <v>12</v>
      </c>
      <c r="F29" s="871"/>
      <c r="G29" s="543">
        <v>115</v>
      </c>
      <c r="H29" s="871"/>
      <c r="I29" s="871">
        <v>3</v>
      </c>
      <c r="J29" s="871"/>
      <c r="K29" s="871">
        <v>96</v>
      </c>
      <c r="L29" s="871"/>
      <c r="M29" s="871">
        <v>16</v>
      </c>
    </row>
    <row r="30" spans="2:13" ht="4.5" customHeight="1" thickBot="1">
      <c r="B30" s="882"/>
      <c r="C30" s="883"/>
      <c r="D30" s="884"/>
      <c r="E30" s="885"/>
      <c r="F30" s="885"/>
      <c r="G30" s="885"/>
      <c r="H30" s="885"/>
      <c r="I30" s="885"/>
      <c r="J30" s="885"/>
      <c r="K30" s="885"/>
      <c r="L30" s="885"/>
      <c r="M30" s="885"/>
    </row>
    <row r="31" spans="2:13" ht="12.75" customHeight="1">
      <c r="B31" s="614" t="s">
        <v>278</v>
      </c>
      <c r="C31" s="613"/>
      <c r="D31" s="131"/>
      <c r="E31" s="42"/>
      <c r="F31" s="42"/>
      <c r="G31" s="42"/>
      <c r="H31" s="42"/>
      <c r="I31" s="42"/>
      <c r="J31" s="42"/>
      <c r="K31" s="42"/>
      <c r="L31" s="42"/>
      <c r="M31" s="42"/>
    </row>
    <row r="32" spans="2:13" ht="12.75" customHeight="1">
      <c r="B32" s="615" t="s">
        <v>279</v>
      </c>
      <c r="C32" s="613"/>
      <c r="D32" s="131"/>
      <c r="E32" s="42"/>
      <c r="F32" s="42"/>
      <c r="G32" s="42"/>
      <c r="H32" s="42"/>
      <c r="I32" s="42"/>
      <c r="J32" s="42"/>
      <c r="K32" s="42"/>
      <c r="L32" s="42"/>
      <c r="M32" s="42"/>
    </row>
    <row r="33" spans="2:13" ht="12.75" customHeight="1">
      <c r="B33" s="616" t="s">
        <v>273</v>
      </c>
      <c r="C33" s="613"/>
      <c r="D33" s="131"/>
      <c r="E33" s="42"/>
      <c r="F33" s="42"/>
      <c r="G33" s="42"/>
      <c r="H33" s="42"/>
      <c r="I33" s="42"/>
      <c r="J33" s="42"/>
      <c r="K33" s="42"/>
      <c r="L33" s="42"/>
      <c r="M33" s="42"/>
    </row>
    <row r="34" spans="2:13" ht="12.75" customHeight="1">
      <c r="B34" s="617" t="s">
        <v>280</v>
      </c>
      <c r="C34" s="613"/>
      <c r="D34" s="131"/>
      <c r="E34" s="42"/>
      <c r="F34" s="42"/>
      <c r="G34" s="42"/>
      <c r="H34" s="42"/>
      <c r="I34" s="42"/>
      <c r="J34" s="42"/>
      <c r="K34" s="42"/>
      <c r="L34" s="42"/>
      <c r="M34" s="42"/>
    </row>
    <row r="35" spans="2:13" ht="12.75" customHeight="1">
      <c r="B35" s="618" t="s">
        <v>272</v>
      </c>
      <c r="C35" s="606"/>
      <c r="D35" s="606"/>
      <c r="E35" s="606"/>
      <c r="F35" s="42"/>
      <c r="G35" s="42"/>
      <c r="H35" s="42"/>
      <c r="I35" s="42"/>
      <c r="J35" s="42"/>
      <c r="K35" s="42"/>
      <c r="L35" s="42"/>
      <c r="M35" s="42"/>
    </row>
    <row r="38" spans="2:13">
      <c r="B38" s="493"/>
      <c r="C38" s="72"/>
      <c r="D38" s="72"/>
      <c r="E38" s="72"/>
      <c r="F38" s="72"/>
      <c r="G38" s="72"/>
      <c r="H38" s="72"/>
      <c r="I38" s="72"/>
      <c r="J38" s="72"/>
      <c r="K38" s="72"/>
      <c r="L38" s="72"/>
      <c r="M38" s="72"/>
    </row>
    <row r="39" spans="2:13">
      <c r="B39" s="608"/>
      <c r="C39" s="72"/>
      <c r="D39" s="72"/>
      <c r="E39" s="72"/>
      <c r="F39" s="72"/>
      <c r="G39" s="72"/>
      <c r="H39" s="72"/>
      <c r="I39" s="72"/>
      <c r="J39" s="72"/>
      <c r="K39" s="72"/>
      <c r="L39" s="72"/>
      <c r="M39" s="72"/>
    </row>
    <row r="40" spans="2:13">
      <c r="B40" s="490"/>
    </row>
    <row r="41" spans="2:13">
      <c r="B41" s="607"/>
    </row>
  </sheetData>
  <sheetProtection algorithmName="SHA-512" hashValue="oPWOxtzMSzpdHcN7l6E8qd5Tyg+MhvAvmO90jCnFwON09vD39Hu9iCOEljQ38urG51JazuDPS4LUC88EzwP8/g==" saltValue="yq0+kofO1G/x+XrHJDKhjg==" spinCount="100000" sheet="1" objects="1" scenarios="1"/>
  <mergeCells count="2">
    <mergeCell ref="B2:M2"/>
    <mergeCell ref="G5:M5"/>
  </mergeCells>
  <pageMargins left="0" right="0.51181102362204722" top="0.31496062992125984" bottom="0.51181102362204722" header="1.2598425196850394" footer="0.98425196850393704"/>
  <pageSetup paperSize="9" scale="80" firstPageNumber="12" orientation="landscape" useFirstPageNumber="1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B560A4-8D9F-4005-95A4-108D649B7834}">
  <sheetPr>
    <tabColor rgb="FF92D050"/>
  </sheetPr>
  <dimension ref="B1:N37"/>
  <sheetViews>
    <sheetView zoomScaleNormal="100" zoomScaleSheetLayoutView="70" workbookViewId="0">
      <selection activeCell="I31" sqref="I31"/>
    </sheetView>
  </sheetViews>
  <sheetFormatPr defaultColWidth="9.140625" defaultRowHeight="12.75"/>
  <cols>
    <col min="1" max="1" width="9.5703125" style="71" customWidth="1"/>
    <col min="2" max="2" width="52.5703125" style="71" customWidth="1"/>
    <col min="3" max="3" width="15.5703125" style="71" customWidth="1"/>
    <col min="4" max="4" width="1.7109375" style="71" customWidth="1"/>
    <col min="5" max="5" width="15.5703125" style="71" customWidth="1"/>
    <col min="6" max="6" width="1.7109375" style="71" customWidth="1"/>
    <col min="7" max="7" width="14.28515625" style="71" customWidth="1"/>
    <col min="8" max="8" width="1.42578125" style="71" customWidth="1"/>
    <col min="9" max="9" width="31.140625" style="71" customWidth="1"/>
    <col min="10" max="10" width="1.7109375" style="71" customWidth="1"/>
    <col min="11" max="11" width="15.5703125" style="71" customWidth="1"/>
    <col min="12" max="12" width="1.7109375" style="71" customWidth="1"/>
    <col min="13" max="13" width="15.5703125" style="71" customWidth="1"/>
    <col min="14" max="16384" width="9.140625" style="71"/>
  </cols>
  <sheetData>
    <row r="1" spans="2:13" ht="12.95" customHeight="1">
      <c r="B1" s="119"/>
      <c r="C1" s="137"/>
      <c r="D1" s="131"/>
      <c r="E1" s="44"/>
      <c r="F1" s="44"/>
      <c r="G1" s="44"/>
      <c r="H1" s="44"/>
      <c r="I1" s="44"/>
      <c r="J1" s="44"/>
      <c r="K1" s="44"/>
      <c r="L1" s="44"/>
      <c r="M1" s="44"/>
    </row>
    <row r="2" spans="2:13" ht="27" customHeight="1">
      <c r="B2" s="1115" t="s">
        <v>206</v>
      </c>
      <c r="C2" s="1116"/>
      <c r="D2" s="1116"/>
      <c r="E2" s="1116"/>
      <c r="F2" s="1116"/>
      <c r="G2" s="1116"/>
      <c r="H2" s="1116"/>
      <c r="I2" s="1116"/>
      <c r="J2" s="1116"/>
      <c r="K2" s="1116"/>
      <c r="L2" s="1116"/>
      <c r="M2" s="1116"/>
    </row>
    <row r="3" spans="2:13" ht="12.95" customHeight="1" thickBot="1"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</row>
    <row r="4" spans="2:13" ht="7.5" customHeight="1">
      <c r="B4" s="709"/>
      <c r="C4" s="709"/>
      <c r="D4" s="709"/>
      <c r="E4" s="709"/>
      <c r="F4" s="709"/>
      <c r="G4" s="709"/>
      <c r="H4" s="709"/>
      <c r="I4" s="709"/>
      <c r="J4" s="709"/>
      <c r="K4" s="709"/>
      <c r="L4" s="709"/>
      <c r="M4" s="709"/>
    </row>
    <row r="5" spans="2:13" ht="54" customHeight="1" thickBot="1">
      <c r="B5" s="856" t="s">
        <v>131</v>
      </c>
      <c r="C5" s="643" t="s">
        <v>130</v>
      </c>
      <c r="D5" s="714"/>
      <c r="E5" s="643" t="s">
        <v>108</v>
      </c>
      <c r="F5" s="713"/>
      <c r="G5" s="1117" t="s">
        <v>132</v>
      </c>
      <c r="H5" s="1118"/>
      <c r="I5" s="1118"/>
      <c r="J5" s="1118"/>
      <c r="K5" s="1118"/>
      <c r="L5" s="1118"/>
      <c r="M5" s="1118"/>
    </row>
    <row r="6" spans="2:13" ht="3.75" customHeight="1">
      <c r="B6" s="856"/>
      <c r="C6" s="643"/>
      <c r="D6" s="714"/>
      <c r="E6" s="643"/>
      <c r="F6" s="713"/>
      <c r="G6" s="886"/>
      <c r="H6" s="887"/>
      <c r="I6" s="887"/>
      <c r="J6" s="887"/>
      <c r="K6" s="887"/>
      <c r="L6" s="887"/>
      <c r="M6" s="887"/>
    </row>
    <row r="7" spans="2:13" ht="75" customHeight="1">
      <c r="B7" s="712"/>
      <c r="C7" s="857"/>
      <c r="D7" s="713"/>
      <c r="E7" s="858"/>
      <c r="F7" s="713"/>
      <c r="G7" s="859" t="s">
        <v>216</v>
      </c>
      <c r="H7" s="860"/>
      <c r="I7" s="859" t="s">
        <v>300</v>
      </c>
      <c r="J7" s="861"/>
      <c r="K7" s="859" t="s">
        <v>218</v>
      </c>
      <c r="L7" s="861"/>
      <c r="M7" s="859" t="s">
        <v>217</v>
      </c>
    </row>
    <row r="8" spans="2:13" ht="7.5" customHeight="1" thickBot="1">
      <c r="B8" s="715"/>
      <c r="C8" s="716"/>
      <c r="D8" s="716"/>
      <c r="E8" s="716"/>
      <c r="F8" s="716"/>
      <c r="G8" s="716"/>
      <c r="H8" s="716"/>
      <c r="I8" s="716"/>
      <c r="J8" s="716"/>
      <c r="K8" s="716"/>
      <c r="L8" s="716"/>
      <c r="M8" s="716"/>
    </row>
    <row r="9" spans="2:13" ht="11.25" customHeight="1">
      <c r="B9" s="72"/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</row>
    <row r="10" spans="2:13" ht="33" customHeight="1">
      <c r="B10" s="138" t="s">
        <v>21</v>
      </c>
      <c r="C10" s="132"/>
      <c r="D10" s="133"/>
      <c r="E10" s="458">
        <v>669</v>
      </c>
      <c r="F10" s="458"/>
      <c r="G10" s="458">
        <v>14553</v>
      </c>
      <c r="H10" s="458"/>
      <c r="I10" s="458">
        <v>317</v>
      </c>
      <c r="J10" s="458"/>
      <c r="K10" s="458">
        <v>13742</v>
      </c>
      <c r="L10" s="458"/>
      <c r="M10" s="458">
        <v>494</v>
      </c>
    </row>
    <row r="11" spans="2:13" ht="13.5" customHeight="1">
      <c r="B11" s="138"/>
      <c r="C11" s="132"/>
      <c r="D11" s="133"/>
      <c r="E11" s="458"/>
      <c r="F11" s="458"/>
      <c r="G11" s="458"/>
      <c r="H11" s="458"/>
      <c r="I11" s="458"/>
      <c r="J11" s="458"/>
      <c r="K11" s="458"/>
      <c r="L11" s="458"/>
      <c r="M11" s="458"/>
    </row>
    <row r="12" spans="2:13" ht="13.5" customHeight="1">
      <c r="B12" s="77"/>
      <c r="C12" s="139"/>
      <c r="D12" s="131"/>
      <c r="E12" s="44"/>
      <c r="F12" s="44"/>
      <c r="G12" s="44"/>
      <c r="H12" s="44"/>
      <c r="I12" s="44"/>
      <c r="J12" s="44"/>
      <c r="K12" s="44"/>
      <c r="L12" s="44"/>
      <c r="M12" s="44"/>
    </row>
    <row r="13" spans="2:13" ht="33" customHeight="1">
      <c r="B13" s="391" t="s">
        <v>171</v>
      </c>
      <c r="C13" s="34" t="s">
        <v>22</v>
      </c>
      <c r="D13" s="25"/>
      <c r="E13" s="542">
        <v>61</v>
      </c>
      <c r="F13" s="542"/>
      <c r="G13" s="543">
        <v>776</v>
      </c>
      <c r="H13" s="542"/>
      <c r="I13" s="542">
        <v>36</v>
      </c>
      <c r="J13" s="542"/>
      <c r="K13" s="542">
        <v>721</v>
      </c>
      <c r="L13" s="542"/>
      <c r="M13" s="542">
        <v>19</v>
      </c>
    </row>
    <row r="14" spans="2:13" ht="13.5" customHeight="1">
      <c r="B14" s="391"/>
      <c r="C14" s="34"/>
      <c r="D14" s="25"/>
      <c r="E14" s="362"/>
      <c r="F14" s="362"/>
      <c r="G14" s="362"/>
      <c r="H14" s="362"/>
      <c r="I14" s="362"/>
      <c r="J14" s="362"/>
      <c r="K14" s="362"/>
      <c r="L14" s="362"/>
      <c r="M14" s="362"/>
    </row>
    <row r="15" spans="2:13" ht="13.5" customHeight="1">
      <c r="B15" s="135"/>
      <c r="C15" s="34"/>
      <c r="D15" s="25"/>
      <c r="E15" s="362"/>
      <c r="F15" s="362"/>
      <c r="G15" s="362"/>
      <c r="H15" s="362"/>
      <c r="I15" s="362"/>
      <c r="J15" s="362"/>
      <c r="K15" s="362"/>
      <c r="L15" s="362"/>
      <c r="M15" s="362"/>
    </row>
    <row r="16" spans="2:13" ht="33" customHeight="1">
      <c r="B16" s="391" t="s">
        <v>172</v>
      </c>
      <c r="C16" s="34" t="s">
        <v>23</v>
      </c>
      <c r="D16" s="25"/>
      <c r="E16" s="542">
        <v>331</v>
      </c>
      <c r="F16" s="542"/>
      <c r="G16" s="543">
        <v>8399</v>
      </c>
      <c r="H16" s="542"/>
      <c r="I16" s="542">
        <v>149</v>
      </c>
      <c r="J16" s="542"/>
      <c r="K16" s="542">
        <v>8112</v>
      </c>
      <c r="L16" s="542"/>
      <c r="M16" s="542">
        <v>138</v>
      </c>
    </row>
    <row r="17" spans="2:14" ht="13.5" customHeight="1">
      <c r="B17" s="391"/>
      <c r="C17" s="34"/>
      <c r="D17" s="25"/>
      <c r="E17" s="362"/>
      <c r="F17" s="362"/>
      <c r="G17" s="362"/>
      <c r="H17" s="362"/>
      <c r="I17" s="362"/>
      <c r="J17" s="362"/>
      <c r="K17" s="362"/>
      <c r="L17" s="362"/>
      <c r="M17" s="362"/>
    </row>
    <row r="18" spans="2:14" ht="13.5" customHeight="1">
      <c r="B18" s="134"/>
      <c r="C18" s="34"/>
      <c r="D18" s="25"/>
      <c r="E18" s="362"/>
      <c r="F18" s="362"/>
      <c r="G18" s="362"/>
      <c r="H18" s="362"/>
      <c r="I18" s="362"/>
      <c r="J18" s="362"/>
      <c r="K18" s="362"/>
      <c r="L18" s="362"/>
      <c r="M18" s="362"/>
    </row>
    <row r="19" spans="2:14" ht="33" customHeight="1">
      <c r="B19" s="391" t="s">
        <v>173</v>
      </c>
      <c r="C19" s="395" t="s">
        <v>25</v>
      </c>
      <c r="D19" s="25"/>
      <c r="E19" s="542">
        <v>15</v>
      </c>
      <c r="F19" s="542"/>
      <c r="G19" s="543">
        <v>61</v>
      </c>
      <c r="H19" s="542"/>
      <c r="I19" s="542">
        <v>11</v>
      </c>
      <c r="J19" s="542"/>
      <c r="K19" s="542">
        <v>48</v>
      </c>
      <c r="L19" s="542"/>
      <c r="M19" s="542">
        <v>2</v>
      </c>
    </row>
    <row r="20" spans="2:14" ht="13.5" customHeight="1">
      <c r="B20" s="391"/>
      <c r="C20" s="395"/>
      <c r="D20" s="25"/>
      <c r="E20" s="362"/>
      <c r="F20" s="362"/>
      <c r="G20" s="362"/>
      <c r="H20" s="362"/>
      <c r="I20" s="362"/>
      <c r="J20" s="362"/>
      <c r="K20" s="362"/>
      <c r="L20" s="362"/>
      <c r="M20" s="362"/>
    </row>
    <row r="21" spans="2:14" ht="13.5" customHeight="1">
      <c r="B21" s="134"/>
      <c r="C21" s="34"/>
      <c r="D21" s="25"/>
      <c r="E21" s="362"/>
      <c r="F21" s="362"/>
      <c r="G21" s="362"/>
      <c r="H21" s="362"/>
      <c r="I21" s="362"/>
      <c r="J21" s="362"/>
      <c r="K21" s="362"/>
      <c r="L21" s="362"/>
      <c r="M21" s="362"/>
    </row>
    <row r="22" spans="2:14" ht="33" customHeight="1">
      <c r="B22" s="397" t="s">
        <v>174</v>
      </c>
      <c r="C22" s="25" t="s">
        <v>26</v>
      </c>
      <c r="D22" s="25"/>
      <c r="E22" s="542">
        <v>262</v>
      </c>
      <c r="F22" s="542"/>
      <c r="G22" s="543">
        <v>5317</v>
      </c>
      <c r="H22" s="542"/>
      <c r="I22" s="542">
        <v>121</v>
      </c>
      <c r="J22" s="542"/>
      <c r="K22" s="542">
        <v>4861</v>
      </c>
      <c r="L22" s="542"/>
      <c r="M22" s="542">
        <v>335</v>
      </c>
    </row>
    <row r="23" spans="2:14" ht="13.5" customHeight="1">
      <c r="B23" s="397"/>
      <c r="C23" s="25"/>
      <c r="D23" s="25"/>
      <c r="E23" s="362"/>
      <c r="F23" s="362"/>
      <c r="G23" s="362"/>
      <c r="H23" s="362"/>
      <c r="I23" s="362"/>
      <c r="J23" s="362"/>
      <c r="K23" s="362"/>
      <c r="L23" s="362"/>
      <c r="M23" s="362"/>
    </row>
    <row r="24" spans="2:14" ht="13.5" customHeight="1">
      <c r="B24" s="119"/>
      <c r="C24" s="888"/>
      <c r="D24" s="392"/>
      <c r="E24" s="333"/>
      <c r="F24" s="333"/>
      <c r="G24" s="333"/>
      <c r="H24" s="333"/>
      <c r="I24" s="333"/>
      <c r="J24" s="333"/>
      <c r="K24" s="333"/>
      <c r="L24" s="333"/>
      <c r="M24" s="333"/>
    </row>
    <row r="25" spans="2:14" ht="33" customHeight="1">
      <c r="B25" s="889" t="s">
        <v>69</v>
      </c>
      <c r="C25" s="128"/>
      <c r="D25" s="392"/>
      <c r="E25" s="458">
        <v>1320</v>
      </c>
      <c r="F25" s="458"/>
      <c r="G25" s="458">
        <v>16109</v>
      </c>
      <c r="H25" s="458"/>
      <c r="I25" s="458">
        <v>1016</v>
      </c>
      <c r="J25" s="458"/>
      <c r="K25" s="458">
        <v>14828</v>
      </c>
      <c r="L25" s="458"/>
      <c r="M25" s="458">
        <v>265</v>
      </c>
    </row>
    <row r="26" spans="2:14" ht="13.5" customHeight="1">
      <c r="B26" s="889"/>
      <c r="C26" s="128"/>
      <c r="D26" s="392"/>
      <c r="E26" s="458"/>
      <c r="F26" s="458"/>
      <c r="G26" s="458"/>
      <c r="H26" s="458"/>
      <c r="I26" s="458"/>
      <c r="J26" s="458"/>
      <c r="K26" s="458"/>
      <c r="L26" s="458"/>
      <c r="M26" s="458"/>
    </row>
    <row r="27" spans="2:14" ht="13.5" customHeight="1">
      <c r="B27" s="119"/>
      <c r="C27" s="888"/>
      <c r="D27" s="392"/>
      <c r="E27" s="333"/>
      <c r="F27" s="333"/>
      <c r="G27" s="333"/>
      <c r="H27" s="333"/>
      <c r="I27" s="333"/>
      <c r="J27" s="333"/>
      <c r="K27" s="333"/>
      <c r="L27" s="333"/>
      <c r="M27" s="333"/>
    </row>
    <row r="28" spans="2:14" ht="33" customHeight="1">
      <c r="B28" s="397" t="s">
        <v>69</v>
      </c>
      <c r="C28" s="890" t="s">
        <v>28</v>
      </c>
      <c r="D28" s="396"/>
      <c r="E28" s="542">
        <v>370</v>
      </c>
      <c r="F28" s="542"/>
      <c r="G28" s="543">
        <v>6339</v>
      </c>
      <c r="H28" s="542"/>
      <c r="I28" s="542">
        <v>380</v>
      </c>
      <c r="J28" s="542"/>
      <c r="K28" s="542">
        <v>5826</v>
      </c>
      <c r="L28" s="542"/>
      <c r="M28" s="542">
        <v>133</v>
      </c>
    </row>
    <row r="29" spans="2:14" ht="13.5" customHeight="1">
      <c r="B29" s="397"/>
      <c r="C29" s="890"/>
      <c r="D29" s="396"/>
      <c r="E29" s="362"/>
      <c r="F29" s="362"/>
      <c r="G29" s="362"/>
      <c r="H29" s="362"/>
      <c r="I29" s="362"/>
      <c r="J29" s="362"/>
      <c r="K29" s="362"/>
      <c r="L29" s="362"/>
      <c r="M29" s="362"/>
    </row>
    <row r="30" spans="2:14" ht="13.5" customHeight="1">
      <c r="B30" s="891"/>
      <c r="C30" s="128"/>
      <c r="D30" s="392"/>
      <c r="E30" s="362"/>
      <c r="F30" s="362"/>
      <c r="G30" s="362"/>
      <c r="H30" s="362"/>
      <c r="I30" s="362"/>
      <c r="J30" s="362"/>
      <c r="K30" s="362"/>
      <c r="L30" s="362"/>
      <c r="M30" s="362"/>
    </row>
    <row r="31" spans="2:14" s="72" customFormat="1" ht="33" customHeight="1">
      <c r="B31" s="397" t="s">
        <v>175</v>
      </c>
      <c r="C31" s="890" t="s">
        <v>29</v>
      </c>
      <c r="D31" s="396"/>
      <c r="E31" s="542">
        <v>950</v>
      </c>
      <c r="F31" s="542"/>
      <c r="G31" s="543">
        <v>9770</v>
      </c>
      <c r="H31" s="542"/>
      <c r="I31" s="542">
        <v>636</v>
      </c>
      <c r="J31" s="542"/>
      <c r="K31" s="542">
        <v>9002</v>
      </c>
      <c r="L31" s="542"/>
      <c r="M31" s="542">
        <v>132</v>
      </c>
      <c r="N31" s="71"/>
    </row>
    <row r="32" spans="2:14" s="72" customFormat="1" ht="21" customHeight="1" thickBot="1">
      <c r="B32" s="892"/>
      <c r="C32" s="893"/>
      <c r="D32" s="893"/>
      <c r="E32" s="893"/>
      <c r="F32" s="893"/>
      <c r="G32" s="893"/>
      <c r="H32" s="893"/>
      <c r="I32" s="893"/>
      <c r="J32" s="893"/>
      <c r="K32" s="893"/>
      <c r="L32" s="893"/>
      <c r="M32" s="893"/>
      <c r="N32" s="71"/>
    </row>
    <row r="33" spans="2:14" s="72" customFormat="1">
      <c r="B33" s="71"/>
      <c r="C33" s="71"/>
      <c r="D33" s="71"/>
      <c r="E33" s="71"/>
      <c r="F33" s="71"/>
      <c r="G33" s="71"/>
      <c r="H33" s="71"/>
      <c r="I33" s="71"/>
      <c r="J33" s="71"/>
      <c r="K33" s="71"/>
      <c r="L33" s="71"/>
      <c r="M33" s="71"/>
      <c r="N33" s="71"/>
    </row>
    <row r="34" spans="2:14" s="72" customFormat="1">
      <c r="B34" s="71"/>
      <c r="C34" s="71"/>
      <c r="D34" s="71"/>
      <c r="E34" s="71"/>
      <c r="F34" s="71"/>
      <c r="G34" s="71"/>
      <c r="H34" s="71"/>
      <c r="I34" s="71"/>
      <c r="J34" s="71"/>
      <c r="K34" s="71"/>
      <c r="L34" s="71"/>
      <c r="M34" s="71"/>
      <c r="N34" s="71"/>
    </row>
    <row r="35" spans="2:14" s="72" customFormat="1">
      <c r="B35" s="71"/>
      <c r="C35" s="71"/>
      <c r="D35" s="71"/>
      <c r="E35" s="71"/>
      <c r="F35" s="71"/>
      <c r="G35" s="71"/>
      <c r="H35" s="71"/>
      <c r="I35" s="71"/>
      <c r="J35" s="71"/>
      <c r="K35" s="71"/>
      <c r="L35" s="71"/>
      <c r="M35" s="71"/>
      <c r="N35" s="71"/>
    </row>
    <row r="36" spans="2:14" s="72" customFormat="1">
      <c r="B36" s="71"/>
      <c r="N36" s="71"/>
    </row>
    <row r="37" spans="2:14" s="72" customFormat="1">
      <c r="N37" s="71"/>
    </row>
  </sheetData>
  <sheetProtection algorithmName="SHA-512" hashValue="tOszd3uXyeGsTonzNuARhl2PrZUQQrClhod9tIwDIaE4HJ2CIs+Us1rJIW0Pyt0lR6HcRQvCg9zls1IdJ6nKGA==" saltValue="dCUBnF+GR/EUxkjWwup0WQ==" spinCount="100000" sheet="1" objects="1" scenarios="1"/>
  <mergeCells count="2">
    <mergeCell ref="B2:M2"/>
    <mergeCell ref="G5:M5"/>
  </mergeCells>
  <pageMargins left="0" right="0.51181102362204722" top="0.31496062992125984" bottom="0.51181102362204722" header="1.2598425196850394" footer="0.98425196850393704"/>
  <pageSetup paperSize="9" scale="80" firstPageNumber="12" orientation="landscape" useFirstPageNumber="1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92D050"/>
  </sheetPr>
  <dimension ref="B1:W43"/>
  <sheetViews>
    <sheetView zoomScaleNormal="100" zoomScaleSheetLayoutView="70" workbookViewId="0">
      <selection activeCell="I32" sqref="I32"/>
    </sheetView>
  </sheetViews>
  <sheetFormatPr defaultColWidth="9.140625" defaultRowHeight="12.75"/>
  <cols>
    <col min="1" max="1" width="9.5703125" style="71" customWidth="1"/>
    <col min="2" max="2" width="40" style="71" customWidth="1"/>
    <col min="3" max="3" width="11.140625" style="141" customWidth="1"/>
    <col min="4" max="4" width="1.42578125" style="141" customWidth="1"/>
    <col min="5" max="5" width="10.7109375" style="141" customWidth="1"/>
    <col min="6" max="6" width="1.42578125" style="141" customWidth="1"/>
    <col min="7" max="7" width="11.7109375" style="141" customWidth="1"/>
    <col min="8" max="8" width="1.42578125" style="141" customWidth="1"/>
    <col min="9" max="9" width="11.7109375" style="141" customWidth="1"/>
    <col min="10" max="10" width="1.42578125" style="141" customWidth="1"/>
    <col min="11" max="11" width="11.7109375" style="141" customWidth="1"/>
    <col min="12" max="12" width="1.42578125" style="141" customWidth="1"/>
    <col min="13" max="13" width="11.7109375" style="141" customWidth="1"/>
    <col min="14" max="14" width="1.42578125" style="141" customWidth="1"/>
    <col min="15" max="15" width="11.7109375" style="141" customWidth="1"/>
    <col min="16" max="16" width="1.42578125" style="141" customWidth="1"/>
    <col min="17" max="17" width="11.7109375" style="141" customWidth="1"/>
    <col min="18" max="18" width="1.42578125" style="141" customWidth="1"/>
    <col min="19" max="19" width="11.7109375" style="141" customWidth="1"/>
    <col min="20" max="20" width="1.42578125" style="141" customWidth="1"/>
    <col min="21" max="21" width="11.7109375" style="141" customWidth="1"/>
    <col min="22" max="22" width="9.140625" style="71"/>
    <col min="23" max="23" width="10.28515625" style="71" bestFit="1" customWidth="1"/>
    <col min="24" max="16384" width="9.140625" style="71"/>
  </cols>
  <sheetData>
    <row r="1" spans="2:23" ht="12.95" customHeight="1"/>
    <row r="2" spans="2:23" ht="27" customHeight="1">
      <c r="B2" s="1091" t="s">
        <v>299</v>
      </c>
      <c r="C2" s="1092"/>
      <c r="D2" s="1092"/>
      <c r="E2" s="1092"/>
      <c r="F2" s="1092"/>
      <c r="G2" s="1092"/>
      <c r="H2" s="1092"/>
      <c r="I2" s="1092"/>
      <c r="J2" s="1092"/>
      <c r="K2" s="1092"/>
      <c r="L2" s="1092"/>
      <c r="M2" s="1092"/>
      <c r="N2" s="1092"/>
      <c r="O2" s="1092"/>
      <c r="P2" s="1092"/>
      <c r="Q2" s="1092"/>
      <c r="R2" s="1092"/>
      <c r="S2" s="1092"/>
      <c r="T2" s="1092"/>
      <c r="U2" s="1092"/>
    </row>
    <row r="3" spans="2:23" ht="12.95" customHeight="1" thickBot="1">
      <c r="B3" s="72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2"/>
      <c r="Q3" s="142"/>
      <c r="R3" s="142"/>
      <c r="S3" s="142"/>
      <c r="T3" s="142"/>
      <c r="U3" s="142"/>
    </row>
    <row r="4" spans="2:23" ht="7.5" customHeight="1">
      <c r="B4" s="709"/>
      <c r="C4" s="894"/>
      <c r="D4" s="894"/>
      <c r="E4" s="894"/>
      <c r="F4" s="894"/>
      <c r="G4" s="894"/>
      <c r="H4" s="894"/>
      <c r="I4" s="894"/>
      <c r="J4" s="894"/>
      <c r="K4" s="894"/>
      <c r="L4" s="894"/>
      <c r="M4" s="894"/>
      <c r="N4" s="894"/>
      <c r="O4" s="894"/>
      <c r="P4" s="894"/>
      <c r="Q4" s="894"/>
      <c r="R4" s="894"/>
      <c r="S4" s="894"/>
      <c r="T4" s="894"/>
      <c r="U4" s="894"/>
    </row>
    <row r="5" spans="2:23" ht="90.75" customHeight="1" thickBot="1">
      <c r="B5" s="895" t="s">
        <v>134</v>
      </c>
      <c r="C5" s="643" t="s">
        <v>130</v>
      </c>
      <c r="D5" s="896"/>
      <c r="E5" s="859" t="s">
        <v>135</v>
      </c>
      <c r="F5" s="896"/>
      <c r="G5" s="1119" t="s">
        <v>136</v>
      </c>
      <c r="H5" s="1120"/>
      <c r="I5" s="1120"/>
      <c r="J5" s="713"/>
      <c r="K5" s="1119" t="s">
        <v>298</v>
      </c>
      <c r="L5" s="1120"/>
      <c r="M5" s="1120"/>
      <c r="N5" s="714"/>
      <c r="O5" s="1119" t="s">
        <v>137</v>
      </c>
      <c r="P5" s="1119"/>
      <c r="Q5" s="1119"/>
      <c r="R5" s="897"/>
      <c r="S5" s="1121" t="s">
        <v>138</v>
      </c>
      <c r="T5" s="1122"/>
      <c r="U5" s="1122"/>
      <c r="V5" s="74"/>
    </row>
    <row r="6" spans="2:23">
      <c r="B6" s="712"/>
      <c r="C6" s="896"/>
      <c r="D6" s="896"/>
      <c r="E6" s="896"/>
      <c r="F6" s="896"/>
      <c r="G6" s="915" t="s">
        <v>70</v>
      </c>
      <c r="H6" s="915"/>
      <c r="I6" s="915" t="s">
        <v>63</v>
      </c>
      <c r="J6" s="713"/>
      <c r="K6" s="915" t="s">
        <v>62</v>
      </c>
      <c r="L6" s="915"/>
      <c r="M6" s="915" t="s">
        <v>63</v>
      </c>
      <c r="N6" s="714"/>
      <c r="O6" s="915" t="s">
        <v>70</v>
      </c>
      <c r="P6" s="915"/>
      <c r="Q6" s="915" t="s">
        <v>63</v>
      </c>
      <c r="R6" s="714"/>
      <c r="S6" s="915" t="s">
        <v>70</v>
      </c>
      <c r="T6" s="915"/>
      <c r="U6" s="915" t="s">
        <v>71</v>
      </c>
      <c r="V6" s="74"/>
    </row>
    <row r="7" spans="2:23">
      <c r="B7" s="712"/>
      <c r="C7" s="896"/>
      <c r="D7" s="896"/>
      <c r="E7" s="896"/>
      <c r="F7" s="896"/>
      <c r="G7" s="858" t="s">
        <v>72</v>
      </c>
      <c r="H7" s="858"/>
      <c r="I7" s="858" t="s">
        <v>65</v>
      </c>
      <c r="J7" s="858"/>
      <c r="K7" s="858" t="s">
        <v>64</v>
      </c>
      <c r="L7" s="858"/>
      <c r="M7" s="858" t="s">
        <v>65</v>
      </c>
      <c r="N7" s="858"/>
      <c r="O7" s="858" t="s">
        <v>72</v>
      </c>
      <c r="P7" s="858"/>
      <c r="Q7" s="858" t="s">
        <v>65</v>
      </c>
      <c r="R7" s="858"/>
      <c r="S7" s="858" t="s">
        <v>72</v>
      </c>
      <c r="T7" s="858"/>
      <c r="U7" s="858" t="s">
        <v>73</v>
      </c>
      <c r="V7" s="74"/>
    </row>
    <row r="8" spans="2:23">
      <c r="B8" s="712"/>
      <c r="C8" s="896"/>
      <c r="D8" s="896"/>
      <c r="E8" s="896"/>
      <c r="F8" s="896"/>
      <c r="G8" s="896"/>
      <c r="H8" s="896"/>
      <c r="I8" s="896"/>
      <c r="J8" s="896"/>
      <c r="K8" s="896"/>
      <c r="L8" s="896"/>
      <c r="M8" s="896"/>
      <c r="N8" s="896"/>
      <c r="O8" s="896"/>
      <c r="P8" s="896"/>
      <c r="Q8" s="896"/>
      <c r="R8" s="896"/>
      <c r="S8" s="776" t="s">
        <v>0</v>
      </c>
      <c r="T8" s="776"/>
      <c r="U8" s="776" t="s">
        <v>0</v>
      </c>
      <c r="V8" s="74"/>
    </row>
    <row r="9" spans="2:23" ht="7.5" customHeight="1" thickBot="1">
      <c r="B9" s="715"/>
      <c r="C9" s="898"/>
      <c r="D9" s="898"/>
      <c r="E9" s="898"/>
      <c r="F9" s="898"/>
      <c r="G9" s="898"/>
      <c r="H9" s="898"/>
      <c r="I9" s="898"/>
      <c r="J9" s="898"/>
      <c r="K9" s="898"/>
      <c r="L9" s="898"/>
      <c r="M9" s="898"/>
      <c r="N9" s="898"/>
      <c r="O9" s="898"/>
      <c r="P9" s="898"/>
      <c r="Q9" s="898"/>
      <c r="R9" s="898"/>
      <c r="S9" s="778"/>
      <c r="T9" s="778"/>
      <c r="U9" s="778"/>
      <c r="V9" s="74"/>
    </row>
    <row r="10" spans="2:23" ht="7.5" customHeight="1">
      <c r="B10" s="72"/>
      <c r="C10" s="142"/>
      <c r="D10" s="142"/>
      <c r="E10" s="142"/>
      <c r="F10" s="142"/>
      <c r="G10" s="142"/>
      <c r="H10" s="142"/>
      <c r="I10" s="142"/>
      <c r="J10" s="142"/>
      <c r="K10" s="142"/>
      <c r="L10" s="142"/>
      <c r="M10" s="142"/>
      <c r="N10" s="142"/>
      <c r="O10" s="142"/>
      <c r="P10" s="142"/>
      <c r="Q10" s="142"/>
      <c r="R10" s="142"/>
      <c r="S10" s="142"/>
      <c r="T10" s="142"/>
      <c r="U10" s="142"/>
      <c r="V10" s="74"/>
    </row>
    <row r="11" spans="2:23" ht="29.25" customHeight="1">
      <c r="B11" s="351" t="s">
        <v>12</v>
      </c>
      <c r="C11" s="142"/>
      <c r="D11" s="142"/>
      <c r="E11" s="458">
        <v>518130</v>
      </c>
      <c r="F11" s="458"/>
      <c r="G11" s="458">
        <v>419842</v>
      </c>
      <c r="H11" s="458"/>
      <c r="I11" s="458">
        <v>98288</v>
      </c>
      <c r="J11" s="458"/>
      <c r="K11" s="458">
        <v>68475</v>
      </c>
      <c r="L11" s="458"/>
      <c r="M11" s="458">
        <v>17135</v>
      </c>
      <c r="N11" s="458"/>
      <c r="O11" s="458">
        <v>351367</v>
      </c>
      <c r="P11" s="458"/>
      <c r="Q11" s="458">
        <v>81153</v>
      </c>
      <c r="R11" s="458"/>
      <c r="S11" s="458">
        <v>7751805.1179999998</v>
      </c>
      <c r="T11" s="458"/>
      <c r="U11" s="458">
        <v>1728491.0860000001</v>
      </c>
      <c r="V11" s="116"/>
      <c r="W11" s="460"/>
    </row>
    <row r="12" spans="2:23" ht="7.5" customHeight="1" thickBot="1">
      <c r="B12" s="72"/>
      <c r="C12" s="142"/>
      <c r="D12" s="142"/>
      <c r="E12" s="143"/>
      <c r="F12" s="144"/>
      <c r="G12" s="143"/>
      <c r="H12" s="143"/>
      <c r="I12" s="143"/>
      <c r="J12" s="143"/>
      <c r="K12" s="143"/>
      <c r="L12" s="143"/>
      <c r="M12" s="143"/>
      <c r="N12" s="143"/>
      <c r="O12" s="143"/>
      <c r="P12" s="143"/>
      <c r="Q12" s="143"/>
      <c r="R12" s="143"/>
      <c r="S12" s="143"/>
      <c r="T12" s="143"/>
      <c r="U12" s="143"/>
      <c r="V12" s="116"/>
    </row>
    <row r="13" spans="2:23" ht="11.25" customHeight="1">
      <c r="B13" s="709"/>
      <c r="C13" s="894"/>
      <c r="D13" s="894"/>
      <c r="E13" s="899"/>
      <c r="F13" s="900"/>
      <c r="G13" s="899"/>
      <c r="H13" s="899"/>
      <c r="I13" s="899"/>
      <c r="J13" s="899"/>
      <c r="K13" s="899"/>
      <c r="L13" s="899"/>
      <c r="M13" s="899"/>
      <c r="N13" s="899"/>
      <c r="O13" s="899"/>
      <c r="P13" s="899"/>
      <c r="Q13" s="899"/>
      <c r="R13" s="899"/>
      <c r="S13" s="899"/>
      <c r="T13" s="899"/>
      <c r="U13" s="899"/>
      <c r="V13" s="116"/>
    </row>
    <row r="14" spans="2:23" ht="30" customHeight="1">
      <c r="B14" s="895" t="s">
        <v>13</v>
      </c>
      <c r="C14" s="784"/>
      <c r="D14" s="896"/>
      <c r="E14" s="458">
        <v>449268</v>
      </c>
      <c r="F14" s="458"/>
      <c r="G14" s="458">
        <v>362356</v>
      </c>
      <c r="H14" s="458"/>
      <c r="I14" s="458">
        <v>86912</v>
      </c>
      <c r="J14" s="458"/>
      <c r="K14" s="458">
        <v>65945</v>
      </c>
      <c r="L14" s="458"/>
      <c r="M14" s="458">
        <v>16550</v>
      </c>
      <c r="N14" s="458"/>
      <c r="O14" s="458">
        <v>296411</v>
      </c>
      <c r="P14" s="458"/>
      <c r="Q14" s="458">
        <v>70362</v>
      </c>
      <c r="R14" s="458"/>
      <c r="S14" s="458">
        <v>6269832.4329999993</v>
      </c>
      <c r="T14" s="458"/>
      <c r="U14" s="458">
        <v>1413422.6090000002</v>
      </c>
      <c r="V14" s="116"/>
    </row>
    <row r="15" spans="2:23" s="129" customFormat="1" ht="6.75" customHeight="1">
      <c r="B15" s="901"/>
      <c r="C15" s="902"/>
      <c r="D15" s="902"/>
      <c r="E15" s="147"/>
      <c r="F15" s="147"/>
      <c r="G15" s="147"/>
      <c r="H15" s="147"/>
      <c r="I15" s="147"/>
      <c r="J15" s="147"/>
      <c r="K15" s="147"/>
      <c r="L15" s="147"/>
      <c r="M15" s="147"/>
      <c r="N15" s="147"/>
      <c r="O15" s="147"/>
      <c r="P15" s="147"/>
      <c r="Q15" s="147"/>
      <c r="R15" s="147"/>
      <c r="S15" s="147"/>
      <c r="T15" s="147"/>
      <c r="U15" s="147"/>
      <c r="V15" s="146"/>
    </row>
    <row r="16" spans="2:23" s="129" customFormat="1" ht="30" customHeight="1">
      <c r="B16" s="426" t="s">
        <v>122</v>
      </c>
      <c r="C16" s="874" t="s">
        <v>14</v>
      </c>
      <c r="D16" s="902"/>
      <c r="E16" s="903">
        <v>18394</v>
      </c>
      <c r="F16" s="328"/>
      <c r="G16" s="871">
        <v>14963</v>
      </c>
      <c r="H16" s="533"/>
      <c r="I16" s="871">
        <v>3431</v>
      </c>
      <c r="J16" s="533"/>
      <c r="K16" s="871">
        <v>1262</v>
      </c>
      <c r="L16" s="533"/>
      <c r="M16" s="871">
        <v>409</v>
      </c>
      <c r="N16" s="533"/>
      <c r="O16" s="871">
        <v>13701</v>
      </c>
      <c r="P16" s="28"/>
      <c r="Q16" s="871">
        <v>3022</v>
      </c>
      <c r="R16" s="28"/>
      <c r="S16" s="871">
        <v>330461.935</v>
      </c>
      <c r="T16" s="904"/>
      <c r="U16" s="871">
        <v>67040.100999999995</v>
      </c>
      <c r="V16" s="146"/>
    </row>
    <row r="17" spans="2:22" s="129" customFormat="1" ht="6.75" customHeight="1">
      <c r="B17" s="905"/>
      <c r="C17" s="874"/>
      <c r="D17" s="902"/>
      <c r="E17" s="302"/>
      <c r="F17" s="28"/>
      <c r="G17" s="302"/>
      <c r="H17" s="28"/>
      <c r="I17" s="302"/>
      <c r="J17" s="28"/>
      <c r="K17" s="302"/>
      <c r="L17" s="28"/>
      <c r="M17" s="302"/>
      <c r="N17" s="28"/>
      <c r="O17" s="302"/>
      <c r="P17" s="28"/>
      <c r="Q17" s="302"/>
      <c r="R17" s="28"/>
      <c r="S17" s="302"/>
      <c r="T17" s="28"/>
      <c r="U17" s="302"/>
      <c r="V17" s="146"/>
    </row>
    <row r="18" spans="2:22" s="129" customFormat="1" ht="30" customHeight="1">
      <c r="B18" s="426" t="s">
        <v>123</v>
      </c>
      <c r="C18" s="874" t="s">
        <v>15</v>
      </c>
      <c r="D18" s="902"/>
      <c r="E18" s="302">
        <v>419663</v>
      </c>
      <c r="F18" s="28"/>
      <c r="G18" s="871">
        <v>338143</v>
      </c>
      <c r="H18" s="533"/>
      <c r="I18" s="871">
        <v>81520</v>
      </c>
      <c r="J18" s="533"/>
      <c r="K18" s="871">
        <v>63925</v>
      </c>
      <c r="L18" s="533"/>
      <c r="M18" s="871">
        <v>15913</v>
      </c>
      <c r="N18" s="533"/>
      <c r="O18" s="871">
        <v>274218</v>
      </c>
      <c r="P18" s="28"/>
      <c r="Q18" s="871">
        <v>65607</v>
      </c>
      <c r="R18" s="28"/>
      <c r="S18" s="871">
        <v>5739750.8130000001</v>
      </c>
      <c r="T18" s="904"/>
      <c r="U18" s="871">
        <v>1306335.7990000001</v>
      </c>
      <c r="V18" s="146"/>
    </row>
    <row r="19" spans="2:22" s="129" customFormat="1" ht="6.75" customHeight="1">
      <c r="B19" s="312"/>
      <c r="C19" s="874"/>
      <c r="D19" s="902"/>
      <c r="E19" s="302"/>
      <c r="F19" s="147"/>
      <c r="G19" s="302"/>
      <c r="H19" s="147"/>
      <c r="I19" s="302"/>
      <c r="J19" s="147"/>
      <c r="K19" s="302"/>
      <c r="L19" s="147"/>
      <c r="M19" s="302"/>
      <c r="N19" s="147"/>
      <c r="O19" s="302"/>
      <c r="P19" s="147"/>
      <c r="Q19" s="302"/>
      <c r="R19" s="147"/>
      <c r="S19" s="302"/>
      <c r="T19" s="147"/>
      <c r="U19" s="302"/>
      <c r="V19" s="146"/>
    </row>
    <row r="20" spans="2:22" s="129" customFormat="1" ht="30" customHeight="1">
      <c r="B20" s="426" t="s">
        <v>124</v>
      </c>
      <c r="C20" s="874" t="s">
        <v>16</v>
      </c>
      <c r="D20" s="902"/>
      <c r="E20" s="302">
        <v>3927</v>
      </c>
      <c r="F20" s="28"/>
      <c r="G20" s="871">
        <v>3102</v>
      </c>
      <c r="H20" s="533"/>
      <c r="I20" s="871">
        <v>825</v>
      </c>
      <c r="J20" s="533"/>
      <c r="K20" s="871">
        <v>257</v>
      </c>
      <c r="L20" s="533"/>
      <c r="M20" s="871">
        <v>104</v>
      </c>
      <c r="N20" s="533"/>
      <c r="O20" s="871">
        <v>2845</v>
      </c>
      <c r="P20" s="28"/>
      <c r="Q20" s="871">
        <v>721</v>
      </c>
      <c r="R20" s="28"/>
      <c r="S20" s="871">
        <v>66084.41</v>
      </c>
      <c r="T20" s="904"/>
      <c r="U20" s="871">
        <v>17571.77</v>
      </c>
      <c r="V20" s="146"/>
    </row>
    <row r="21" spans="2:22" s="129" customFormat="1" ht="6.75" customHeight="1">
      <c r="B21" s="312"/>
      <c r="C21" s="874"/>
      <c r="D21" s="902"/>
      <c r="E21" s="302"/>
      <c r="F21" s="147"/>
      <c r="G21" s="302"/>
      <c r="H21" s="147"/>
      <c r="I21" s="302"/>
      <c r="J21" s="147"/>
      <c r="K21" s="302"/>
      <c r="L21" s="147"/>
      <c r="M21" s="302"/>
      <c r="N21" s="147"/>
      <c r="O21" s="302"/>
      <c r="P21" s="147"/>
      <c r="Q21" s="302"/>
      <c r="R21" s="147"/>
      <c r="S21" s="302"/>
      <c r="T21" s="147"/>
      <c r="U21" s="302"/>
      <c r="V21" s="146"/>
    </row>
    <row r="22" spans="2:22" s="129" customFormat="1" ht="30" customHeight="1">
      <c r="B22" s="905" t="s">
        <v>125</v>
      </c>
      <c r="C22" s="874" t="s">
        <v>17</v>
      </c>
      <c r="D22" s="902"/>
      <c r="E22" s="302">
        <v>172</v>
      </c>
      <c r="F22" s="28"/>
      <c r="G22" s="871">
        <v>151</v>
      </c>
      <c r="H22" s="533"/>
      <c r="I22" s="871">
        <v>21</v>
      </c>
      <c r="J22" s="533"/>
      <c r="K22" s="871">
        <v>23</v>
      </c>
      <c r="L22" s="533"/>
      <c r="M22" s="871">
        <v>13</v>
      </c>
      <c r="N22" s="533"/>
      <c r="O22" s="871">
        <v>128</v>
      </c>
      <c r="P22" s="28"/>
      <c r="Q22" s="871">
        <v>8</v>
      </c>
      <c r="R22" s="28"/>
      <c r="S22" s="871">
        <v>2750.9879999999998</v>
      </c>
      <c r="T22" s="904"/>
      <c r="U22" s="871">
        <v>188.03899999999999</v>
      </c>
      <c r="V22" s="146"/>
    </row>
    <row r="23" spans="2:22" s="129" customFormat="1" ht="6.75" customHeight="1">
      <c r="B23" s="906"/>
      <c r="C23" s="874"/>
      <c r="D23" s="902"/>
      <c r="E23" s="302"/>
      <c r="F23" s="147"/>
      <c r="G23" s="302"/>
      <c r="H23" s="147"/>
      <c r="I23" s="302"/>
      <c r="J23" s="147"/>
      <c r="K23" s="302"/>
      <c r="L23" s="147"/>
      <c r="M23" s="302"/>
      <c r="N23" s="147"/>
      <c r="O23" s="302"/>
      <c r="P23" s="147"/>
      <c r="Q23" s="302"/>
      <c r="R23" s="147"/>
      <c r="S23" s="302"/>
      <c r="T23" s="147"/>
      <c r="U23" s="302"/>
      <c r="V23" s="146"/>
    </row>
    <row r="24" spans="2:22" s="129" customFormat="1" ht="54" customHeight="1">
      <c r="B24" s="426" t="s">
        <v>205</v>
      </c>
      <c r="C24" s="394" t="s">
        <v>18</v>
      </c>
      <c r="D24" s="902"/>
      <c r="E24" s="302">
        <v>7112</v>
      </c>
      <c r="F24" s="28"/>
      <c r="G24" s="871">
        <v>5997</v>
      </c>
      <c r="H24" s="533"/>
      <c r="I24" s="871">
        <v>1115</v>
      </c>
      <c r="J24" s="533"/>
      <c r="K24" s="871">
        <v>478</v>
      </c>
      <c r="L24" s="533"/>
      <c r="M24" s="871">
        <v>111</v>
      </c>
      <c r="N24" s="533"/>
      <c r="O24" s="871">
        <v>5519</v>
      </c>
      <c r="P24" s="28"/>
      <c r="Q24" s="871">
        <v>1004</v>
      </c>
      <c r="R24" s="28"/>
      <c r="S24" s="871">
        <v>130784.287</v>
      </c>
      <c r="T24" s="904"/>
      <c r="U24" s="871">
        <v>22286.9</v>
      </c>
      <c r="V24" s="146"/>
    </row>
    <row r="25" spans="2:22" ht="6.75" customHeight="1">
      <c r="B25" s="136"/>
      <c r="C25" s="427"/>
      <c r="D25" s="896"/>
      <c r="E25" s="302"/>
      <c r="F25" s="148"/>
      <c r="G25" s="302"/>
      <c r="H25" s="148"/>
      <c r="I25" s="302"/>
      <c r="J25" s="148"/>
      <c r="K25" s="302"/>
      <c r="L25" s="148"/>
      <c r="M25" s="302"/>
      <c r="N25" s="148"/>
      <c r="O25" s="302"/>
      <c r="P25" s="148"/>
      <c r="Q25" s="302"/>
      <c r="R25" s="148"/>
      <c r="S25" s="302"/>
      <c r="T25" s="148"/>
      <c r="U25" s="302"/>
      <c r="V25" s="116"/>
    </row>
    <row r="26" spans="2:22" ht="28.5" customHeight="1">
      <c r="B26" s="907" t="s">
        <v>19</v>
      </c>
      <c r="C26" s="784"/>
      <c r="D26" s="902"/>
      <c r="E26" s="458">
        <v>38200</v>
      </c>
      <c r="F26" s="458"/>
      <c r="G26" s="458">
        <v>30718</v>
      </c>
      <c r="H26" s="458"/>
      <c r="I26" s="458">
        <v>7482</v>
      </c>
      <c r="J26" s="458"/>
      <c r="K26" s="458">
        <v>1395</v>
      </c>
      <c r="L26" s="458"/>
      <c r="M26" s="458">
        <v>387</v>
      </c>
      <c r="N26" s="458"/>
      <c r="O26" s="458">
        <v>29323</v>
      </c>
      <c r="P26" s="458"/>
      <c r="Q26" s="458">
        <v>7095</v>
      </c>
      <c r="R26" s="458"/>
      <c r="S26" s="458">
        <v>760292.79</v>
      </c>
      <c r="T26" s="458"/>
      <c r="U26" s="458">
        <v>197787.51599999997</v>
      </c>
      <c r="V26" s="116"/>
    </row>
    <row r="27" spans="2:22" ht="6.75" customHeight="1">
      <c r="B27" s="879"/>
      <c r="C27" s="908"/>
      <c r="D27" s="902"/>
      <c r="E27" s="147"/>
      <c r="F27" s="147"/>
      <c r="G27" s="147"/>
      <c r="H27" s="147"/>
      <c r="I27" s="147"/>
      <c r="J27" s="147"/>
      <c r="K27" s="147"/>
      <c r="L27" s="147"/>
      <c r="M27" s="147"/>
      <c r="N27" s="147"/>
      <c r="O27" s="147"/>
      <c r="P27" s="147"/>
      <c r="Q27" s="147"/>
      <c r="R27" s="147"/>
      <c r="S27" s="147"/>
      <c r="T27" s="147"/>
      <c r="U27" s="147"/>
      <c r="V27" s="116"/>
    </row>
    <row r="28" spans="2:22" ht="30" customHeight="1">
      <c r="B28" s="905" t="s">
        <v>126</v>
      </c>
      <c r="C28" s="874" t="s">
        <v>20</v>
      </c>
      <c r="D28" s="896"/>
      <c r="E28" s="302">
        <v>38085</v>
      </c>
      <c r="F28" s="150"/>
      <c r="G28" s="871">
        <v>30686</v>
      </c>
      <c r="H28" s="533"/>
      <c r="I28" s="871">
        <v>7399</v>
      </c>
      <c r="J28" s="533"/>
      <c r="K28" s="871">
        <v>1393</v>
      </c>
      <c r="L28" s="533"/>
      <c r="M28" s="871">
        <v>386</v>
      </c>
      <c r="N28" s="533"/>
      <c r="O28" s="871">
        <v>29293</v>
      </c>
      <c r="P28" s="28"/>
      <c r="Q28" s="871">
        <v>7013</v>
      </c>
      <c r="R28" s="28"/>
      <c r="S28" s="871">
        <v>759412.65399999998</v>
      </c>
      <c r="T28" s="904"/>
      <c r="U28" s="871">
        <v>196209.19399999999</v>
      </c>
      <c r="V28" s="116"/>
    </row>
    <row r="29" spans="2:22" ht="6.75" customHeight="1">
      <c r="B29" s="906"/>
      <c r="C29" s="909" t="s">
        <v>219</v>
      </c>
      <c r="D29" s="896"/>
      <c r="E29" s="428"/>
      <c r="F29" s="148"/>
      <c r="G29" s="428"/>
      <c r="H29" s="148"/>
      <c r="I29" s="428"/>
      <c r="J29" s="148"/>
      <c r="K29" s="428"/>
      <c r="L29" s="148"/>
      <c r="M29" s="428"/>
      <c r="N29" s="148"/>
      <c r="O29" s="428"/>
      <c r="P29" s="148"/>
      <c r="Q29" s="428"/>
      <c r="R29" s="148"/>
      <c r="S29" s="428"/>
      <c r="T29" s="148"/>
      <c r="U29" s="428"/>
      <c r="V29" s="116"/>
    </row>
    <row r="30" spans="2:22" ht="54" customHeight="1">
      <c r="B30" s="426" t="s">
        <v>185</v>
      </c>
      <c r="C30" s="429" t="s">
        <v>18</v>
      </c>
      <c r="D30" s="896"/>
      <c r="E30" s="302">
        <v>115</v>
      </c>
      <c r="F30" s="782"/>
      <c r="G30" s="871">
        <v>32</v>
      </c>
      <c r="H30" s="533"/>
      <c r="I30" s="871">
        <v>83</v>
      </c>
      <c r="J30" s="533"/>
      <c r="K30" s="871">
        <v>2</v>
      </c>
      <c r="L30" s="533"/>
      <c r="M30" s="871">
        <v>1</v>
      </c>
      <c r="N30" s="533"/>
      <c r="O30" s="871">
        <v>30</v>
      </c>
      <c r="P30" s="28"/>
      <c r="Q30" s="871">
        <v>82</v>
      </c>
      <c r="R30" s="28"/>
      <c r="S30" s="871">
        <v>880.13599999999997</v>
      </c>
      <c r="T30" s="904"/>
      <c r="U30" s="871">
        <v>1578.3219999999999</v>
      </c>
      <c r="V30" s="116"/>
    </row>
    <row r="31" spans="2:22" ht="6.75" customHeight="1" thickBot="1">
      <c r="B31" s="910"/>
      <c r="C31" s="911"/>
      <c r="D31" s="898"/>
      <c r="E31" s="912"/>
      <c r="F31" s="913"/>
      <c r="G31" s="912"/>
      <c r="H31" s="914"/>
      <c r="I31" s="912"/>
      <c r="J31" s="914"/>
      <c r="K31" s="912"/>
      <c r="L31" s="914"/>
      <c r="M31" s="912"/>
      <c r="N31" s="914"/>
      <c r="O31" s="912"/>
      <c r="P31" s="914"/>
      <c r="Q31" s="912"/>
      <c r="R31" s="914"/>
      <c r="S31" s="912"/>
      <c r="T31" s="914"/>
      <c r="U31" s="912"/>
      <c r="V31" s="116"/>
    </row>
    <row r="32" spans="2:22" ht="12" customHeight="1">
      <c r="B32" s="614" t="s">
        <v>278</v>
      </c>
      <c r="C32" s="620"/>
      <c r="D32" s="142"/>
      <c r="E32" s="423"/>
      <c r="F32" s="150"/>
      <c r="G32" s="423"/>
      <c r="H32" s="621"/>
      <c r="I32" s="423"/>
      <c r="J32" s="621"/>
      <c r="K32" s="423"/>
      <c r="L32" s="621"/>
      <c r="M32" s="423"/>
      <c r="N32" s="621"/>
      <c r="O32" s="423"/>
      <c r="P32" s="621"/>
      <c r="Q32" s="423"/>
      <c r="R32" s="621"/>
      <c r="S32" s="423"/>
      <c r="T32" s="621"/>
      <c r="U32" s="423"/>
      <c r="V32" s="116"/>
    </row>
    <row r="33" spans="2:22" ht="12" customHeight="1">
      <c r="B33" s="615" t="s">
        <v>279</v>
      </c>
      <c r="C33" s="620"/>
      <c r="D33" s="142"/>
      <c r="E33" s="423"/>
      <c r="F33" s="150"/>
      <c r="G33" s="423"/>
      <c r="H33" s="621"/>
      <c r="I33" s="423"/>
      <c r="J33" s="621"/>
      <c r="K33" s="423"/>
      <c r="L33" s="621"/>
      <c r="M33" s="423"/>
      <c r="N33" s="621"/>
      <c r="O33" s="423"/>
      <c r="P33" s="621"/>
      <c r="Q33" s="423"/>
      <c r="R33" s="621"/>
      <c r="S33" s="423"/>
      <c r="T33" s="621"/>
      <c r="U33" s="423"/>
      <c r="V33" s="116"/>
    </row>
    <row r="34" spans="2:22" ht="12" customHeight="1">
      <c r="B34" s="616" t="s">
        <v>273</v>
      </c>
      <c r="C34" s="620"/>
      <c r="D34" s="142"/>
      <c r="E34" s="423"/>
      <c r="F34" s="150"/>
      <c r="G34" s="423"/>
      <c r="H34" s="621"/>
      <c r="I34" s="423"/>
      <c r="J34" s="621"/>
      <c r="K34" s="423"/>
      <c r="L34" s="621"/>
      <c r="M34" s="423"/>
      <c r="N34" s="621"/>
      <c r="O34" s="423"/>
      <c r="P34" s="621"/>
      <c r="Q34" s="423"/>
      <c r="R34" s="621"/>
      <c r="S34" s="423"/>
      <c r="T34" s="621"/>
      <c r="U34" s="423"/>
      <c r="V34" s="116"/>
    </row>
    <row r="35" spans="2:22" ht="12" customHeight="1">
      <c r="B35" s="617" t="s">
        <v>280</v>
      </c>
      <c r="C35" s="620"/>
      <c r="D35" s="142"/>
      <c r="E35" s="423"/>
      <c r="F35" s="150"/>
      <c r="G35" s="423"/>
      <c r="H35" s="621"/>
      <c r="I35" s="423"/>
      <c r="J35" s="621"/>
      <c r="K35" s="423"/>
      <c r="L35" s="621"/>
      <c r="M35" s="423"/>
      <c r="N35" s="621"/>
      <c r="O35" s="423"/>
      <c r="P35" s="621"/>
      <c r="Q35" s="423"/>
      <c r="R35" s="621"/>
      <c r="S35" s="423"/>
      <c r="T35" s="621"/>
      <c r="U35" s="423"/>
      <c r="V35" s="116"/>
    </row>
    <row r="36" spans="2:22">
      <c r="B36" s="618" t="s">
        <v>272</v>
      </c>
      <c r="C36" s="605"/>
      <c r="D36" s="605"/>
      <c r="E36" s="605"/>
      <c r="F36" s="154"/>
      <c r="G36" s="423"/>
      <c r="H36" s="155"/>
      <c r="I36" s="423"/>
      <c r="J36" s="155"/>
      <c r="K36" s="423"/>
      <c r="L36" s="155"/>
      <c r="M36" s="423"/>
      <c r="N36" s="155"/>
      <c r="O36" s="423"/>
      <c r="P36" s="155"/>
      <c r="Q36" s="423"/>
      <c r="R36" s="155"/>
      <c r="S36" s="423"/>
      <c r="T36" s="155"/>
      <c r="U36" s="423"/>
      <c r="V36" s="118"/>
    </row>
    <row r="39" spans="2:22">
      <c r="B39" s="614"/>
    </row>
    <row r="40" spans="2:22">
      <c r="B40" s="615"/>
    </row>
    <row r="41" spans="2:22">
      <c r="B41" s="616"/>
    </row>
    <row r="42" spans="2:22">
      <c r="B42" s="617"/>
    </row>
    <row r="43" spans="2:22">
      <c r="B43" s="618"/>
    </row>
  </sheetData>
  <sheetProtection algorithmName="SHA-512" hashValue="w+ebTVarx9sTan2OZ2DyC6rM+g1CGk3AYCVsTI5EcE3xSTPHaBMRzaG7wEH2sI3BriD9fu88QubM5xYRASDh7A==" saltValue="LQP9VIVQ+NcvfDI9uPHibQ==" spinCount="100000" sheet="1" objects="1" scenarios="1"/>
  <mergeCells count="5">
    <mergeCell ref="O5:Q5"/>
    <mergeCell ref="B2:U2"/>
    <mergeCell ref="G5:I5"/>
    <mergeCell ref="K5:M5"/>
    <mergeCell ref="S5:U5"/>
  </mergeCells>
  <pageMargins left="0" right="0.5" top="0.3" bottom="0.5" header="1.27" footer="1"/>
  <pageSetup paperSize="9" scale="80" firstPageNumber="14" orientation="landscape" useFirstPageNumber="1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15F335-CA56-4871-A341-DBF11EB84515}">
  <sheetPr>
    <tabColor rgb="FF92D050"/>
  </sheetPr>
  <dimension ref="B1:V36"/>
  <sheetViews>
    <sheetView zoomScaleNormal="100" zoomScaleSheetLayoutView="70" workbookViewId="0">
      <selection activeCell="S11" sqref="S11"/>
    </sheetView>
  </sheetViews>
  <sheetFormatPr defaultColWidth="9.140625" defaultRowHeight="12.75"/>
  <cols>
    <col min="1" max="1" width="9.5703125" style="71" customWidth="1"/>
    <col min="2" max="2" width="40" style="71" customWidth="1"/>
    <col min="3" max="3" width="11.140625" style="141" customWidth="1"/>
    <col min="4" max="4" width="1.42578125" style="141" customWidth="1"/>
    <col min="5" max="5" width="10.7109375" style="141" customWidth="1"/>
    <col min="6" max="6" width="1.42578125" style="141" customWidth="1"/>
    <col min="7" max="7" width="11.7109375" style="141" customWidth="1"/>
    <col min="8" max="8" width="1.42578125" style="141" customWidth="1"/>
    <col min="9" max="9" width="11.7109375" style="141" customWidth="1"/>
    <col min="10" max="10" width="1.42578125" style="141" customWidth="1"/>
    <col min="11" max="11" width="11.7109375" style="141" customWidth="1"/>
    <col min="12" max="12" width="1.42578125" style="141" customWidth="1"/>
    <col min="13" max="13" width="11.7109375" style="141" customWidth="1"/>
    <col min="14" max="14" width="1.42578125" style="141" customWidth="1"/>
    <col min="15" max="15" width="11.7109375" style="141" customWidth="1"/>
    <col min="16" max="16" width="1.42578125" style="141" customWidth="1"/>
    <col min="17" max="17" width="11.7109375" style="141" customWidth="1"/>
    <col min="18" max="18" width="1.42578125" style="141" customWidth="1"/>
    <col min="19" max="19" width="11.7109375" style="141" customWidth="1"/>
    <col min="20" max="20" width="1.42578125" style="141" customWidth="1"/>
    <col min="21" max="21" width="11.7109375" style="141" customWidth="1"/>
    <col min="22" max="22" width="9.140625" style="71"/>
    <col min="23" max="23" width="10.28515625" style="71" bestFit="1" customWidth="1"/>
    <col min="24" max="16384" width="9.140625" style="71"/>
  </cols>
  <sheetData>
    <row r="1" spans="2:22" ht="12.95" customHeight="1">
      <c r="B1" s="313"/>
      <c r="C1" s="149"/>
      <c r="D1" s="142"/>
      <c r="E1" s="154"/>
      <c r="F1" s="154"/>
      <c r="G1" s="155"/>
      <c r="H1" s="155"/>
      <c r="I1" s="155"/>
      <c r="J1" s="155"/>
      <c r="K1" s="155"/>
      <c r="L1" s="155"/>
      <c r="M1" s="155"/>
      <c r="N1" s="155"/>
      <c r="O1" s="155"/>
      <c r="P1" s="155"/>
      <c r="Q1" s="155"/>
      <c r="R1" s="155"/>
      <c r="S1" s="155"/>
      <c r="T1" s="155"/>
      <c r="U1" s="155"/>
      <c r="V1" s="118"/>
    </row>
    <row r="2" spans="2:22" ht="27" customHeight="1">
      <c r="B2" s="1091" t="s">
        <v>297</v>
      </c>
      <c r="C2" s="1092"/>
      <c r="D2" s="1092"/>
      <c r="E2" s="1092"/>
      <c r="F2" s="1092"/>
      <c r="G2" s="1092"/>
      <c r="H2" s="1092"/>
      <c r="I2" s="1092"/>
      <c r="J2" s="1092"/>
      <c r="K2" s="1092"/>
      <c r="L2" s="1092"/>
      <c r="M2" s="1092"/>
      <c r="N2" s="1092"/>
      <c r="O2" s="1092"/>
      <c r="P2" s="1092"/>
      <c r="Q2" s="1092"/>
      <c r="R2" s="1092"/>
      <c r="S2" s="1092"/>
      <c r="T2" s="1092"/>
      <c r="U2" s="1092"/>
    </row>
    <row r="3" spans="2:22" ht="12.95" customHeight="1" thickBot="1">
      <c r="B3" s="72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2"/>
      <c r="Q3" s="142"/>
      <c r="R3" s="142"/>
      <c r="S3" s="142"/>
      <c r="T3" s="142"/>
      <c r="U3" s="142"/>
    </row>
    <row r="4" spans="2:22" ht="7.5" customHeight="1">
      <c r="B4" s="709"/>
      <c r="C4" s="894"/>
      <c r="D4" s="894"/>
      <c r="E4" s="894"/>
      <c r="F4" s="894"/>
      <c r="G4" s="894"/>
      <c r="H4" s="894"/>
      <c r="I4" s="894"/>
      <c r="J4" s="894"/>
      <c r="K4" s="894"/>
      <c r="L4" s="894"/>
      <c r="M4" s="894"/>
      <c r="N4" s="894"/>
      <c r="O4" s="894"/>
      <c r="P4" s="894"/>
      <c r="Q4" s="894"/>
      <c r="R4" s="894"/>
      <c r="S4" s="894"/>
      <c r="T4" s="894"/>
      <c r="U4" s="894"/>
    </row>
    <row r="5" spans="2:22" ht="90.75" customHeight="1" thickBot="1">
      <c r="B5" s="895" t="s">
        <v>134</v>
      </c>
      <c r="C5" s="643" t="s">
        <v>130</v>
      </c>
      <c r="D5" s="896"/>
      <c r="E5" s="859" t="s">
        <v>135</v>
      </c>
      <c r="F5" s="896"/>
      <c r="G5" s="1124" t="s">
        <v>136</v>
      </c>
      <c r="H5" s="1125"/>
      <c r="I5" s="1125"/>
      <c r="J5" s="713"/>
      <c r="K5" s="1124" t="s">
        <v>298</v>
      </c>
      <c r="L5" s="1125"/>
      <c r="M5" s="1125"/>
      <c r="N5" s="714"/>
      <c r="O5" s="1124" t="s">
        <v>137</v>
      </c>
      <c r="P5" s="1124"/>
      <c r="Q5" s="1124"/>
      <c r="R5" s="897"/>
      <c r="S5" s="1126" t="s">
        <v>138</v>
      </c>
      <c r="T5" s="1127"/>
      <c r="U5" s="1127"/>
      <c r="V5" s="74"/>
    </row>
    <row r="6" spans="2:22">
      <c r="B6" s="712"/>
      <c r="C6" s="896"/>
      <c r="D6" s="896"/>
      <c r="E6" s="896"/>
      <c r="F6" s="896"/>
      <c r="G6" s="714" t="s">
        <v>70</v>
      </c>
      <c r="H6" s="714"/>
      <c r="I6" s="714" t="s">
        <v>63</v>
      </c>
      <c r="J6" s="713"/>
      <c r="K6" s="714" t="s">
        <v>62</v>
      </c>
      <c r="L6" s="714"/>
      <c r="M6" s="714" t="s">
        <v>63</v>
      </c>
      <c r="N6" s="714"/>
      <c r="O6" s="714" t="s">
        <v>70</v>
      </c>
      <c r="P6" s="714"/>
      <c r="Q6" s="714" t="s">
        <v>63</v>
      </c>
      <c r="R6" s="714"/>
      <c r="S6" s="714" t="s">
        <v>70</v>
      </c>
      <c r="T6" s="714"/>
      <c r="U6" s="714" t="s">
        <v>71</v>
      </c>
      <c r="V6" s="74"/>
    </row>
    <row r="7" spans="2:22">
      <c r="B7" s="712"/>
      <c r="C7" s="896"/>
      <c r="D7" s="896"/>
      <c r="E7" s="896"/>
      <c r="F7" s="896"/>
      <c r="G7" s="858" t="s">
        <v>72</v>
      </c>
      <c r="H7" s="858"/>
      <c r="I7" s="858" t="s">
        <v>65</v>
      </c>
      <c r="J7" s="858"/>
      <c r="K7" s="858" t="s">
        <v>64</v>
      </c>
      <c r="L7" s="858"/>
      <c r="M7" s="858" t="s">
        <v>65</v>
      </c>
      <c r="N7" s="858"/>
      <c r="O7" s="858" t="s">
        <v>72</v>
      </c>
      <c r="P7" s="858"/>
      <c r="Q7" s="858" t="s">
        <v>65</v>
      </c>
      <c r="R7" s="858"/>
      <c r="S7" s="858" t="s">
        <v>72</v>
      </c>
      <c r="T7" s="858"/>
      <c r="U7" s="858" t="s">
        <v>73</v>
      </c>
      <c r="V7" s="74"/>
    </row>
    <row r="8" spans="2:22">
      <c r="B8" s="712"/>
      <c r="C8" s="896"/>
      <c r="D8" s="896"/>
      <c r="E8" s="896"/>
      <c r="F8" s="896"/>
      <c r="G8" s="916"/>
      <c r="H8" s="916"/>
      <c r="I8" s="916"/>
      <c r="J8" s="916"/>
      <c r="K8" s="916"/>
      <c r="L8" s="916"/>
      <c r="M8" s="916"/>
      <c r="N8" s="916"/>
      <c r="O8" s="916"/>
      <c r="P8" s="916"/>
      <c r="Q8" s="916"/>
      <c r="R8" s="916"/>
      <c r="S8" s="776" t="s">
        <v>0</v>
      </c>
      <c r="T8" s="776"/>
      <c r="U8" s="776" t="s">
        <v>0</v>
      </c>
      <c r="V8" s="74"/>
    </row>
    <row r="9" spans="2:22" ht="7.5" customHeight="1" thickBot="1">
      <c r="B9" s="715"/>
      <c r="C9" s="898"/>
      <c r="D9" s="898"/>
      <c r="E9" s="898"/>
      <c r="F9" s="898"/>
      <c r="G9" s="898"/>
      <c r="H9" s="898"/>
      <c r="I9" s="898"/>
      <c r="J9" s="898"/>
      <c r="K9" s="898"/>
      <c r="L9" s="898"/>
      <c r="M9" s="898"/>
      <c r="N9" s="898"/>
      <c r="O9" s="898"/>
      <c r="P9" s="898"/>
      <c r="Q9" s="898"/>
      <c r="R9" s="898"/>
      <c r="S9" s="715"/>
      <c r="T9" s="715"/>
      <c r="U9" s="715"/>
      <c r="V9" s="74"/>
    </row>
    <row r="10" spans="2:22" ht="12.75" customHeight="1">
      <c r="G10" s="142"/>
      <c r="H10" s="142"/>
      <c r="I10" s="142"/>
      <c r="J10" s="142"/>
      <c r="K10" s="142"/>
      <c r="L10" s="142"/>
      <c r="M10" s="142"/>
      <c r="N10" s="142"/>
      <c r="O10" s="142"/>
      <c r="P10" s="142"/>
      <c r="Q10" s="142"/>
      <c r="R10" s="142"/>
      <c r="S10" s="142"/>
      <c r="T10" s="142"/>
      <c r="U10" s="142"/>
      <c r="V10" s="74"/>
    </row>
    <row r="11" spans="2:22" ht="30" customHeight="1">
      <c r="B11" s="337" t="s">
        <v>21</v>
      </c>
      <c r="C11" s="156"/>
      <c r="D11" s="142"/>
      <c r="E11" s="19">
        <v>14553</v>
      </c>
      <c r="F11" s="123"/>
      <c r="G11" s="19">
        <v>12203</v>
      </c>
      <c r="H11" s="123"/>
      <c r="I11" s="19">
        <v>2350</v>
      </c>
      <c r="J11" s="123"/>
      <c r="K11" s="19">
        <v>267</v>
      </c>
      <c r="L11" s="123"/>
      <c r="M11" s="19">
        <v>50</v>
      </c>
      <c r="N11" s="123"/>
      <c r="O11" s="19">
        <v>11936</v>
      </c>
      <c r="P11" s="123"/>
      <c r="Q11" s="19">
        <v>2300</v>
      </c>
      <c r="R11" s="123"/>
      <c r="S11" s="19">
        <v>355489.576</v>
      </c>
      <c r="T11" s="123"/>
      <c r="U11" s="19">
        <v>75495.851999999999</v>
      </c>
      <c r="V11" s="116"/>
    </row>
    <row r="12" spans="2:22" ht="13.5" customHeight="1">
      <c r="B12" s="337"/>
      <c r="C12" s="156"/>
      <c r="D12" s="142"/>
      <c r="E12" s="19"/>
      <c r="F12" s="123"/>
      <c r="G12" s="19"/>
      <c r="H12" s="123"/>
      <c r="I12" s="19"/>
      <c r="J12" s="123"/>
      <c r="K12" s="19"/>
      <c r="L12" s="123"/>
      <c r="M12" s="19"/>
      <c r="N12" s="123"/>
      <c r="O12" s="19"/>
      <c r="P12" s="123"/>
      <c r="Q12" s="19"/>
      <c r="R12" s="123"/>
      <c r="S12" s="19"/>
      <c r="T12" s="123"/>
      <c r="U12" s="19"/>
      <c r="V12" s="116"/>
    </row>
    <row r="13" spans="2:22" ht="13.5" customHeight="1">
      <c r="B13" s="77"/>
      <c r="C13" s="153"/>
      <c r="D13" s="142"/>
      <c r="E13" s="148"/>
      <c r="F13" s="148"/>
      <c r="G13" s="148"/>
      <c r="H13" s="148"/>
      <c r="I13" s="148"/>
      <c r="J13" s="148"/>
      <c r="K13" s="148"/>
      <c r="L13" s="148"/>
      <c r="M13" s="148"/>
      <c r="N13" s="148"/>
      <c r="O13" s="148"/>
      <c r="P13" s="148"/>
      <c r="Q13" s="148"/>
      <c r="R13" s="148"/>
      <c r="S13" s="157"/>
      <c r="T13" s="157"/>
      <c r="U13" s="157"/>
      <c r="V13" s="116"/>
    </row>
    <row r="14" spans="2:22" ht="30" customHeight="1">
      <c r="B14" s="425" t="s">
        <v>171</v>
      </c>
      <c r="C14" s="432" t="s">
        <v>22</v>
      </c>
      <c r="D14" s="142"/>
      <c r="E14" s="302">
        <v>776</v>
      </c>
      <c r="F14" s="150"/>
      <c r="G14" s="542">
        <v>646</v>
      </c>
      <c r="H14" s="533"/>
      <c r="I14" s="542">
        <v>130</v>
      </c>
      <c r="J14" s="533"/>
      <c r="K14" s="542">
        <v>31</v>
      </c>
      <c r="L14" s="533"/>
      <c r="M14" s="542">
        <v>5</v>
      </c>
      <c r="N14" s="533"/>
      <c r="O14" s="542">
        <v>615</v>
      </c>
      <c r="P14" s="25"/>
      <c r="Q14" s="542">
        <v>125</v>
      </c>
      <c r="R14" s="34"/>
      <c r="S14" s="542">
        <v>20047.557000000001</v>
      </c>
      <c r="T14" s="563"/>
      <c r="U14" s="542">
        <v>4461.25</v>
      </c>
      <c r="V14" s="116"/>
    </row>
    <row r="15" spans="2:22" ht="13.5" customHeight="1">
      <c r="B15" s="425"/>
      <c r="C15" s="432"/>
      <c r="D15" s="142"/>
      <c r="E15" s="302"/>
      <c r="F15" s="148"/>
      <c r="G15" s="302"/>
      <c r="H15" s="28"/>
      <c r="I15" s="302"/>
      <c r="J15" s="148"/>
      <c r="K15" s="302"/>
      <c r="L15" s="148"/>
      <c r="M15" s="302"/>
      <c r="N15" s="148"/>
      <c r="O15" s="302"/>
      <c r="P15" s="148"/>
      <c r="Q15" s="302"/>
      <c r="R15" s="148"/>
      <c r="S15" s="302"/>
      <c r="T15" s="157"/>
      <c r="U15" s="302"/>
      <c r="V15" s="116"/>
    </row>
    <row r="16" spans="2:22" ht="13.5" customHeight="1">
      <c r="B16" s="152"/>
      <c r="C16" s="431"/>
      <c r="D16" s="142"/>
      <c r="E16" s="302"/>
      <c r="F16" s="148"/>
      <c r="G16" s="302"/>
      <c r="H16" s="148"/>
      <c r="I16" s="302"/>
      <c r="J16" s="148"/>
      <c r="K16" s="302"/>
      <c r="L16" s="148"/>
      <c r="M16" s="302"/>
      <c r="N16" s="148"/>
      <c r="O16" s="302"/>
      <c r="P16" s="148"/>
      <c r="Q16" s="302"/>
      <c r="R16" s="148"/>
      <c r="S16" s="302"/>
      <c r="T16" s="157"/>
      <c r="U16" s="302"/>
      <c r="V16" s="116"/>
    </row>
    <row r="17" spans="2:22" ht="30" customHeight="1">
      <c r="B17" s="425" t="s">
        <v>172</v>
      </c>
      <c r="C17" s="432" t="s">
        <v>23</v>
      </c>
      <c r="D17" s="142"/>
      <c r="E17" s="302">
        <v>8399</v>
      </c>
      <c r="F17" s="150"/>
      <c r="G17" s="542">
        <v>6904</v>
      </c>
      <c r="H17" s="533"/>
      <c r="I17" s="542">
        <v>1495</v>
      </c>
      <c r="J17" s="533"/>
      <c r="K17" s="542">
        <v>126</v>
      </c>
      <c r="L17" s="533"/>
      <c r="M17" s="542">
        <v>23</v>
      </c>
      <c r="N17" s="533"/>
      <c r="O17" s="542">
        <v>6778</v>
      </c>
      <c r="P17" s="25"/>
      <c r="Q17" s="542">
        <v>1472</v>
      </c>
      <c r="R17" s="34"/>
      <c r="S17" s="542">
        <v>199049.74</v>
      </c>
      <c r="T17" s="563"/>
      <c r="U17" s="542">
        <v>44933.633000000002</v>
      </c>
      <c r="V17" s="116"/>
    </row>
    <row r="18" spans="2:22" ht="13.5" customHeight="1">
      <c r="B18" s="425"/>
      <c r="C18" s="432"/>
      <c r="D18" s="142"/>
      <c r="E18" s="302"/>
      <c r="F18" s="148"/>
      <c r="G18" s="302"/>
      <c r="H18" s="28"/>
      <c r="I18" s="302"/>
      <c r="J18" s="148"/>
      <c r="K18" s="302"/>
      <c r="L18" s="148"/>
      <c r="M18" s="302"/>
      <c r="N18" s="148"/>
      <c r="O18" s="302"/>
      <c r="P18" s="148"/>
      <c r="Q18" s="302"/>
      <c r="R18" s="148"/>
      <c r="S18" s="302"/>
      <c r="T18" s="157"/>
      <c r="U18" s="302"/>
      <c r="V18" s="116"/>
    </row>
    <row r="19" spans="2:22" ht="13.5" customHeight="1">
      <c r="B19" s="151"/>
      <c r="C19" s="430"/>
      <c r="D19" s="142"/>
      <c r="E19" s="148"/>
      <c r="F19" s="148"/>
      <c r="G19" s="148"/>
      <c r="H19" s="148"/>
      <c r="I19" s="148"/>
      <c r="J19" s="148"/>
      <c r="K19" s="148"/>
      <c r="L19" s="148"/>
      <c r="M19" s="148"/>
      <c r="N19" s="148"/>
      <c r="O19" s="148"/>
      <c r="P19" s="148"/>
      <c r="Q19" s="148"/>
      <c r="R19" s="148"/>
      <c r="S19" s="157"/>
      <c r="T19" s="157"/>
      <c r="U19" s="157"/>
      <c r="V19" s="116"/>
    </row>
    <row r="20" spans="2:22" ht="30" customHeight="1">
      <c r="B20" s="1123" t="s">
        <v>173</v>
      </c>
      <c r="C20" s="395" t="s">
        <v>25</v>
      </c>
      <c r="D20" s="142"/>
      <c r="E20" s="302">
        <v>61</v>
      </c>
      <c r="F20" s="150"/>
      <c r="G20" s="542">
        <v>59</v>
      </c>
      <c r="H20" s="533"/>
      <c r="I20" s="542">
        <v>2</v>
      </c>
      <c r="J20" s="533"/>
      <c r="K20" s="542">
        <v>11</v>
      </c>
      <c r="L20" s="533"/>
      <c r="M20" s="542">
        <v>0</v>
      </c>
      <c r="N20" s="533"/>
      <c r="O20" s="542">
        <v>48</v>
      </c>
      <c r="P20" s="25"/>
      <c r="Q20" s="542">
        <v>2</v>
      </c>
      <c r="R20" s="34"/>
      <c r="S20" s="542">
        <v>959.83399999999995</v>
      </c>
      <c r="T20" s="563"/>
      <c r="U20" s="542">
        <v>47.968000000000004</v>
      </c>
      <c r="V20" s="116"/>
    </row>
    <row r="21" spans="2:22" ht="13.5" customHeight="1">
      <c r="B21" s="1123"/>
      <c r="C21" s="395"/>
      <c r="D21" s="142"/>
      <c r="E21" s="302"/>
      <c r="F21" s="148"/>
      <c r="G21" s="302"/>
      <c r="H21" s="28"/>
      <c r="I21" s="302"/>
      <c r="J21" s="148"/>
      <c r="K21" s="302"/>
      <c r="L21" s="148"/>
      <c r="M21" s="302"/>
      <c r="N21" s="148"/>
      <c r="O21" s="302"/>
      <c r="P21" s="148"/>
      <c r="Q21" s="302"/>
      <c r="R21" s="148"/>
      <c r="S21" s="302"/>
      <c r="T21" s="157"/>
      <c r="U21" s="302"/>
      <c r="V21" s="116"/>
    </row>
    <row r="22" spans="2:22" ht="13.5" customHeight="1">
      <c r="B22" s="433"/>
      <c r="C22" s="434"/>
      <c r="D22" s="142"/>
      <c r="E22" s="302"/>
      <c r="F22" s="148"/>
      <c r="G22" s="302"/>
      <c r="H22" s="148"/>
      <c r="I22" s="302"/>
      <c r="J22" s="148"/>
      <c r="K22" s="302"/>
      <c r="L22" s="148"/>
      <c r="M22" s="302"/>
      <c r="N22" s="148"/>
      <c r="O22" s="302"/>
      <c r="P22" s="148"/>
      <c r="Q22" s="302"/>
      <c r="R22" s="148"/>
      <c r="S22" s="302"/>
      <c r="T22" s="157"/>
      <c r="U22" s="302"/>
      <c r="V22" s="116"/>
    </row>
    <row r="23" spans="2:22" ht="30" customHeight="1">
      <c r="B23" s="435" t="s">
        <v>174</v>
      </c>
      <c r="C23" s="432" t="s">
        <v>26</v>
      </c>
      <c r="D23" s="142"/>
      <c r="E23" s="302">
        <v>5317</v>
      </c>
      <c r="F23" s="150"/>
      <c r="G23" s="542">
        <v>4594</v>
      </c>
      <c r="H23" s="533"/>
      <c r="I23" s="542">
        <v>723</v>
      </c>
      <c r="J23" s="533"/>
      <c r="K23" s="542">
        <v>99</v>
      </c>
      <c r="L23" s="533"/>
      <c r="M23" s="542">
        <v>22</v>
      </c>
      <c r="N23" s="533"/>
      <c r="O23" s="542">
        <v>4495</v>
      </c>
      <c r="P23" s="25"/>
      <c r="Q23" s="542">
        <v>701</v>
      </c>
      <c r="R23" s="34"/>
      <c r="S23" s="542">
        <v>135432.44500000001</v>
      </c>
      <c r="T23" s="563"/>
      <c r="U23" s="542">
        <v>26053.001</v>
      </c>
      <c r="V23" s="116"/>
    </row>
    <row r="24" spans="2:22" ht="13.5" customHeight="1">
      <c r="B24" s="435"/>
      <c r="C24" s="432"/>
      <c r="D24" s="142"/>
      <c r="E24" s="302"/>
      <c r="F24" s="28"/>
      <c r="G24" s="302"/>
      <c r="H24" s="28"/>
      <c r="I24" s="302"/>
      <c r="J24" s="28"/>
      <c r="K24" s="302"/>
      <c r="L24" s="28"/>
      <c r="M24" s="302"/>
      <c r="N24" s="28"/>
      <c r="O24" s="302"/>
      <c r="P24" s="28"/>
      <c r="Q24" s="302"/>
      <c r="R24" s="28"/>
      <c r="S24" s="302"/>
      <c r="T24" s="28"/>
      <c r="U24" s="302"/>
      <c r="V24" s="116"/>
    </row>
    <row r="25" spans="2:22" ht="13.5" customHeight="1">
      <c r="B25" s="338"/>
      <c r="C25" s="431"/>
      <c r="D25" s="142"/>
      <c r="E25" s="302"/>
      <c r="F25" s="148"/>
      <c r="G25" s="302"/>
      <c r="H25" s="148"/>
      <c r="I25" s="302"/>
      <c r="J25" s="148"/>
      <c r="K25" s="302"/>
      <c r="L25" s="148"/>
      <c r="M25" s="302"/>
      <c r="N25" s="148"/>
      <c r="O25" s="302"/>
      <c r="P25" s="148"/>
      <c r="Q25" s="302"/>
      <c r="R25" s="148"/>
      <c r="S25" s="302"/>
      <c r="T25" s="157"/>
      <c r="U25" s="302"/>
      <c r="V25" s="116"/>
    </row>
    <row r="26" spans="2:22" ht="30" customHeight="1">
      <c r="B26" s="138" t="s">
        <v>74</v>
      </c>
      <c r="C26" s="156"/>
      <c r="E26" s="19">
        <v>16109</v>
      </c>
      <c r="F26" s="76"/>
      <c r="G26" s="19">
        <v>14565</v>
      </c>
      <c r="H26" s="148"/>
      <c r="I26" s="19">
        <v>1544</v>
      </c>
      <c r="J26" s="148"/>
      <c r="K26" s="19">
        <v>868</v>
      </c>
      <c r="L26" s="148"/>
      <c r="M26" s="19">
        <v>148</v>
      </c>
      <c r="N26" s="148"/>
      <c r="O26" s="19">
        <v>13697</v>
      </c>
      <c r="P26" s="148"/>
      <c r="Q26" s="19">
        <v>1396</v>
      </c>
      <c r="R26" s="148"/>
      <c r="S26" s="19">
        <v>366190.31900000002</v>
      </c>
      <c r="T26" s="148"/>
      <c r="U26" s="19">
        <v>41785.108999999997</v>
      </c>
      <c r="V26" s="116"/>
    </row>
    <row r="27" spans="2:22" ht="13.5" customHeight="1">
      <c r="B27" s="138"/>
      <c r="C27" s="156"/>
      <c r="E27" s="19"/>
      <c r="F27" s="76"/>
      <c r="G27" s="19"/>
      <c r="H27" s="148"/>
      <c r="I27" s="19"/>
      <c r="J27" s="148"/>
      <c r="K27" s="19"/>
      <c r="L27" s="148"/>
      <c r="M27" s="19"/>
      <c r="N27" s="148"/>
      <c r="O27" s="19"/>
      <c r="P27" s="148"/>
      <c r="Q27" s="19"/>
      <c r="R27" s="148"/>
      <c r="S27" s="19"/>
      <c r="T27" s="148"/>
      <c r="U27" s="19"/>
      <c r="V27" s="116"/>
    </row>
    <row r="28" spans="2:22" ht="13.5" customHeight="1">
      <c r="B28" s="72"/>
      <c r="C28" s="142"/>
      <c r="E28" s="148"/>
      <c r="F28" s="148"/>
      <c r="G28" s="148"/>
      <c r="H28" s="148"/>
      <c r="I28" s="148"/>
      <c r="J28" s="148"/>
      <c r="K28" s="148"/>
      <c r="L28" s="148"/>
      <c r="M28" s="148"/>
      <c r="N28" s="148"/>
      <c r="O28" s="148"/>
      <c r="P28" s="148"/>
      <c r="Q28" s="148"/>
      <c r="R28" s="148"/>
      <c r="S28" s="148"/>
      <c r="T28" s="148"/>
      <c r="U28" s="148"/>
      <c r="V28" s="116"/>
    </row>
    <row r="29" spans="2:22" ht="30" customHeight="1">
      <c r="B29" s="436" t="s">
        <v>186</v>
      </c>
      <c r="C29" s="917" t="s">
        <v>28</v>
      </c>
      <c r="D29" s="918"/>
      <c r="E29" s="302">
        <v>6339</v>
      </c>
      <c r="F29" s="150"/>
      <c r="G29" s="542">
        <v>5943</v>
      </c>
      <c r="H29" s="533"/>
      <c r="I29" s="542">
        <v>396</v>
      </c>
      <c r="J29" s="533"/>
      <c r="K29" s="542">
        <v>324</v>
      </c>
      <c r="L29" s="533"/>
      <c r="M29" s="542">
        <v>56</v>
      </c>
      <c r="N29" s="533"/>
      <c r="O29" s="542">
        <v>5619</v>
      </c>
      <c r="P29" s="25"/>
      <c r="Q29" s="542">
        <v>340</v>
      </c>
      <c r="R29" s="25"/>
      <c r="S29" s="542">
        <v>154087.239</v>
      </c>
      <c r="T29" s="919"/>
      <c r="U29" s="542">
        <v>10472.016</v>
      </c>
      <c r="V29" s="74"/>
    </row>
    <row r="30" spans="2:22" ht="13.5" customHeight="1">
      <c r="B30" s="436"/>
      <c r="C30" s="917"/>
      <c r="D30" s="918"/>
      <c r="E30" s="302"/>
      <c r="F30" s="148"/>
      <c r="G30" s="302"/>
      <c r="H30" s="28"/>
      <c r="I30" s="302"/>
      <c r="J30" s="148"/>
      <c r="K30" s="302"/>
      <c r="L30" s="148"/>
      <c r="M30" s="302"/>
      <c r="N30" s="148"/>
      <c r="O30" s="302"/>
      <c r="P30" s="148"/>
      <c r="Q30" s="302"/>
      <c r="R30" s="148"/>
      <c r="S30" s="302"/>
      <c r="T30" s="148"/>
      <c r="U30" s="302"/>
      <c r="V30" s="74"/>
    </row>
    <row r="31" spans="2:22" ht="13.5" customHeight="1">
      <c r="B31" s="920"/>
      <c r="C31" s="917"/>
      <c r="D31" s="145"/>
      <c r="E31" s="302"/>
      <c r="F31" s="147"/>
      <c r="G31" s="302"/>
      <c r="H31" s="147"/>
      <c r="I31" s="302"/>
      <c r="J31" s="147"/>
      <c r="K31" s="302"/>
      <c r="L31" s="147"/>
      <c r="M31" s="302"/>
      <c r="N31" s="147"/>
      <c r="O31" s="302"/>
      <c r="P31" s="147"/>
      <c r="Q31" s="302"/>
      <c r="R31" s="147"/>
      <c r="S31" s="302"/>
      <c r="T31" s="147"/>
      <c r="U31" s="302"/>
      <c r="V31" s="74"/>
    </row>
    <row r="32" spans="2:22" ht="30" customHeight="1">
      <c r="B32" s="436" t="s">
        <v>175</v>
      </c>
      <c r="C32" s="917" t="s">
        <v>29</v>
      </c>
      <c r="D32" s="158"/>
      <c r="E32" s="302">
        <v>9770</v>
      </c>
      <c r="F32" s="150"/>
      <c r="G32" s="542">
        <v>8622</v>
      </c>
      <c r="H32" s="533"/>
      <c r="I32" s="542">
        <v>1148</v>
      </c>
      <c r="J32" s="533"/>
      <c r="K32" s="542">
        <v>544</v>
      </c>
      <c r="L32" s="533"/>
      <c r="M32" s="542">
        <v>92</v>
      </c>
      <c r="N32" s="533"/>
      <c r="O32" s="542">
        <v>8078</v>
      </c>
      <c r="P32" s="25"/>
      <c r="Q32" s="542">
        <v>1056</v>
      </c>
      <c r="R32" s="25"/>
      <c r="S32" s="542">
        <v>212103.08</v>
      </c>
      <c r="T32" s="919"/>
      <c r="U32" s="542">
        <v>31313.093000000001</v>
      </c>
      <c r="V32" s="74"/>
    </row>
    <row r="33" spans="2:22">
      <c r="B33" s="45"/>
      <c r="C33" s="921"/>
      <c r="D33" s="142"/>
      <c r="E33" s="166"/>
      <c r="F33" s="922"/>
      <c r="G33" s="166"/>
      <c r="H33" s="922"/>
      <c r="I33" s="166"/>
      <c r="J33" s="922"/>
      <c r="K33" s="166"/>
      <c r="L33" s="922"/>
      <c r="M33" s="166"/>
      <c r="N33" s="922"/>
      <c r="O33" s="166"/>
      <c r="P33" s="922"/>
      <c r="Q33" s="166"/>
      <c r="R33" s="922"/>
      <c r="S33" s="166"/>
      <c r="T33" s="922"/>
      <c r="U33" s="166"/>
      <c r="V33" s="75"/>
    </row>
    <row r="34" spans="2:22">
      <c r="B34" s="72"/>
      <c r="C34" s="142"/>
      <c r="D34" s="142"/>
      <c r="E34" s="142"/>
      <c r="F34" s="142"/>
      <c r="G34" s="142"/>
      <c r="H34" s="142"/>
      <c r="I34" s="142"/>
      <c r="J34" s="142"/>
      <c r="K34" s="142"/>
      <c r="L34" s="142"/>
      <c r="M34" s="142"/>
      <c r="N34" s="142"/>
      <c r="O34" s="142"/>
      <c r="P34" s="142"/>
      <c r="Q34" s="142"/>
      <c r="R34" s="142"/>
      <c r="S34" s="142"/>
      <c r="T34" s="142"/>
      <c r="U34" s="142"/>
    </row>
    <row r="35" spans="2:22">
      <c r="B35" s="72"/>
      <c r="C35" s="142"/>
      <c r="D35" s="142"/>
      <c r="E35" s="142"/>
      <c r="F35" s="142"/>
      <c r="G35" s="142"/>
      <c r="H35" s="142"/>
      <c r="I35" s="142"/>
      <c r="J35" s="142"/>
      <c r="K35" s="142"/>
      <c r="L35" s="142"/>
      <c r="M35" s="142"/>
      <c r="N35" s="142"/>
      <c r="O35" s="142"/>
      <c r="P35" s="142"/>
      <c r="Q35" s="142"/>
      <c r="R35" s="142"/>
      <c r="S35" s="142"/>
      <c r="T35" s="142"/>
      <c r="U35" s="142"/>
    </row>
    <row r="36" spans="2:22" ht="10.5" customHeight="1" thickBot="1">
      <c r="B36" s="893"/>
      <c r="C36" s="923"/>
      <c r="D36" s="923"/>
      <c r="E36" s="923"/>
      <c r="F36" s="923"/>
      <c r="G36" s="923"/>
      <c r="H36" s="923"/>
      <c r="I36" s="923"/>
      <c r="J36" s="923"/>
      <c r="K36" s="923"/>
      <c r="L36" s="923"/>
      <c r="M36" s="923"/>
      <c r="N36" s="923"/>
      <c r="O36" s="923"/>
      <c r="P36" s="923"/>
      <c r="Q36" s="923"/>
      <c r="R36" s="923"/>
      <c r="S36" s="923"/>
      <c r="T36" s="923"/>
      <c r="U36" s="923"/>
    </row>
  </sheetData>
  <sheetProtection algorithmName="SHA-512" hashValue="/1HjFMToDDGtO2ajbQGwGjL5WdJT/ifnphPgXIWRKd2rSXYBjqw7ZDbkKkeK8aopKenutpAZDC3ztth4DqHFGw==" saltValue="ghlfb7QG4vFbHCs+c93NUw==" spinCount="100000" sheet="1" objects="1" scenarios="1"/>
  <mergeCells count="6">
    <mergeCell ref="B2:U2"/>
    <mergeCell ref="B20:B21"/>
    <mergeCell ref="G5:I5"/>
    <mergeCell ref="K5:M5"/>
    <mergeCell ref="O5:Q5"/>
    <mergeCell ref="S5:U5"/>
  </mergeCells>
  <pageMargins left="0" right="0.5" top="0.3" bottom="0.5" header="1.27" footer="1"/>
  <pageSetup paperSize="9" scale="80" firstPageNumber="14" orientation="landscape" useFirstPageNumber="1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E06388-384F-4428-8D98-E42007AF40A0}">
  <sheetPr>
    <tabColor rgb="FF92D050"/>
  </sheetPr>
  <dimension ref="A1:T34"/>
  <sheetViews>
    <sheetView zoomScaleNormal="100" zoomScaleSheetLayoutView="70" workbookViewId="0">
      <selection activeCell="J10" sqref="J10"/>
    </sheetView>
  </sheetViews>
  <sheetFormatPr defaultColWidth="3.7109375" defaultRowHeight="12.75"/>
  <cols>
    <col min="1" max="1" width="9.42578125" style="159" customWidth="1"/>
    <col min="2" max="5" width="1.42578125" style="159" customWidth="1"/>
    <col min="6" max="6" width="41.42578125" style="164" customWidth="1"/>
    <col min="7" max="7" width="1.5703125" style="559" customWidth="1"/>
    <col min="8" max="8" width="18.42578125" style="160" customWidth="1"/>
    <col min="9" max="9" width="1.5703125" style="160" customWidth="1"/>
    <col min="10" max="10" width="16.140625" style="160" customWidth="1"/>
    <col min="11" max="11" width="1.5703125" style="160" customWidth="1"/>
    <col min="12" max="12" width="18.42578125" style="160" customWidth="1"/>
    <col min="13" max="13" width="1.5703125" style="160" customWidth="1"/>
    <col min="14" max="14" width="22.140625" style="160" customWidth="1"/>
    <col min="15" max="15" width="1.5703125" style="160" customWidth="1"/>
    <col min="16" max="16" width="18.28515625" style="160" customWidth="1"/>
    <col min="17" max="17" width="1.5703125" style="160" customWidth="1"/>
    <col min="18" max="18" width="19" style="160" customWidth="1"/>
    <col min="19" max="16384" width="3.7109375" style="159"/>
  </cols>
  <sheetData>
    <row r="1" spans="1:20" ht="21" customHeight="1">
      <c r="A1" s="125"/>
      <c r="B1" s="125"/>
      <c r="C1" s="125"/>
      <c r="D1" s="125"/>
      <c r="E1" s="125"/>
    </row>
    <row r="2" spans="1:20" ht="32.25" customHeight="1">
      <c r="A2" s="138"/>
      <c r="B2" s="1091" t="s">
        <v>207</v>
      </c>
      <c r="C2" s="1091"/>
      <c r="D2" s="1091"/>
      <c r="E2" s="1091"/>
      <c r="F2" s="1091"/>
      <c r="G2" s="1091"/>
      <c r="H2" s="1091"/>
      <c r="I2" s="1091"/>
      <c r="J2" s="1091"/>
      <c r="K2" s="1091"/>
      <c r="L2" s="1091"/>
      <c r="M2" s="1091"/>
      <c r="N2" s="1091"/>
      <c r="O2" s="1091"/>
      <c r="P2" s="1091"/>
      <c r="Q2" s="1091"/>
      <c r="R2" s="1091"/>
    </row>
    <row r="3" spans="1:20" ht="13.5" customHeight="1" thickBot="1">
      <c r="A3" s="125"/>
      <c r="B3" s="564"/>
      <c r="C3" s="564"/>
      <c r="D3" s="564"/>
      <c r="E3" s="564"/>
      <c r="F3" s="565"/>
      <c r="G3" s="555"/>
      <c r="H3" s="566"/>
      <c r="I3" s="566"/>
      <c r="J3" s="566"/>
      <c r="K3" s="566"/>
      <c r="L3" s="566"/>
      <c r="M3" s="566"/>
      <c r="N3" s="566"/>
      <c r="O3" s="566"/>
      <c r="P3" s="566"/>
      <c r="Q3" s="566"/>
      <c r="R3" s="566"/>
    </row>
    <row r="4" spans="1:20" ht="6" customHeight="1">
      <c r="A4" s="125"/>
      <c r="B4" s="924"/>
      <c r="C4" s="924"/>
      <c r="D4" s="924"/>
      <c r="E4" s="924"/>
      <c r="F4" s="925"/>
      <c r="G4" s="926"/>
      <c r="H4" s="927"/>
      <c r="I4" s="927"/>
      <c r="J4" s="927"/>
      <c r="K4" s="927"/>
      <c r="L4" s="927"/>
      <c r="M4" s="927"/>
      <c r="N4" s="927"/>
      <c r="O4" s="927"/>
      <c r="P4" s="927"/>
      <c r="Q4" s="927"/>
      <c r="R4" s="927"/>
    </row>
    <row r="5" spans="1:20" s="163" customFormat="1" ht="120" customHeight="1">
      <c r="A5" s="162"/>
      <c r="B5" s="928"/>
      <c r="C5" s="1129" t="s">
        <v>265</v>
      </c>
      <c r="D5" s="1129"/>
      <c r="E5" s="1129"/>
      <c r="F5" s="1129"/>
      <c r="G5" s="929"/>
      <c r="H5" s="643" t="s">
        <v>208</v>
      </c>
      <c r="I5" s="930"/>
      <c r="J5" s="643" t="s">
        <v>139</v>
      </c>
      <c r="K5" s="643"/>
      <c r="L5" s="643" t="s">
        <v>140</v>
      </c>
      <c r="M5" s="643"/>
      <c r="N5" s="643" t="s">
        <v>266</v>
      </c>
      <c r="O5" s="643"/>
      <c r="P5" s="643" t="s">
        <v>141</v>
      </c>
      <c r="Q5" s="643"/>
      <c r="R5" s="643" t="s">
        <v>267</v>
      </c>
    </row>
    <row r="6" spans="1:20" s="164" customFormat="1" ht="13.5" customHeight="1">
      <c r="A6" s="125"/>
      <c r="B6" s="857"/>
      <c r="C6" s="857"/>
      <c r="D6" s="857"/>
      <c r="E6" s="857"/>
      <c r="F6" s="928"/>
      <c r="G6" s="929"/>
      <c r="H6" s="931" t="s">
        <v>0</v>
      </c>
      <c r="I6" s="931"/>
      <c r="J6" s="931" t="s">
        <v>0</v>
      </c>
      <c r="K6" s="931"/>
      <c r="L6" s="931" t="s">
        <v>0</v>
      </c>
      <c r="M6" s="931"/>
      <c r="N6" s="931" t="s">
        <v>0</v>
      </c>
      <c r="O6" s="931"/>
      <c r="P6" s="931" t="s">
        <v>0</v>
      </c>
      <c r="Q6" s="931"/>
      <c r="R6" s="931" t="s">
        <v>0</v>
      </c>
    </row>
    <row r="7" spans="1:20" s="164" customFormat="1" ht="7.5" customHeight="1" thickBot="1">
      <c r="A7" s="125"/>
      <c r="B7" s="932"/>
      <c r="C7" s="932"/>
      <c r="D7" s="932"/>
      <c r="E7" s="932"/>
      <c r="F7" s="933"/>
      <c r="G7" s="934"/>
      <c r="H7" s="935"/>
      <c r="I7" s="935"/>
      <c r="J7" s="935"/>
      <c r="K7" s="935"/>
      <c r="L7" s="935"/>
      <c r="M7" s="935"/>
      <c r="N7" s="935"/>
      <c r="O7" s="935"/>
      <c r="P7" s="935"/>
      <c r="Q7" s="935"/>
      <c r="R7" s="935"/>
    </row>
    <row r="8" spans="1:20" s="164" customFormat="1" ht="6" customHeight="1">
      <c r="A8" s="125"/>
      <c r="B8" s="125"/>
      <c r="C8" s="125"/>
      <c r="D8" s="125"/>
      <c r="E8" s="125"/>
      <c r="F8" s="567"/>
      <c r="G8" s="568"/>
      <c r="H8" s="569"/>
      <c r="I8" s="569"/>
      <c r="J8" s="569"/>
      <c r="K8" s="569"/>
      <c r="L8" s="569"/>
      <c r="M8" s="569"/>
      <c r="N8" s="569"/>
      <c r="O8" s="569"/>
      <c r="P8" s="569"/>
      <c r="Q8" s="569"/>
      <c r="R8" s="569"/>
    </row>
    <row r="9" spans="1:20" s="574" customFormat="1" ht="28.5" customHeight="1">
      <c r="A9" s="570"/>
      <c r="B9" s="570"/>
      <c r="C9" s="1130" t="s">
        <v>12</v>
      </c>
      <c r="D9" s="1130"/>
      <c r="E9" s="1130"/>
      <c r="F9" s="1130"/>
      <c r="G9" s="571"/>
      <c r="H9" s="572">
        <v>81134543.773000002</v>
      </c>
      <c r="I9" s="399"/>
      <c r="J9" s="572">
        <v>2932222.1680000001</v>
      </c>
      <c r="K9" s="458"/>
      <c r="L9" s="572">
        <v>749327.32799999998</v>
      </c>
      <c r="M9" s="458"/>
      <c r="N9" s="572">
        <v>64527.222000000002</v>
      </c>
      <c r="O9" s="458"/>
      <c r="P9" s="572">
        <v>3934566.8480000002</v>
      </c>
      <c r="Q9" s="458"/>
      <c r="R9" s="572">
        <v>79447455.310000002</v>
      </c>
      <c r="S9" s="573"/>
      <c r="T9" s="511"/>
    </row>
    <row r="10" spans="1:20" ht="6" customHeight="1" thickBot="1">
      <c r="A10" s="125"/>
      <c r="B10" s="564"/>
      <c r="C10" s="564"/>
      <c r="D10" s="564"/>
      <c r="E10" s="564"/>
      <c r="F10" s="565"/>
      <c r="G10" s="555"/>
      <c r="H10" s="575"/>
      <c r="I10" s="575"/>
      <c r="J10" s="575"/>
      <c r="K10" s="575"/>
      <c r="L10" s="575"/>
      <c r="M10" s="575"/>
      <c r="N10" s="575"/>
      <c r="O10" s="575"/>
      <c r="P10" s="575"/>
      <c r="Q10" s="575"/>
      <c r="R10" s="575"/>
    </row>
    <row r="11" spans="1:20" ht="13.5" customHeight="1">
      <c r="A11" s="125"/>
      <c r="B11" s="936"/>
      <c r="C11" s="936"/>
      <c r="D11" s="936"/>
      <c r="E11" s="936"/>
      <c r="F11" s="937"/>
      <c r="G11" s="938"/>
      <c r="H11" s="939"/>
      <c r="I11" s="939"/>
      <c r="J11" s="939"/>
      <c r="K11" s="939"/>
      <c r="L11" s="939"/>
      <c r="M11" s="939"/>
      <c r="N11" s="939"/>
      <c r="O11" s="939"/>
      <c r="P11" s="939"/>
      <c r="Q11" s="939"/>
      <c r="R11" s="939"/>
    </row>
    <row r="12" spans="1:20" s="160" customFormat="1" ht="30.75" customHeight="1">
      <c r="A12" s="398"/>
      <c r="B12" s="577"/>
      <c r="C12" s="1128" t="s">
        <v>75</v>
      </c>
      <c r="D12" s="1128"/>
      <c r="E12" s="1128"/>
      <c r="F12" s="1128"/>
      <c r="G12" s="554"/>
      <c r="H12" s="940">
        <v>64533231.294</v>
      </c>
      <c r="I12" s="940"/>
      <c r="J12" s="940">
        <v>1762958.577</v>
      </c>
      <c r="K12" s="940"/>
      <c r="L12" s="940">
        <v>343941.11499999999</v>
      </c>
      <c r="M12" s="940"/>
      <c r="N12" s="940">
        <v>55213.75</v>
      </c>
      <c r="O12" s="940"/>
      <c r="P12" s="940">
        <v>3074176.2660000003</v>
      </c>
      <c r="Q12" s="940"/>
      <c r="R12" s="940">
        <v>62933342.563000008</v>
      </c>
    </row>
    <row r="13" spans="1:20" ht="9.75" customHeight="1">
      <c r="A13" s="125"/>
      <c r="B13" s="564"/>
      <c r="C13" s="564"/>
      <c r="D13" s="564"/>
      <c r="E13" s="564"/>
      <c r="F13" s="564"/>
      <c r="G13" s="578"/>
      <c r="H13" s="941"/>
      <c r="I13" s="941"/>
      <c r="J13" s="941"/>
      <c r="K13" s="941"/>
      <c r="L13" s="941"/>
      <c r="M13" s="941"/>
      <c r="N13" s="941"/>
      <c r="O13" s="941"/>
      <c r="P13" s="941"/>
      <c r="Q13" s="941"/>
      <c r="R13" s="941"/>
    </row>
    <row r="14" spans="1:20" s="160" customFormat="1" ht="30.75" customHeight="1">
      <c r="A14" s="556">
        <v>1</v>
      </c>
      <c r="B14" s="562"/>
      <c r="C14" s="577"/>
      <c r="D14" s="1128" t="s">
        <v>76</v>
      </c>
      <c r="E14" s="1128"/>
      <c r="F14" s="1128"/>
      <c r="G14" s="554">
        <v>1</v>
      </c>
      <c r="H14" s="533">
        <v>38889839.991999999</v>
      </c>
      <c r="I14" s="533"/>
      <c r="J14" s="533">
        <v>716143.97699999996</v>
      </c>
      <c r="K14" s="533"/>
      <c r="L14" s="533">
        <v>110915.53599999999</v>
      </c>
      <c r="M14" s="533"/>
      <c r="N14" s="533">
        <v>24391.114000000001</v>
      </c>
      <c r="O14" s="533"/>
      <c r="P14" s="533">
        <v>529504.43999999994</v>
      </c>
      <c r="Q14" s="533"/>
      <c r="R14" s="533">
        <v>38989955.107000001</v>
      </c>
    </row>
    <row r="15" spans="1:20" ht="9.75" customHeight="1">
      <c r="A15" s="557"/>
      <c r="B15" s="564"/>
      <c r="C15" s="564"/>
      <c r="D15" s="564"/>
      <c r="E15" s="564"/>
      <c r="F15" s="565"/>
      <c r="G15" s="555"/>
      <c r="H15" s="941"/>
      <c r="I15" s="941"/>
      <c r="J15" s="941"/>
      <c r="K15" s="941"/>
      <c r="L15" s="941"/>
      <c r="M15" s="941"/>
      <c r="N15" s="941"/>
      <c r="O15" s="941"/>
      <c r="P15" s="941"/>
      <c r="Q15" s="941"/>
      <c r="R15" s="941"/>
    </row>
    <row r="16" spans="1:20" s="160" customFormat="1" ht="30.75" customHeight="1">
      <c r="A16" s="556"/>
      <c r="B16" s="562"/>
      <c r="C16" s="577"/>
      <c r="D16" s="1128" t="s">
        <v>77</v>
      </c>
      <c r="E16" s="1128"/>
      <c r="F16" s="1128"/>
      <c r="G16" s="554"/>
      <c r="H16" s="940">
        <v>12164008.052999999</v>
      </c>
      <c r="I16" s="940"/>
      <c r="J16" s="940">
        <v>279605.93699999998</v>
      </c>
      <c r="K16" s="940"/>
      <c r="L16" s="940">
        <v>81063.96100000001</v>
      </c>
      <c r="M16" s="940"/>
      <c r="N16" s="940">
        <v>10448.161</v>
      </c>
      <c r="O16" s="940"/>
      <c r="P16" s="940">
        <v>856558.90499999991</v>
      </c>
      <c r="Q16" s="940"/>
      <c r="R16" s="940">
        <v>11516439.285</v>
      </c>
    </row>
    <row r="17" spans="1:18" ht="9.75" customHeight="1">
      <c r="A17" s="557"/>
      <c r="B17" s="564"/>
      <c r="C17" s="564"/>
      <c r="D17" s="564"/>
      <c r="E17" s="564"/>
      <c r="F17" s="565"/>
      <c r="G17" s="555"/>
      <c r="H17" s="941"/>
      <c r="I17" s="941"/>
      <c r="J17" s="941"/>
      <c r="K17" s="941"/>
      <c r="L17" s="941"/>
      <c r="M17" s="941"/>
      <c r="N17" s="941"/>
      <c r="O17" s="941"/>
      <c r="P17" s="941"/>
      <c r="Q17" s="941"/>
      <c r="R17" s="941"/>
    </row>
    <row r="18" spans="1:18" s="160" customFormat="1" ht="30.75" customHeight="1">
      <c r="A18" s="556">
        <v>2</v>
      </c>
      <c r="B18" s="562"/>
      <c r="C18" s="562"/>
      <c r="D18" s="562"/>
      <c r="E18" s="562"/>
      <c r="F18" s="581" t="s">
        <v>78</v>
      </c>
      <c r="G18" s="554">
        <v>2</v>
      </c>
      <c r="H18" s="533">
        <v>3832901.9410000001</v>
      </c>
      <c r="I18" s="533"/>
      <c r="J18" s="533">
        <v>91597.138000000006</v>
      </c>
      <c r="K18" s="533"/>
      <c r="L18" s="533">
        <v>9547.1409999999996</v>
      </c>
      <c r="M18" s="533"/>
      <c r="N18" s="533">
        <v>3053.268</v>
      </c>
      <c r="O18" s="533"/>
      <c r="P18" s="533">
        <v>316820.34399999998</v>
      </c>
      <c r="Q18" s="533"/>
      <c r="R18" s="533">
        <v>3601184.8620000002</v>
      </c>
    </row>
    <row r="19" spans="1:18" ht="9.75" customHeight="1">
      <c r="A19" s="557"/>
      <c r="B19" s="564"/>
      <c r="C19" s="564"/>
      <c r="D19" s="564"/>
      <c r="E19" s="564"/>
      <c r="F19" s="565"/>
      <c r="G19" s="555"/>
      <c r="H19" s="942"/>
      <c r="I19" s="942"/>
      <c r="J19" s="943"/>
      <c r="K19" s="943"/>
      <c r="L19" s="943"/>
      <c r="M19" s="943"/>
      <c r="N19" s="942"/>
      <c r="O19" s="942"/>
      <c r="P19" s="942"/>
      <c r="Q19" s="942"/>
      <c r="R19" s="942"/>
    </row>
    <row r="20" spans="1:18" s="160" customFormat="1" ht="30.75" customHeight="1">
      <c r="A20" s="556">
        <v>3</v>
      </c>
      <c r="B20" s="562"/>
      <c r="C20" s="562"/>
      <c r="D20" s="562"/>
      <c r="E20" s="562"/>
      <c r="F20" s="581" t="s">
        <v>176</v>
      </c>
      <c r="G20" s="554">
        <v>3</v>
      </c>
      <c r="H20" s="533">
        <v>6108974.2599999998</v>
      </c>
      <c r="I20" s="533"/>
      <c r="J20" s="533">
        <v>134282.12599999999</v>
      </c>
      <c r="K20" s="533"/>
      <c r="L20" s="533">
        <v>63593.383000000002</v>
      </c>
      <c r="M20" s="533"/>
      <c r="N20" s="533">
        <v>7007.9830000000002</v>
      </c>
      <c r="O20" s="533"/>
      <c r="P20" s="533">
        <v>436003.95400000003</v>
      </c>
      <c r="Q20" s="533"/>
      <c r="R20" s="533">
        <v>5750667.0319999997</v>
      </c>
    </row>
    <row r="21" spans="1:18" ht="9.75" customHeight="1">
      <c r="A21" s="557"/>
      <c r="B21" s="564"/>
      <c r="C21" s="564"/>
      <c r="D21" s="564"/>
      <c r="E21" s="564"/>
      <c r="F21" s="565"/>
      <c r="G21" s="555"/>
      <c r="H21" s="944"/>
      <c r="I21" s="944"/>
      <c r="J21" s="944"/>
      <c r="K21" s="944"/>
      <c r="L21" s="944"/>
      <c r="M21" s="944"/>
      <c r="N21" s="944"/>
      <c r="O21" s="944"/>
      <c r="P21" s="944"/>
      <c r="Q21" s="944"/>
      <c r="R21" s="944"/>
    </row>
    <row r="22" spans="1:18" s="160" customFormat="1" ht="30.75" customHeight="1">
      <c r="A22" s="556">
        <v>4</v>
      </c>
      <c r="B22" s="562"/>
      <c r="C22" s="562"/>
      <c r="D22" s="562"/>
      <c r="E22" s="562"/>
      <c r="F22" s="581" t="s">
        <v>177</v>
      </c>
      <c r="G22" s="554">
        <v>4</v>
      </c>
      <c r="H22" s="533">
        <v>2222131.852</v>
      </c>
      <c r="I22" s="533"/>
      <c r="J22" s="533">
        <v>53726.673000000003</v>
      </c>
      <c r="K22" s="533"/>
      <c r="L22" s="533">
        <v>7923.4369999999999</v>
      </c>
      <c r="M22" s="533"/>
      <c r="N22" s="533">
        <v>386.91</v>
      </c>
      <c r="O22" s="533"/>
      <c r="P22" s="533">
        <v>103734.607</v>
      </c>
      <c r="Q22" s="533"/>
      <c r="R22" s="533">
        <v>2164587.3909999998</v>
      </c>
    </row>
    <row r="23" spans="1:18" ht="9.75" customHeight="1">
      <c r="A23" s="557"/>
      <c r="B23" s="564"/>
      <c r="C23" s="564"/>
      <c r="D23" s="564"/>
      <c r="E23" s="564"/>
      <c r="F23" s="565"/>
      <c r="G23" s="555"/>
      <c r="H23" s="941"/>
      <c r="I23" s="941"/>
      <c r="J23" s="941"/>
      <c r="K23" s="941"/>
      <c r="L23" s="941"/>
      <c r="M23" s="941"/>
      <c r="N23" s="941"/>
      <c r="O23" s="941"/>
      <c r="P23" s="941"/>
      <c r="Q23" s="941"/>
      <c r="R23" s="941"/>
    </row>
    <row r="24" spans="1:18" s="160" customFormat="1" ht="30.75" customHeight="1">
      <c r="A24" s="556">
        <v>5</v>
      </c>
      <c r="B24" s="562"/>
      <c r="C24" s="577"/>
      <c r="D24" s="1128" t="s">
        <v>178</v>
      </c>
      <c r="E24" s="1128"/>
      <c r="F24" s="1128"/>
      <c r="G24" s="554">
        <v>5</v>
      </c>
      <c r="H24" s="533">
        <v>2794979.5630000001</v>
      </c>
      <c r="I24" s="533"/>
      <c r="J24" s="533">
        <v>136795.87599999999</v>
      </c>
      <c r="K24" s="533"/>
      <c r="L24" s="533">
        <v>29711.945</v>
      </c>
      <c r="M24" s="533"/>
      <c r="N24" s="533">
        <v>3452.4670000000001</v>
      </c>
      <c r="O24" s="533"/>
      <c r="P24" s="533">
        <v>187250.63699999999</v>
      </c>
      <c r="Q24" s="533"/>
      <c r="R24" s="533">
        <v>2718265.324</v>
      </c>
    </row>
    <row r="25" spans="1:18" ht="9.75" customHeight="1">
      <c r="A25" s="557"/>
      <c r="B25" s="564"/>
      <c r="C25" s="564"/>
      <c r="D25" s="564"/>
      <c r="E25" s="564"/>
      <c r="F25" s="565"/>
      <c r="G25" s="555"/>
      <c r="H25" s="941"/>
      <c r="I25" s="941"/>
      <c r="J25" s="941"/>
      <c r="K25" s="941"/>
      <c r="L25" s="941"/>
      <c r="M25" s="941"/>
      <c r="N25" s="941"/>
      <c r="O25" s="941"/>
      <c r="P25" s="941"/>
      <c r="Q25" s="941"/>
      <c r="R25" s="941"/>
    </row>
    <row r="26" spans="1:18" s="160" customFormat="1" ht="30.75" customHeight="1">
      <c r="A26" s="556"/>
      <c r="B26" s="562"/>
      <c r="C26" s="577"/>
      <c r="D26" s="1128" t="s">
        <v>79</v>
      </c>
      <c r="E26" s="1128"/>
      <c r="F26" s="1128"/>
      <c r="G26" s="554"/>
      <c r="H26" s="940">
        <v>3896018.753</v>
      </c>
      <c r="I26" s="940"/>
      <c r="J26" s="940">
        <v>255535.70400000003</v>
      </c>
      <c r="K26" s="940"/>
      <c r="L26" s="940">
        <v>29322.453999999998</v>
      </c>
      <c r="M26" s="940"/>
      <c r="N26" s="940">
        <v>21484.69</v>
      </c>
      <c r="O26" s="940"/>
      <c r="P26" s="940">
        <v>617793.93900000001</v>
      </c>
      <c r="Q26" s="940"/>
      <c r="R26" s="940">
        <v>3525922.7539999997</v>
      </c>
    </row>
    <row r="27" spans="1:18" ht="9.75" customHeight="1">
      <c r="A27" s="557"/>
      <c r="B27" s="564"/>
      <c r="C27" s="564"/>
      <c r="D27" s="564"/>
      <c r="E27" s="564"/>
      <c r="F27" s="565"/>
      <c r="G27" s="555"/>
      <c r="H27" s="941"/>
      <c r="I27" s="941"/>
      <c r="J27" s="941"/>
      <c r="K27" s="941"/>
      <c r="L27" s="941"/>
      <c r="M27" s="941"/>
      <c r="N27" s="941"/>
      <c r="O27" s="941"/>
      <c r="P27" s="941"/>
      <c r="Q27" s="941"/>
      <c r="R27" s="941"/>
    </row>
    <row r="28" spans="1:18" s="160" customFormat="1" ht="30.75" customHeight="1">
      <c r="A28" s="556">
        <v>6</v>
      </c>
      <c r="B28" s="562"/>
      <c r="C28" s="562"/>
      <c r="D28" s="562"/>
      <c r="E28" s="562"/>
      <c r="F28" s="581" t="s">
        <v>80</v>
      </c>
      <c r="G28" s="554">
        <v>6</v>
      </c>
      <c r="H28" s="533">
        <v>356696.549</v>
      </c>
      <c r="I28" s="533"/>
      <c r="J28" s="533">
        <v>20817.675999999999</v>
      </c>
      <c r="K28" s="533"/>
      <c r="L28" s="533">
        <v>2790.2109999999998</v>
      </c>
      <c r="M28" s="533"/>
      <c r="N28" s="533">
        <v>2434.1129999999998</v>
      </c>
      <c r="O28" s="533"/>
      <c r="P28" s="533">
        <v>53911.521999999997</v>
      </c>
      <c r="Q28" s="533"/>
      <c r="R28" s="533">
        <v>323246.60499999998</v>
      </c>
    </row>
    <row r="29" spans="1:18" ht="9.75" customHeight="1">
      <c r="A29" s="557"/>
      <c r="B29" s="564"/>
      <c r="C29" s="564"/>
      <c r="D29" s="564"/>
      <c r="E29" s="564"/>
      <c r="F29" s="565"/>
      <c r="G29" s="555"/>
      <c r="H29" s="945"/>
      <c r="I29" s="945"/>
      <c r="J29" s="946"/>
      <c r="K29" s="946"/>
      <c r="L29" s="946"/>
      <c r="M29" s="946"/>
      <c r="N29" s="945"/>
      <c r="O29" s="945"/>
      <c r="P29" s="945"/>
      <c r="Q29" s="945"/>
      <c r="R29" s="945"/>
    </row>
    <row r="30" spans="1:18" s="160" customFormat="1" ht="30.75" customHeight="1">
      <c r="A30" s="556">
        <v>7</v>
      </c>
      <c r="B30" s="562"/>
      <c r="C30" s="562"/>
      <c r="D30" s="562"/>
      <c r="E30" s="562"/>
      <c r="F30" s="581" t="s">
        <v>180</v>
      </c>
      <c r="G30" s="554">
        <v>7</v>
      </c>
      <c r="H30" s="533">
        <v>3102032.074</v>
      </c>
      <c r="I30" s="533"/>
      <c r="J30" s="533">
        <v>203188.04</v>
      </c>
      <c r="K30" s="533"/>
      <c r="L30" s="533">
        <v>21720.876</v>
      </c>
      <c r="M30" s="533"/>
      <c r="N30" s="533">
        <v>15475.155000000001</v>
      </c>
      <c r="O30" s="533"/>
      <c r="P30" s="533">
        <v>491812.00099999999</v>
      </c>
      <c r="Q30" s="533"/>
      <c r="R30" s="533">
        <v>2807162.392</v>
      </c>
    </row>
    <row r="31" spans="1:18" ht="9.75" customHeight="1">
      <c r="A31" s="557"/>
      <c r="B31" s="564"/>
      <c r="C31" s="564"/>
      <c r="D31" s="564"/>
      <c r="E31" s="564"/>
      <c r="F31" s="565"/>
      <c r="G31" s="555"/>
      <c r="H31" s="944"/>
      <c r="I31" s="944"/>
      <c r="J31" s="944"/>
      <c r="K31" s="944"/>
      <c r="L31" s="944"/>
      <c r="M31" s="944"/>
      <c r="N31" s="944"/>
      <c r="O31" s="944"/>
      <c r="P31" s="944"/>
      <c r="Q31" s="944"/>
      <c r="R31" s="944"/>
    </row>
    <row r="32" spans="1:18" s="160" customFormat="1" ht="30.75" customHeight="1" thickBot="1">
      <c r="A32" s="556">
        <v>8</v>
      </c>
      <c r="B32" s="947"/>
      <c r="C32" s="947"/>
      <c r="D32" s="947"/>
      <c r="E32" s="947"/>
      <c r="F32" s="948" t="s">
        <v>81</v>
      </c>
      <c r="G32" s="949">
        <v>8</v>
      </c>
      <c r="H32" s="686">
        <v>437290.13</v>
      </c>
      <c r="I32" s="686"/>
      <c r="J32" s="686">
        <v>31529.988000000001</v>
      </c>
      <c r="K32" s="686"/>
      <c r="L32" s="686">
        <v>4811.3670000000002</v>
      </c>
      <c r="M32" s="686"/>
      <c r="N32" s="686">
        <v>3575.422</v>
      </c>
      <c r="O32" s="686"/>
      <c r="P32" s="686">
        <v>72070.415999999997</v>
      </c>
      <c r="Q32" s="686"/>
      <c r="R32" s="686">
        <v>395513.75699999998</v>
      </c>
    </row>
    <row r="33" spans="6:18" ht="2.25" hidden="1" customHeight="1" thickBot="1">
      <c r="F33" s="582"/>
      <c r="G33" s="583"/>
      <c r="H33" s="161"/>
      <c r="I33" s="161"/>
      <c r="J33" s="161"/>
      <c r="K33" s="161"/>
      <c r="L33" s="161"/>
      <c r="M33" s="161"/>
      <c r="N33" s="161"/>
      <c r="O33" s="161"/>
      <c r="P33" s="161"/>
      <c r="Q33" s="161"/>
      <c r="R33" s="161"/>
    </row>
    <row r="34" spans="6:18">
      <c r="H34" s="159"/>
      <c r="I34" s="159"/>
      <c r="J34" s="159"/>
      <c r="K34" s="159"/>
      <c r="L34" s="159"/>
      <c r="M34" s="159"/>
      <c r="N34" s="159"/>
      <c r="O34" s="159"/>
      <c r="P34" s="159"/>
      <c r="Q34" s="159"/>
      <c r="R34" s="159"/>
    </row>
  </sheetData>
  <sheetProtection algorithmName="SHA-512" hashValue="U92xvSWgRWKEDmHxP7od1+WhsFT+UcKZoNIhbAgVyV47WmAxvVN5HHu9qnLiQ2VSkrI3Itz7XiGv1+dYphrg/Q==" saltValue="WMAqimgvq8UuDJImYILa/A==" spinCount="100000" sheet="1" objects="1" scenarios="1"/>
  <mergeCells count="8">
    <mergeCell ref="B2:R2"/>
    <mergeCell ref="D24:F24"/>
    <mergeCell ref="D26:F26"/>
    <mergeCell ref="C5:F5"/>
    <mergeCell ref="C9:F9"/>
    <mergeCell ref="C12:F12"/>
    <mergeCell ref="D14:F14"/>
    <mergeCell ref="D16:F16"/>
  </mergeCells>
  <pageMargins left="0" right="0.19685039370078741" top="0.11811023622047245" bottom="0.19685039370078741" header="0.51181102362204722" footer="0.39370078740157483"/>
  <pageSetup paperSize="9" scale="80" orientation="landscape" useFirstPageNumber="1" r:id="rId1"/>
  <headerFooter scaleWithDoc="0"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F9E937-05F6-4AAE-BB4A-A9C1538318F9}">
  <sheetPr>
    <tabColor rgb="FF92D050"/>
  </sheetPr>
  <dimension ref="A1:R38"/>
  <sheetViews>
    <sheetView zoomScaleNormal="100" zoomScaleSheetLayoutView="70" workbookViewId="0">
      <selection activeCell="L15" sqref="L15"/>
    </sheetView>
  </sheetViews>
  <sheetFormatPr defaultColWidth="3.7109375" defaultRowHeight="12.75"/>
  <cols>
    <col min="1" max="1" width="9.42578125" style="159" customWidth="1"/>
    <col min="2" max="5" width="1.42578125" style="159" customWidth="1"/>
    <col min="6" max="6" width="41.42578125" style="164" customWidth="1"/>
    <col min="7" max="7" width="1.5703125" style="559" customWidth="1"/>
    <col min="8" max="8" width="18.42578125" style="160" customWidth="1"/>
    <col min="9" max="9" width="1.5703125" style="160" customWidth="1"/>
    <col min="10" max="10" width="16.140625" style="160" customWidth="1"/>
    <col min="11" max="11" width="1.5703125" style="160" customWidth="1"/>
    <col min="12" max="12" width="18.42578125" style="160" customWidth="1"/>
    <col min="13" max="13" width="1.5703125" style="160" customWidth="1"/>
    <col min="14" max="14" width="22.140625" style="160" customWidth="1"/>
    <col min="15" max="15" width="1.5703125" style="160" customWidth="1"/>
    <col min="16" max="16" width="18.28515625" style="160" customWidth="1"/>
    <col min="17" max="17" width="1.5703125" style="160" customWidth="1"/>
    <col min="18" max="18" width="19" style="160" customWidth="1"/>
    <col min="19" max="16384" width="3.7109375" style="159"/>
  </cols>
  <sheetData>
    <row r="1" spans="1:18" ht="21" customHeight="1">
      <c r="A1" s="125"/>
      <c r="B1" s="125"/>
      <c r="C1" s="125"/>
      <c r="D1" s="125"/>
      <c r="E1" s="125"/>
    </row>
    <row r="2" spans="1:18" ht="32.25" customHeight="1">
      <c r="A2" s="1091" t="s">
        <v>271</v>
      </c>
      <c r="B2" s="1091"/>
      <c r="C2" s="1091"/>
      <c r="D2" s="1091"/>
      <c r="E2" s="1091"/>
      <c r="F2" s="1091"/>
      <c r="G2" s="1091"/>
      <c r="H2" s="1091"/>
      <c r="I2" s="1091"/>
      <c r="J2" s="1091"/>
      <c r="K2" s="1091"/>
      <c r="L2" s="1091"/>
      <c r="M2" s="1091"/>
      <c r="N2" s="1091"/>
      <c r="O2" s="1091"/>
      <c r="P2" s="1091"/>
      <c r="Q2" s="1091"/>
      <c r="R2" s="1091"/>
    </row>
    <row r="3" spans="1:18" ht="13.5" customHeight="1" thickBot="1">
      <c r="A3" s="125"/>
      <c r="B3" s="564"/>
      <c r="C3" s="564"/>
      <c r="D3" s="564"/>
      <c r="E3" s="564"/>
      <c r="F3" s="565"/>
      <c r="G3" s="555"/>
      <c r="H3" s="566"/>
      <c r="I3" s="566"/>
      <c r="J3" s="566"/>
      <c r="K3" s="566"/>
      <c r="L3" s="566"/>
      <c r="M3" s="566"/>
      <c r="N3" s="566"/>
      <c r="O3" s="566"/>
      <c r="P3" s="566"/>
      <c r="Q3" s="566"/>
      <c r="R3" s="566"/>
    </row>
    <row r="4" spans="1:18" ht="6" customHeight="1">
      <c r="A4" s="125"/>
      <c r="B4" s="924"/>
      <c r="C4" s="924"/>
      <c r="D4" s="924"/>
      <c r="E4" s="924"/>
      <c r="F4" s="925"/>
      <c r="G4" s="926"/>
      <c r="H4" s="927"/>
      <c r="I4" s="927"/>
      <c r="J4" s="927"/>
      <c r="K4" s="927"/>
      <c r="L4" s="927"/>
      <c r="M4" s="927"/>
      <c r="N4" s="927"/>
      <c r="O4" s="927"/>
      <c r="P4" s="927"/>
      <c r="Q4" s="927"/>
      <c r="R4" s="927"/>
    </row>
    <row r="5" spans="1:18" s="163" customFormat="1" ht="120" customHeight="1">
      <c r="A5" s="162"/>
      <c r="B5" s="928"/>
      <c r="C5" s="1129" t="s">
        <v>265</v>
      </c>
      <c r="D5" s="1129"/>
      <c r="E5" s="1129"/>
      <c r="F5" s="1129"/>
      <c r="G5" s="929"/>
      <c r="H5" s="643" t="s">
        <v>208</v>
      </c>
      <c r="I5" s="930"/>
      <c r="J5" s="643" t="s">
        <v>139</v>
      </c>
      <c r="K5" s="643"/>
      <c r="L5" s="643" t="s">
        <v>140</v>
      </c>
      <c r="M5" s="643"/>
      <c r="N5" s="643" t="s">
        <v>266</v>
      </c>
      <c r="O5" s="643"/>
      <c r="P5" s="643" t="s">
        <v>141</v>
      </c>
      <c r="Q5" s="643"/>
      <c r="R5" s="643" t="s">
        <v>267</v>
      </c>
    </row>
    <row r="6" spans="1:18" s="164" customFormat="1" ht="13.5" customHeight="1">
      <c r="A6" s="125"/>
      <c r="B6" s="857"/>
      <c r="C6" s="857"/>
      <c r="D6" s="857"/>
      <c r="E6" s="857"/>
      <c r="F6" s="928"/>
      <c r="G6" s="929"/>
      <c r="H6" s="931" t="s">
        <v>0</v>
      </c>
      <c r="I6" s="931"/>
      <c r="J6" s="931" t="s">
        <v>0</v>
      </c>
      <c r="K6" s="931"/>
      <c r="L6" s="931" t="s">
        <v>0</v>
      </c>
      <c r="M6" s="931"/>
      <c r="N6" s="931" t="s">
        <v>0</v>
      </c>
      <c r="O6" s="931"/>
      <c r="P6" s="931" t="s">
        <v>0</v>
      </c>
      <c r="Q6" s="931"/>
      <c r="R6" s="931" t="s">
        <v>0</v>
      </c>
    </row>
    <row r="7" spans="1:18" s="164" customFormat="1" ht="7.5" customHeight="1" thickBot="1">
      <c r="A7" s="125"/>
      <c r="B7" s="932"/>
      <c r="C7" s="932"/>
      <c r="D7" s="932"/>
      <c r="E7" s="932"/>
      <c r="F7" s="933"/>
      <c r="G7" s="934"/>
      <c r="H7" s="935"/>
      <c r="I7" s="935"/>
      <c r="J7" s="935"/>
      <c r="K7" s="935"/>
      <c r="L7" s="935"/>
      <c r="M7" s="935"/>
      <c r="N7" s="935"/>
      <c r="O7" s="935"/>
      <c r="P7" s="935"/>
      <c r="Q7" s="935"/>
      <c r="R7" s="935"/>
    </row>
    <row r="8" spans="1:18" ht="13.5" customHeight="1">
      <c r="A8" s="125"/>
      <c r="B8" s="125"/>
      <c r="C8" s="125"/>
      <c r="D8" s="125"/>
      <c r="E8" s="125"/>
      <c r="F8" s="581"/>
      <c r="G8" s="560"/>
      <c r="H8" s="584"/>
      <c r="I8" s="585"/>
      <c r="J8" s="586"/>
      <c r="K8" s="586"/>
      <c r="L8" s="586"/>
      <c r="M8" s="586"/>
      <c r="N8" s="585"/>
      <c r="O8" s="585"/>
      <c r="P8" s="585"/>
      <c r="Q8" s="585"/>
      <c r="R8" s="585"/>
    </row>
    <row r="9" spans="1:18" s="160" customFormat="1" ht="30" customHeight="1">
      <c r="A9" s="576"/>
      <c r="B9" s="576"/>
      <c r="C9" s="587"/>
      <c r="D9" s="1131" t="s">
        <v>268</v>
      </c>
      <c r="E9" s="1131"/>
      <c r="F9" s="1131"/>
      <c r="G9" s="558"/>
      <c r="H9" s="165">
        <v>400337.37399999995</v>
      </c>
      <c r="I9" s="165"/>
      <c r="J9" s="165">
        <v>11351.603999999999</v>
      </c>
      <c r="K9" s="165"/>
      <c r="L9" s="165">
        <v>1149.0820000000001</v>
      </c>
      <c r="M9" s="165"/>
      <c r="N9" s="165">
        <v>103.268</v>
      </c>
      <c r="O9" s="165"/>
      <c r="P9" s="165">
        <v>48897.474999999999</v>
      </c>
      <c r="Q9" s="165"/>
      <c r="R9" s="165">
        <v>361802.01199999999</v>
      </c>
    </row>
    <row r="10" spans="1:18" ht="3.75" customHeight="1">
      <c r="A10" s="125"/>
      <c r="B10" s="125"/>
      <c r="C10" s="125"/>
      <c r="D10" s="125"/>
      <c r="E10" s="125"/>
      <c r="H10" s="169"/>
      <c r="I10" s="168"/>
      <c r="J10" s="168"/>
      <c r="K10" s="168"/>
      <c r="L10" s="168"/>
      <c r="M10" s="168"/>
      <c r="N10" s="168"/>
      <c r="O10" s="168"/>
      <c r="P10" s="168"/>
      <c r="Q10" s="168"/>
      <c r="R10" s="168"/>
    </row>
    <row r="11" spans="1:18" s="160" customFormat="1" ht="30" customHeight="1">
      <c r="A11" s="556">
        <v>9</v>
      </c>
      <c r="B11" s="576"/>
      <c r="C11" s="576"/>
      <c r="D11" s="576"/>
      <c r="E11" s="576"/>
      <c r="F11" s="588" t="s">
        <v>82</v>
      </c>
      <c r="G11" s="554">
        <v>9</v>
      </c>
      <c r="H11" s="533">
        <v>273291.91200000001</v>
      </c>
      <c r="I11" s="533"/>
      <c r="J11" s="533">
        <v>6455.335</v>
      </c>
      <c r="K11" s="533"/>
      <c r="L11" s="533">
        <v>232.785</v>
      </c>
      <c r="M11" s="533"/>
      <c r="N11" s="533">
        <v>40.430999999999997</v>
      </c>
      <c r="O11" s="533"/>
      <c r="P11" s="533">
        <v>31541.025000000001</v>
      </c>
      <c r="Q11" s="533"/>
      <c r="R11" s="533">
        <v>248013.86799999999</v>
      </c>
    </row>
    <row r="12" spans="1:18" ht="3.75" customHeight="1">
      <c r="A12" s="557"/>
      <c r="B12" s="125"/>
      <c r="C12" s="125"/>
      <c r="D12" s="125"/>
      <c r="E12" s="125"/>
      <c r="G12" s="555"/>
      <c r="H12" s="169"/>
      <c r="I12" s="170"/>
      <c r="J12" s="171"/>
      <c r="K12" s="171"/>
      <c r="L12" s="171"/>
      <c r="M12" s="171"/>
      <c r="N12" s="170"/>
      <c r="O12" s="170"/>
      <c r="P12" s="170"/>
      <c r="Q12" s="170"/>
      <c r="R12" s="170"/>
    </row>
    <row r="13" spans="1:18" s="160" customFormat="1" ht="30" customHeight="1">
      <c r="A13" s="556">
        <v>10</v>
      </c>
      <c r="B13" s="576"/>
      <c r="C13" s="576"/>
      <c r="D13" s="576"/>
      <c r="E13" s="576"/>
      <c r="F13" s="581" t="s">
        <v>83</v>
      </c>
      <c r="G13" s="554">
        <v>10</v>
      </c>
      <c r="H13" s="533">
        <v>45629.415999999997</v>
      </c>
      <c r="I13" s="533"/>
      <c r="J13" s="533">
        <v>2214.1619999999998</v>
      </c>
      <c r="K13" s="533"/>
      <c r="L13" s="533">
        <v>188.04900000000001</v>
      </c>
      <c r="M13" s="533"/>
      <c r="N13" s="533">
        <v>5.4859999999999998</v>
      </c>
      <c r="O13" s="533"/>
      <c r="P13" s="533">
        <v>5332.933</v>
      </c>
      <c r="Q13" s="533"/>
      <c r="R13" s="533">
        <v>42328.082000000002</v>
      </c>
    </row>
    <row r="14" spans="1:18" ht="3.75" customHeight="1">
      <c r="A14" s="622"/>
      <c r="B14" s="125"/>
      <c r="C14" s="125"/>
      <c r="D14" s="125"/>
      <c r="E14" s="125"/>
      <c r="F14" s="581"/>
      <c r="G14" s="560"/>
      <c r="H14" s="172"/>
      <c r="I14" s="173"/>
      <c r="J14" s="174"/>
      <c r="K14" s="174"/>
      <c r="L14" s="174"/>
      <c r="M14" s="174"/>
      <c r="N14" s="173"/>
      <c r="O14" s="173"/>
      <c r="P14" s="173"/>
      <c r="Q14" s="173"/>
      <c r="R14" s="173"/>
    </row>
    <row r="15" spans="1:18" s="160" customFormat="1" ht="30" customHeight="1">
      <c r="A15" s="556">
        <v>11</v>
      </c>
      <c r="B15" s="576"/>
      <c r="C15" s="576"/>
      <c r="D15" s="576"/>
      <c r="E15" s="576"/>
      <c r="F15" s="588" t="s">
        <v>84</v>
      </c>
      <c r="G15" s="554">
        <v>11</v>
      </c>
      <c r="H15" s="533">
        <v>81416.046000000002</v>
      </c>
      <c r="I15" s="533"/>
      <c r="J15" s="533">
        <v>2682.107</v>
      </c>
      <c r="K15" s="533"/>
      <c r="L15" s="533">
        <v>728.24800000000005</v>
      </c>
      <c r="M15" s="533"/>
      <c r="N15" s="533">
        <v>57.350999999999999</v>
      </c>
      <c r="O15" s="533"/>
      <c r="P15" s="533">
        <v>12023.517</v>
      </c>
      <c r="Q15" s="533"/>
      <c r="R15" s="533">
        <v>71460.062000000005</v>
      </c>
    </row>
    <row r="16" spans="1:18" ht="3.75" customHeight="1">
      <c r="A16" s="557"/>
      <c r="B16" s="125"/>
      <c r="C16" s="125"/>
      <c r="D16" s="125"/>
      <c r="E16" s="125"/>
      <c r="G16" s="555"/>
      <c r="H16" s="589"/>
      <c r="I16" s="579"/>
      <c r="J16" s="579"/>
      <c r="K16" s="579"/>
      <c r="L16" s="579"/>
      <c r="M16" s="579"/>
      <c r="N16" s="579"/>
      <c r="O16" s="579"/>
      <c r="P16" s="579"/>
      <c r="Q16" s="579"/>
      <c r="R16" s="579"/>
    </row>
    <row r="17" spans="1:18" s="160" customFormat="1" ht="30" customHeight="1">
      <c r="A17" s="556">
        <v>12</v>
      </c>
      <c r="B17" s="576"/>
      <c r="C17" s="587"/>
      <c r="D17" s="1131" t="s">
        <v>85</v>
      </c>
      <c r="E17" s="1131"/>
      <c r="F17" s="1131"/>
      <c r="G17" s="554"/>
      <c r="H17" s="592">
        <v>5425620.6359999999</v>
      </c>
      <c r="I17" s="592"/>
      <c r="J17" s="592">
        <v>326108.56800000003</v>
      </c>
      <c r="K17" s="592"/>
      <c r="L17" s="592">
        <v>89506.164999999994</v>
      </c>
      <c r="M17" s="592"/>
      <c r="N17" s="592">
        <v>-6999.48</v>
      </c>
      <c r="O17" s="592"/>
      <c r="P17" s="592">
        <v>701599.97600000002</v>
      </c>
      <c r="Q17" s="592"/>
      <c r="R17" s="592">
        <v>4953623.5829999996</v>
      </c>
    </row>
    <row r="18" spans="1:18" ht="3.75" customHeight="1">
      <c r="A18" s="557"/>
      <c r="B18" s="125"/>
      <c r="C18" s="125"/>
      <c r="D18" s="125"/>
      <c r="E18" s="125"/>
      <c r="G18" s="555"/>
      <c r="H18" s="589"/>
      <c r="I18" s="579"/>
      <c r="J18" s="579"/>
      <c r="K18" s="579"/>
      <c r="L18" s="579"/>
      <c r="M18" s="579"/>
      <c r="N18" s="579"/>
      <c r="O18" s="579"/>
      <c r="P18" s="579"/>
      <c r="Q18" s="579"/>
      <c r="R18" s="579"/>
    </row>
    <row r="19" spans="1:18" s="160" customFormat="1" ht="30" customHeight="1">
      <c r="A19" s="556">
        <v>12</v>
      </c>
      <c r="B19" s="576"/>
      <c r="C19" s="576"/>
      <c r="D19" s="576"/>
      <c r="E19" s="576"/>
      <c r="F19" s="588" t="s">
        <v>269</v>
      </c>
      <c r="G19" s="554">
        <v>12</v>
      </c>
      <c r="H19" s="533">
        <v>5411148.8609999996</v>
      </c>
      <c r="I19" s="533"/>
      <c r="J19" s="533">
        <v>324079.815</v>
      </c>
      <c r="K19" s="533"/>
      <c r="L19" s="533">
        <v>89366.581999999995</v>
      </c>
      <c r="M19" s="533"/>
      <c r="N19" s="533">
        <v>-6999.48</v>
      </c>
      <c r="O19" s="533"/>
      <c r="P19" s="533">
        <v>699136.27500000002</v>
      </c>
      <c r="Q19" s="533"/>
      <c r="R19" s="533">
        <v>4939726.3389999997</v>
      </c>
    </row>
    <row r="20" spans="1:18" ht="3.75" customHeight="1">
      <c r="A20" s="557"/>
      <c r="B20" s="125"/>
      <c r="C20" s="125"/>
      <c r="D20" s="125"/>
      <c r="E20" s="125"/>
      <c r="G20" s="555"/>
      <c r="H20" s="589"/>
      <c r="I20" s="590"/>
      <c r="J20" s="591"/>
      <c r="K20" s="591"/>
      <c r="L20" s="591"/>
      <c r="M20" s="591"/>
      <c r="N20" s="590"/>
      <c r="O20" s="590"/>
      <c r="P20" s="590"/>
      <c r="Q20" s="590"/>
      <c r="R20" s="590"/>
    </row>
    <row r="21" spans="1:18" s="160" customFormat="1" ht="30" customHeight="1">
      <c r="A21" s="556">
        <v>13</v>
      </c>
      <c r="B21" s="576"/>
      <c r="C21" s="576"/>
      <c r="D21" s="576"/>
      <c r="E21" s="576"/>
      <c r="F21" s="581" t="s">
        <v>270</v>
      </c>
      <c r="G21" s="554">
        <v>13</v>
      </c>
      <c r="H21" s="533">
        <v>14471.775</v>
      </c>
      <c r="I21" s="533"/>
      <c r="J21" s="533">
        <v>2028.7529999999999</v>
      </c>
      <c r="K21" s="533"/>
      <c r="L21" s="533">
        <v>139.583</v>
      </c>
      <c r="M21" s="533"/>
      <c r="N21" s="533">
        <v>0</v>
      </c>
      <c r="O21" s="533"/>
      <c r="P21" s="533">
        <v>2463.701</v>
      </c>
      <c r="Q21" s="533"/>
      <c r="R21" s="533">
        <v>13897.244000000001</v>
      </c>
    </row>
    <row r="22" spans="1:18" ht="3.75" customHeight="1">
      <c r="A22" s="557"/>
      <c r="B22" s="125"/>
      <c r="C22" s="125"/>
      <c r="D22" s="125"/>
      <c r="E22" s="125"/>
      <c r="G22" s="555"/>
      <c r="H22" s="589"/>
      <c r="I22" s="579"/>
      <c r="J22" s="579"/>
      <c r="K22" s="579"/>
      <c r="L22" s="579"/>
      <c r="M22" s="579"/>
      <c r="N22" s="579"/>
      <c r="O22" s="579"/>
      <c r="P22" s="579"/>
      <c r="Q22" s="579"/>
      <c r="R22" s="579"/>
    </row>
    <row r="23" spans="1:18" s="160" customFormat="1" ht="30" customHeight="1">
      <c r="A23" s="556">
        <v>14</v>
      </c>
      <c r="B23" s="562"/>
      <c r="C23" s="577"/>
      <c r="D23" s="1128" t="s">
        <v>86</v>
      </c>
      <c r="E23" s="1128"/>
      <c r="F23" s="1128"/>
      <c r="G23" s="554">
        <v>14</v>
      </c>
      <c r="H23" s="533">
        <v>962426.92299999995</v>
      </c>
      <c r="I23" s="533"/>
      <c r="J23" s="533">
        <v>37416.911</v>
      </c>
      <c r="K23" s="533"/>
      <c r="L23" s="533">
        <v>2271.9720000000002</v>
      </c>
      <c r="M23" s="533"/>
      <c r="N23" s="533">
        <v>2333.5300000000002</v>
      </c>
      <c r="O23" s="533"/>
      <c r="P23" s="533">
        <v>132570.894</v>
      </c>
      <c r="Q23" s="533"/>
      <c r="R23" s="533">
        <v>867334.49800000002</v>
      </c>
    </row>
    <row r="24" spans="1:18" ht="3.75" customHeight="1">
      <c r="A24" s="557"/>
      <c r="B24" s="564"/>
      <c r="C24" s="564"/>
      <c r="D24" s="564"/>
      <c r="E24" s="564"/>
      <c r="F24" s="565"/>
      <c r="G24" s="555"/>
      <c r="H24" s="579"/>
      <c r="I24" s="579"/>
      <c r="J24" s="579"/>
      <c r="K24" s="579"/>
      <c r="L24" s="579"/>
      <c r="M24" s="579"/>
      <c r="N24" s="579"/>
      <c r="O24" s="579"/>
      <c r="P24" s="579"/>
      <c r="Q24" s="579"/>
      <c r="R24" s="579"/>
    </row>
    <row r="25" spans="1:18" s="160" customFormat="1" ht="30" customHeight="1">
      <c r="A25" s="556"/>
      <c r="B25" s="577"/>
      <c r="C25" s="1128" t="s">
        <v>87</v>
      </c>
      <c r="D25" s="1128"/>
      <c r="E25" s="1128"/>
      <c r="F25" s="1128"/>
      <c r="G25" s="554"/>
      <c r="H25" s="592">
        <v>16601312.479</v>
      </c>
      <c r="I25" s="592"/>
      <c r="J25" s="592">
        <v>1163843.18</v>
      </c>
      <c r="K25" s="592"/>
      <c r="L25" s="592">
        <v>405386.21299999999</v>
      </c>
      <c r="M25" s="592"/>
      <c r="N25" s="592">
        <v>9313.4719999999998</v>
      </c>
      <c r="O25" s="592"/>
      <c r="P25" s="592">
        <v>860390.58199999994</v>
      </c>
      <c r="Q25" s="592"/>
      <c r="R25" s="592">
        <v>16508692.335999999</v>
      </c>
    </row>
    <row r="26" spans="1:18" ht="3.75" customHeight="1">
      <c r="A26" s="557"/>
      <c r="B26" s="564"/>
      <c r="C26" s="564"/>
      <c r="D26" s="564"/>
      <c r="E26" s="564"/>
      <c r="F26" s="565"/>
      <c r="G26" s="555"/>
      <c r="H26" s="579"/>
      <c r="I26" s="579"/>
      <c r="J26" s="579"/>
      <c r="K26" s="579"/>
      <c r="L26" s="579"/>
      <c r="M26" s="579"/>
      <c r="N26" s="579"/>
      <c r="O26" s="579"/>
      <c r="P26" s="579"/>
      <c r="Q26" s="579"/>
      <c r="R26" s="579"/>
    </row>
    <row r="27" spans="1:18" s="160" customFormat="1" ht="30" customHeight="1">
      <c r="A27" s="556"/>
      <c r="B27" s="562"/>
      <c r="C27" s="562"/>
      <c r="D27" s="562"/>
      <c r="E27" s="562">
        <v>16</v>
      </c>
      <c r="F27" s="581" t="s">
        <v>88</v>
      </c>
      <c r="G27" s="554">
        <v>15</v>
      </c>
      <c r="H27" s="533">
        <v>212778.65700000001</v>
      </c>
      <c r="I27" s="533"/>
      <c r="J27" s="533">
        <v>1407.3690000000001</v>
      </c>
      <c r="K27" s="533"/>
      <c r="L27" s="533">
        <v>8.5280000000000005</v>
      </c>
      <c r="M27" s="533"/>
      <c r="N27" s="533">
        <v>3.4999999999999996E-2</v>
      </c>
      <c r="O27" s="533"/>
      <c r="P27" s="533">
        <v>10743.490000000002</v>
      </c>
      <c r="Q27" s="533"/>
      <c r="R27" s="533">
        <v>203434.04300000001</v>
      </c>
    </row>
    <row r="28" spans="1:18" ht="3.75" customHeight="1">
      <c r="A28" s="557"/>
      <c r="B28" s="564"/>
      <c r="C28" s="564"/>
      <c r="D28" s="564"/>
      <c r="E28" s="564"/>
      <c r="F28" s="565"/>
      <c r="G28" s="555"/>
      <c r="H28" s="593"/>
      <c r="I28" s="593"/>
      <c r="J28" s="594"/>
      <c r="K28" s="594"/>
      <c r="L28" s="594"/>
      <c r="M28" s="594"/>
      <c r="N28" s="595"/>
      <c r="O28" s="595"/>
      <c r="P28" s="595"/>
      <c r="Q28" s="595"/>
      <c r="R28" s="593"/>
    </row>
    <row r="29" spans="1:18" s="160" customFormat="1" ht="30" customHeight="1">
      <c r="A29" s="556">
        <v>17</v>
      </c>
      <c r="B29" s="562"/>
      <c r="C29" s="562"/>
      <c r="D29" s="562"/>
      <c r="E29" s="562"/>
      <c r="F29" s="581" t="s">
        <v>181</v>
      </c>
      <c r="G29" s="554">
        <v>17</v>
      </c>
      <c r="H29" s="533">
        <v>810602.51500000001</v>
      </c>
      <c r="I29" s="533"/>
      <c r="J29" s="533">
        <v>240195.435</v>
      </c>
      <c r="K29" s="533"/>
      <c r="L29" s="533">
        <v>97561.702000000005</v>
      </c>
      <c r="M29" s="533"/>
      <c r="N29" s="533">
        <v>-17289.29</v>
      </c>
      <c r="O29" s="533"/>
      <c r="P29" s="533">
        <v>0</v>
      </c>
      <c r="Q29" s="533"/>
      <c r="R29" s="533">
        <v>935946.95799999998</v>
      </c>
    </row>
    <row r="30" spans="1:18" ht="3.75" customHeight="1">
      <c r="A30" s="623"/>
      <c r="B30" s="564"/>
      <c r="C30" s="564"/>
      <c r="D30" s="564"/>
      <c r="E30" s="564"/>
      <c r="F30" s="950"/>
      <c r="G30" s="561"/>
      <c r="H30" s="562"/>
      <c r="I30" s="562"/>
      <c r="J30" s="562"/>
      <c r="K30" s="562"/>
      <c r="L30" s="562"/>
      <c r="M30" s="562"/>
      <c r="N30" s="562"/>
      <c r="O30" s="562"/>
      <c r="P30" s="562"/>
      <c r="Q30" s="562"/>
      <c r="R30" s="562"/>
    </row>
    <row r="31" spans="1:18" s="160" customFormat="1" ht="30" customHeight="1">
      <c r="A31" s="556">
        <v>18</v>
      </c>
      <c r="B31" s="562"/>
      <c r="C31" s="562"/>
      <c r="D31" s="562"/>
      <c r="E31" s="562"/>
      <c r="F31" s="950" t="s">
        <v>89</v>
      </c>
      <c r="G31" s="554">
        <v>18</v>
      </c>
      <c r="H31" s="533">
        <v>13669745.486</v>
      </c>
      <c r="I31" s="533"/>
      <c r="J31" s="533">
        <v>828553.49699999997</v>
      </c>
      <c r="K31" s="533"/>
      <c r="L31" s="533">
        <v>292874.93400000001</v>
      </c>
      <c r="M31" s="533"/>
      <c r="N31" s="533">
        <v>23671.146000000001</v>
      </c>
      <c r="O31" s="533"/>
      <c r="P31" s="533">
        <v>693778.45</v>
      </c>
      <c r="Q31" s="533"/>
      <c r="R31" s="533">
        <v>13535316.744999999</v>
      </c>
    </row>
    <row r="32" spans="1:18" ht="3.75" customHeight="1">
      <c r="A32" s="557"/>
      <c r="B32" s="564"/>
      <c r="C32" s="564"/>
      <c r="D32" s="564"/>
      <c r="E32" s="564"/>
      <c r="F32" s="565"/>
      <c r="G32" s="555"/>
      <c r="H32" s="596"/>
      <c r="I32" s="597"/>
      <c r="J32" s="598"/>
      <c r="K32" s="598"/>
      <c r="L32" s="598"/>
      <c r="M32" s="598"/>
      <c r="N32" s="597"/>
      <c r="O32" s="597"/>
      <c r="P32" s="597"/>
      <c r="Q32" s="597"/>
      <c r="R32" s="597"/>
    </row>
    <row r="33" spans="1:18" s="160" customFormat="1" ht="30" customHeight="1">
      <c r="A33" s="556">
        <v>19</v>
      </c>
      <c r="B33" s="562"/>
      <c r="C33" s="562"/>
      <c r="D33" s="562"/>
      <c r="E33" s="562"/>
      <c r="F33" s="581" t="s">
        <v>81</v>
      </c>
      <c r="G33" s="554">
        <v>19</v>
      </c>
      <c r="H33" s="533">
        <v>1908185.821</v>
      </c>
      <c r="I33" s="533"/>
      <c r="J33" s="533">
        <v>93686.879000000001</v>
      </c>
      <c r="K33" s="533"/>
      <c r="L33" s="533">
        <v>14941.049000000001</v>
      </c>
      <c r="M33" s="533"/>
      <c r="N33" s="533">
        <v>2931.5810000000001</v>
      </c>
      <c r="O33" s="533"/>
      <c r="P33" s="533">
        <v>155868.64199999999</v>
      </c>
      <c r="Q33" s="533"/>
      <c r="R33" s="533">
        <v>1833994.59</v>
      </c>
    </row>
    <row r="34" spans="1:18" ht="3.75" customHeight="1">
      <c r="A34" s="125"/>
      <c r="B34" s="564"/>
      <c r="C34" s="564"/>
      <c r="D34" s="564"/>
      <c r="E34" s="564"/>
      <c r="F34" s="565"/>
      <c r="G34" s="555"/>
      <c r="H34" s="599"/>
      <c r="I34" s="599"/>
      <c r="J34" s="599"/>
      <c r="K34" s="599"/>
      <c r="L34" s="599"/>
      <c r="M34" s="599"/>
      <c r="N34" s="600"/>
      <c r="O34" s="599"/>
      <c r="P34" s="599"/>
      <c r="Q34" s="599"/>
      <c r="R34" s="599"/>
    </row>
    <row r="35" spans="1:18" s="160" customFormat="1" ht="30" customHeight="1">
      <c r="A35" s="576"/>
      <c r="B35" s="577"/>
      <c r="C35" s="1128" t="s">
        <v>90</v>
      </c>
      <c r="D35" s="1128"/>
      <c r="E35" s="1128"/>
      <c r="F35" s="1128"/>
      <c r="G35" s="554"/>
      <c r="H35" s="601"/>
      <c r="I35" s="602"/>
      <c r="J35" s="602">
        <v>5420.4110000000001</v>
      </c>
      <c r="K35" s="602"/>
      <c r="L35" s="601"/>
      <c r="M35" s="602"/>
      <c r="N35" s="601"/>
      <c r="O35" s="602"/>
      <c r="P35" s="601"/>
      <c r="Q35" s="580"/>
      <c r="R35" s="602">
        <v>5420.4110000000001</v>
      </c>
    </row>
    <row r="36" spans="1:18" ht="3.75" customHeight="1" thickBot="1">
      <c r="B36" s="951"/>
      <c r="C36" s="951"/>
      <c r="D36" s="951"/>
      <c r="E36" s="951"/>
      <c r="F36" s="952"/>
      <c r="G36" s="953"/>
      <c r="H36" s="954"/>
      <c r="I36" s="954"/>
      <c r="J36" s="954"/>
      <c r="K36" s="954"/>
      <c r="L36" s="954"/>
      <c r="M36" s="954"/>
      <c r="N36" s="954"/>
      <c r="O36" s="954"/>
      <c r="P36" s="954"/>
      <c r="Q36" s="954"/>
      <c r="R36" s="954"/>
    </row>
    <row r="37" spans="1:18" ht="2.25" hidden="1" customHeight="1" thickBot="1">
      <c r="F37" s="582"/>
      <c r="G37" s="583"/>
      <c r="H37" s="161"/>
      <c r="I37" s="161"/>
      <c r="J37" s="161"/>
      <c r="K37" s="161"/>
      <c r="L37" s="161"/>
      <c r="M37" s="161"/>
      <c r="N37" s="161"/>
      <c r="O37" s="161"/>
      <c r="P37" s="161"/>
      <c r="Q37" s="161"/>
      <c r="R37" s="161"/>
    </row>
    <row r="38" spans="1:18">
      <c r="H38" s="159"/>
      <c r="I38" s="159"/>
      <c r="J38" s="159"/>
      <c r="K38" s="159"/>
      <c r="L38" s="159"/>
      <c r="M38" s="159"/>
      <c r="N38" s="159"/>
      <c r="O38" s="159"/>
      <c r="P38" s="159"/>
      <c r="Q38" s="159"/>
      <c r="R38" s="159"/>
    </row>
  </sheetData>
  <sheetProtection algorithmName="SHA-512" hashValue="M8cHPb2wK6aLVpEPTpu/FbemyZ+txtkLFSaeDqLmexBsPh472grqXYEY88ClrxWf1L4+DrM4+qqgsrL/PO8nFg==" saltValue="CL8RVZNSoCJwaeJZl8zxVA==" spinCount="100000" sheet="1" objects="1" scenarios="1"/>
  <mergeCells count="7">
    <mergeCell ref="C35:F35"/>
    <mergeCell ref="A2:R2"/>
    <mergeCell ref="C5:F5"/>
    <mergeCell ref="D9:F9"/>
    <mergeCell ref="D17:F17"/>
    <mergeCell ref="D23:F23"/>
    <mergeCell ref="C25:F25"/>
  </mergeCells>
  <pageMargins left="0" right="0.19685039370078741" top="0.11811023622047245" bottom="0.19685039370078741" header="0.51181102362204722" footer="0.39370078740157483"/>
  <pageSetup paperSize="9" scale="80" orientation="landscape" useFirstPageNumber="1" r:id="rId1"/>
  <headerFooter scaleWithDoc="0"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92D050"/>
  </sheetPr>
  <dimension ref="B1:S44"/>
  <sheetViews>
    <sheetView topLeftCell="A10" zoomScaleNormal="100" zoomScaleSheetLayoutView="95" workbookViewId="0">
      <selection activeCell="J13" sqref="J13"/>
    </sheetView>
  </sheetViews>
  <sheetFormatPr defaultColWidth="9.140625" defaultRowHeight="12.75"/>
  <cols>
    <col min="1" max="1" width="9.5703125" style="1" customWidth="1"/>
    <col min="2" max="2" width="27.28515625" style="1" customWidth="1"/>
    <col min="3" max="3" width="1.42578125" style="1" customWidth="1"/>
    <col min="4" max="4" width="10" style="35" customWidth="1"/>
    <col min="5" max="5" width="1.42578125" style="35" customWidth="1"/>
    <col min="6" max="6" width="15.42578125" style="35" customWidth="1"/>
    <col min="7" max="7" width="1.42578125" style="35" customWidth="1"/>
    <col min="8" max="8" width="15.7109375" style="35" customWidth="1"/>
    <col min="9" max="9" width="1.42578125" style="35" customWidth="1"/>
    <col min="10" max="10" width="15.7109375" style="35" customWidth="1"/>
    <col min="11" max="11" width="1.42578125" style="35" customWidth="1"/>
    <col min="12" max="12" width="15.7109375" style="35" customWidth="1"/>
    <col min="13" max="13" width="1.42578125" style="35" customWidth="1"/>
    <col min="14" max="14" width="20.5703125" style="35" customWidth="1"/>
    <col min="15" max="15" width="1.42578125" style="35" customWidth="1"/>
    <col min="16" max="16" width="15.7109375" style="35" customWidth="1"/>
    <col min="17" max="17" width="1.42578125" style="35" customWidth="1"/>
    <col min="18" max="18" width="21" style="35" customWidth="1"/>
    <col min="19" max="16384" width="9.140625" style="1"/>
  </cols>
  <sheetData>
    <row r="1" spans="2:19" ht="12.95" customHeight="1">
      <c r="B1" s="175"/>
      <c r="C1" s="175"/>
      <c r="D1" s="314"/>
      <c r="E1" s="31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</row>
    <row r="2" spans="2:19" ht="27" customHeight="1">
      <c r="B2" s="1086" t="s">
        <v>209</v>
      </c>
      <c r="C2" s="1087"/>
      <c r="D2" s="1087"/>
      <c r="E2" s="1087"/>
      <c r="F2" s="1087"/>
      <c r="G2" s="1087"/>
      <c r="H2" s="1087"/>
      <c r="I2" s="1087"/>
      <c r="J2" s="1087"/>
      <c r="K2" s="1087"/>
      <c r="L2" s="1087"/>
      <c r="M2" s="1087"/>
      <c r="N2" s="1087"/>
      <c r="O2" s="1087"/>
      <c r="P2" s="1087"/>
      <c r="Q2" s="1087"/>
      <c r="R2" s="1087"/>
      <c r="S2" s="319"/>
    </row>
    <row r="3" spans="2:19" ht="12.95" customHeight="1" thickBot="1">
      <c r="B3" s="648"/>
      <c r="C3" s="648"/>
      <c r="D3" s="955"/>
      <c r="E3" s="955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2:19" ht="7.5" customHeight="1">
      <c r="B4" s="649"/>
      <c r="C4" s="649"/>
      <c r="D4" s="957"/>
      <c r="E4" s="957"/>
      <c r="F4" s="650"/>
      <c r="G4" s="650"/>
      <c r="H4" s="650"/>
      <c r="I4" s="650"/>
      <c r="J4" s="650"/>
      <c r="K4" s="650"/>
      <c r="L4" s="650"/>
      <c r="M4" s="650"/>
      <c r="N4" s="650"/>
      <c r="O4" s="650"/>
      <c r="P4" s="650"/>
      <c r="Q4" s="650"/>
      <c r="R4" s="650"/>
    </row>
    <row r="5" spans="2:19" ht="104.25" customHeight="1">
      <c r="B5" s="664" t="s">
        <v>119</v>
      </c>
      <c r="C5" s="664"/>
      <c r="D5" s="958" t="s">
        <v>120</v>
      </c>
      <c r="E5" s="958"/>
      <c r="F5" s="643" t="s">
        <v>108</v>
      </c>
      <c r="G5" s="644"/>
      <c r="H5" s="643" t="s">
        <v>45</v>
      </c>
      <c r="I5" s="644"/>
      <c r="J5" s="645" t="s">
        <v>109</v>
      </c>
      <c r="K5" s="644"/>
      <c r="L5" s="643" t="s">
        <v>110</v>
      </c>
      <c r="M5" s="644"/>
      <c r="N5" s="643" t="s">
        <v>111</v>
      </c>
      <c r="O5" s="644"/>
      <c r="P5" s="643" t="s">
        <v>112</v>
      </c>
      <c r="Q5" s="644"/>
      <c r="R5" s="645" t="s">
        <v>113</v>
      </c>
    </row>
    <row r="6" spans="2:19" ht="24.75" customHeight="1">
      <c r="B6" s="959"/>
      <c r="C6" s="959"/>
      <c r="D6" s="960"/>
      <c r="E6" s="960"/>
      <c r="F6" s="640"/>
      <c r="G6" s="640"/>
      <c r="H6" s="647" t="s">
        <v>0</v>
      </c>
      <c r="I6" s="647"/>
      <c r="J6" s="647" t="s">
        <v>0</v>
      </c>
      <c r="K6" s="647"/>
      <c r="L6" s="647" t="s">
        <v>0</v>
      </c>
      <c r="M6" s="647"/>
      <c r="N6" s="640"/>
      <c r="O6" s="647"/>
      <c r="P6" s="647" t="s">
        <v>0</v>
      </c>
      <c r="Q6" s="647"/>
      <c r="R6" s="647" t="s">
        <v>0</v>
      </c>
    </row>
    <row r="7" spans="2:19" ht="7.5" customHeight="1" thickBot="1">
      <c r="B7" s="961"/>
      <c r="C7" s="961"/>
      <c r="D7" s="962"/>
      <c r="E7" s="962"/>
      <c r="F7" s="704"/>
      <c r="G7" s="704"/>
      <c r="H7" s="687"/>
      <c r="I7" s="687"/>
      <c r="J7" s="687"/>
      <c r="K7" s="687"/>
      <c r="L7" s="687"/>
      <c r="M7" s="687"/>
      <c r="N7" s="687"/>
      <c r="O7" s="687"/>
      <c r="P7" s="687"/>
      <c r="Q7" s="687"/>
      <c r="R7" s="687"/>
    </row>
    <row r="8" spans="2:19" ht="7.5" customHeight="1">
      <c r="B8" s="648"/>
      <c r="C8" s="648"/>
      <c r="D8" s="955"/>
      <c r="E8" s="955"/>
      <c r="F8" s="4"/>
      <c r="G8" s="4"/>
      <c r="H8" s="956"/>
      <c r="I8" s="956"/>
      <c r="J8" s="956"/>
      <c r="K8" s="956"/>
      <c r="L8" s="956"/>
      <c r="M8" s="956"/>
      <c r="N8" s="956"/>
      <c r="O8" s="956"/>
      <c r="P8" s="956"/>
      <c r="Q8" s="956"/>
      <c r="R8" s="956"/>
    </row>
    <row r="9" spans="2:19" s="15" customFormat="1" ht="21" customHeight="1">
      <c r="B9" s="11" t="s">
        <v>1</v>
      </c>
      <c r="D9" s="495">
        <v>2022</v>
      </c>
      <c r="F9" s="553">
        <v>1653</v>
      </c>
      <c r="G9" s="488"/>
      <c r="H9" s="553">
        <v>7877137.433600001</v>
      </c>
      <c r="I9" s="488"/>
      <c r="J9" s="553">
        <v>2903912.9730000002</v>
      </c>
      <c r="K9" s="488"/>
      <c r="L9" s="553">
        <v>4973224.4606000008</v>
      </c>
      <c r="M9" s="488"/>
      <c r="N9" s="553">
        <v>29157</v>
      </c>
      <c r="O9" s="488"/>
      <c r="P9" s="553">
        <v>644754.37899999996</v>
      </c>
      <c r="Q9" s="488"/>
      <c r="R9" s="553">
        <v>5937586.0650000013</v>
      </c>
    </row>
    <row r="10" spans="2:19" s="480" customFormat="1" ht="21" customHeight="1">
      <c r="B10" s="16" t="s">
        <v>2</v>
      </c>
      <c r="C10" s="11"/>
      <c r="D10" s="372">
        <v>2015</v>
      </c>
      <c r="E10" s="372"/>
      <c r="F10" s="234">
        <v>1541</v>
      </c>
      <c r="G10" s="404"/>
      <c r="H10" s="234">
        <v>5228585.0350500001</v>
      </c>
      <c r="I10" s="405"/>
      <c r="J10" s="234">
        <v>2404015.7924799998</v>
      </c>
      <c r="K10" s="405"/>
      <c r="L10" s="234">
        <v>2824569.2425699998</v>
      </c>
      <c r="M10" s="406"/>
      <c r="N10" s="234">
        <v>39840</v>
      </c>
      <c r="O10" s="405"/>
      <c r="P10" s="234">
        <v>738176.49399999995</v>
      </c>
      <c r="Q10" s="406"/>
      <c r="R10" s="234">
        <v>8739403.8159999978</v>
      </c>
    </row>
    <row r="11" spans="2:19" s="15" customFormat="1" ht="21" customHeight="1">
      <c r="C11" s="16"/>
      <c r="D11" s="373">
        <v>2010</v>
      </c>
      <c r="E11" s="373"/>
      <c r="F11" s="234">
        <v>580</v>
      </c>
      <c r="G11" s="26"/>
      <c r="H11" s="234">
        <v>1162725</v>
      </c>
      <c r="I11" s="26"/>
      <c r="J11" s="234">
        <v>516505</v>
      </c>
      <c r="K11" s="26"/>
      <c r="L11" s="234">
        <v>646219</v>
      </c>
      <c r="M11" s="26"/>
      <c r="N11" s="234">
        <v>11754</v>
      </c>
      <c r="O11" s="26"/>
      <c r="P11" s="234">
        <v>135261</v>
      </c>
      <c r="Q11" s="407"/>
      <c r="R11" s="234">
        <v>1357469</v>
      </c>
    </row>
    <row r="12" spans="2:19" ht="7.5" customHeight="1" thickBot="1">
      <c r="B12" s="30"/>
      <c r="C12" s="30"/>
      <c r="D12" s="316"/>
      <c r="E12" s="316"/>
      <c r="F12" s="25"/>
      <c r="G12" s="25"/>
      <c r="H12" s="19"/>
      <c r="I12" s="19"/>
      <c r="J12" s="19"/>
      <c r="K12" s="25"/>
      <c r="L12" s="19"/>
      <c r="M12" s="25"/>
      <c r="N12" s="19"/>
      <c r="O12" s="25"/>
      <c r="P12" s="19"/>
      <c r="Q12" s="25"/>
      <c r="R12" s="19"/>
    </row>
    <row r="13" spans="2:19" ht="11.25" customHeight="1">
      <c r="B13" s="963"/>
      <c r="C13" s="963"/>
      <c r="D13" s="964"/>
      <c r="E13" s="964"/>
      <c r="F13" s="965"/>
      <c r="G13" s="965"/>
      <c r="H13" s="965"/>
      <c r="I13" s="965"/>
      <c r="J13" s="965"/>
      <c r="K13" s="965"/>
      <c r="L13" s="965"/>
      <c r="M13" s="965"/>
      <c r="N13" s="965"/>
      <c r="O13" s="965"/>
      <c r="P13" s="965"/>
      <c r="Q13" s="965"/>
      <c r="R13" s="965"/>
    </row>
    <row r="14" spans="2:19" s="477" customFormat="1" ht="11.25" customHeight="1">
      <c r="B14" s="966"/>
      <c r="C14" s="966"/>
      <c r="D14" s="967"/>
      <c r="E14" s="967"/>
      <c r="F14" s="123"/>
      <c r="G14" s="123"/>
      <c r="H14" s="123"/>
      <c r="I14" s="123"/>
      <c r="J14" s="123"/>
      <c r="K14" s="123"/>
      <c r="L14" s="123"/>
      <c r="M14" s="123"/>
      <c r="N14" s="123"/>
      <c r="O14" s="123"/>
      <c r="P14" s="123"/>
      <c r="Q14" s="123"/>
      <c r="R14" s="123"/>
    </row>
    <row r="15" spans="2:19" s="477" customFormat="1" ht="11.25" customHeight="1">
      <c r="B15" s="966"/>
      <c r="C15" s="966"/>
      <c r="D15" s="967"/>
      <c r="E15" s="967"/>
      <c r="F15" s="123"/>
      <c r="G15" s="123"/>
      <c r="H15" s="123"/>
      <c r="I15" s="123"/>
      <c r="J15" s="123"/>
      <c r="K15" s="123"/>
      <c r="L15" s="123"/>
      <c r="M15" s="123"/>
      <c r="N15" s="123"/>
      <c r="O15" s="123"/>
      <c r="P15" s="123"/>
      <c r="Q15" s="123"/>
      <c r="R15" s="123"/>
    </row>
    <row r="16" spans="2:19" s="477" customFormat="1" ht="15" customHeight="1">
      <c r="B16" s="399" t="s">
        <v>3</v>
      </c>
      <c r="C16" s="966"/>
      <c r="D16" s="967">
        <v>2022</v>
      </c>
      <c r="E16" s="967"/>
      <c r="F16" s="508">
        <v>1212</v>
      </c>
      <c r="G16" s="727"/>
      <c r="H16" s="508">
        <v>6402666.7436000006</v>
      </c>
      <c r="I16" s="510"/>
      <c r="J16" s="508">
        <v>1889449.635</v>
      </c>
      <c r="K16" s="510"/>
      <c r="L16" s="508">
        <v>4513217.1086000009</v>
      </c>
      <c r="M16" s="510"/>
      <c r="N16" s="508">
        <v>24689</v>
      </c>
      <c r="O16" s="510"/>
      <c r="P16" s="508">
        <v>536723.348</v>
      </c>
      <c r="Q16" s="510"/>
      <c r="R16" s="508">
        <v>5570804.8150000004</v>
      </c>
    </row>
    <row r="17" spans="2:18" s="29" customFormat="1" ht="15" customHeight="1">
      <c r="B17" s="401" t="s">
        <v>4</v>
      </c>
      <c r="C17" s="399"/>
      <c r="D17" s="400">
        <v>2015</v>
      </c>
      <c r="E17" s="400"/>
      <c r="F17" s="1084">
        <v>1189</v>
      </c>
      <c r="G17" s="824"/>
      <c r="H17" s="824">
        <v>3931589.0684499997</v>
      </c>
      <c r="I17" s="824"/>
      <c r="J17" s="824">
        <v>1486506.716</v>
      </c>
      <c r="K17" s="824"/>
      <c r="L17" s="824">
        <v>2445082.3524500001</v>
      </c>
      <c r="M17" s="824"/>
      <c r="N17" s="824">
        <v>34178</v>
      </c>
      <c r="O17" s="824"/>
      <c r="P17" s="824">
        <v>612326.69299999997</v>
      </c>
      <c r="Q17" s="824"/>
      <c r="R17" s="824">
        <v>8414532.5189999994</v>
      </c>
    </row>
    <row r="18" spans="2:18" s="29" customFormat="1" ht="15" customHeight="1">
      <c r="B18" s="26"/>
      <c r="C18" s="401"/>
      <c r="D18" s="402">
        <v>2010</v>
      </c>
      <c r="E18" s="402"/>
      <c r="F18" s="824">
        <v>440</v>
      </c>
      <c r="G18" s="824"/>
      <c r="H18" s="824">
        <v>818389</v>
      </c>
      <c r="I18" s="824"/>
      <c r="J18" s="824">
        <v>275083</v>
      </c>
      <c r="K18" s="824"/>
      <c r="L18" s="824">
        <v>543306</v>
      </c>
      <c r="M18" s="824"/>
      <c r="N18" s="824">
        <v>9771</v>
      </c>
      <c r="O18" s="824"/>
      <c r="P18" s="824">
        <v>107021</v>
      </c>
      <c r="Q18" s="824"/>
      <c r="R18" s="824">
        <v>1111882</v>
      </c>
    </row>
    <row r="19" spans="2:18" s="29" customFormat="1" ht="13.5" customHeight="1">
      <c r="B19" s="26"/>
      <c r="C19" s="401"/>
      <c r="D19" s="402"/>
      <c r="E19" s="402"/>
      <c r="F19" s="302"/>
      <c r="G19" s="28"/>
      <c r="H19" s="302"/>
      <c r="I19" s="28"/>
      <c r="J19" s="302"/>
      <c r="K19" s="28"/>
      <c r="L19" s="302"/>
      <c r="M19" s="28"/>
      <c r="N19" s="302"/>
      <c r="O19" s="28"/>
      <c r="P19" s="302"/>
      <c r="Q19" s="28"/>
      <c r="R19" s="302"/>
    </row>
    <row r="20" spans="2:18" s="29" customFormat="1" ht="13.5" customHeight="1">
      <c r="B20" s="26"/>
      <c r="C20" s="401"/>
      <c r="D20" s="402"/>
      <c r="E20" s="402"/>
      <c r="F20" s="302"/>
      <c r="G20" s="28"/>
      <c r="H20" s="302"/>
      <c r="I20" s="28"/>
      <c r="J20" s="302"/>
      <c r="K20" s="28"/>
      <c r="L20" s="302"/>
      <c r="M20" s="28"/>
      <c r="N20" s="302"/>
      <c r="O20" s="28"/>
      <c r="P20" s="302"/>
      <c r="Q20" s="28"/>
      <c r="R20" s="302"/>
    </row>
    <row r="21" spans="2:18" s="37" customFormat="1" ht="13.5" customHeight="1">
      <c r="B21" s="496"/>
      <c r="C21" s="496"/>
      <c r="D21" s="968"/>
      <c r="E21" s="96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</row>
    <row r="22" spans="2:18" s="37" customFormat="1" ht="15" customHeight="1">
      <c r="B22" s="399" t="s">
        <v>5</v>
      </c>
      <c r="C22" s="496"/>
      <c r="D22" s="967">
        <v>2022</v>
      </c>
      <c r="E22" s="968"/>
      <c r="F22" s="508">
        <v>251</v>
      </c>
      <c r="G22" s="727"/>
      <c r="H22" s="508">
        <v>1041035.9129999999</v>
      </c>
      <c r="I22" s="510"/>
      <c r="J22" s="508">
        <v>734352.701</v>
      </c>
      <c r="K22" s="510"/>
      <c r="L22" s="508">
        <v>306683.21199999994</v>
      </c>
      <c r="M22" s="510"/>
      <c r="N22" s="508">
        <v>2228</v>
      </c>
      <c r="O22" s="510"/>
      <c r="P22" s="508">
        <v>48745.737000000001</v>
      </c>
      <c r="Q22" s="510"/>
      <c r="R22" s="508">
        <v>158563.29800000001</v>
      </c>
    </row>
    <row r="23" spans="2:18" s="15" customFormat="1" ht="15" customHeight="1">
      <c r="B23" s="969" t="s">
        <v>6</v>
      </c>
      <c r="C23" s="399"/>
      <c r="D23" s="400">
        <v>2015</v>
      </c>
      <c r="E23" s="400"/>
      <c r="F23" s="1082">
        <v>148</v>
      </c>
      <c r="G23" s="1008"/>
      <c r="H23" s="1008">
        <v>566998.36100000003</v>
      </c>
      <c r="I23" s="1008"/>
      <c r="J23" s="1008">
        <v>392197.788</v>
      </c>
      <c r="K23" s="1008"/>
      <c r="L23" s="1008">
        <v>174800.57299999997</v>
      </c>
      <c r="M23" s="1008"/>
      <c r="N23" s="1008">
        <v>1843</v>
      </c>
      <c r="O23" s="1008"/>
      <c r="P23" s="1008">
        <v>34514.472000000002</v>
      </c>
      <c r="Q23" s="1008"/>
      <c r="R23" s="1008">
        <v>125623.792</v>
      </c>
    </row>
    <row r="24" spans="2:18" s="15" customFormat="1" ht="15" customHeight="1">
      <c r="B24" s="26"/>
      <c r="C24" s="399"/>
      <c r="D24" s="400">
        <v>2010</v>
      </c>
      <c r="E24" s="400"/>
      <c r="F24" s="1008">
        <v>66</v>
      </c>
      <c r="G24" s="1008"/>
      <c r="H24" s="1008">
        <v>180590</v>
      </c>
      <c r="I24" s="1008"/>
      <c r="J24" s="1008">
        <v>148493</v>
      </c>
      <c r="K24" s="1008"/>
      <c r="L24" s="1008">
        <v>32096</v>
      </c>
      <c r="M24" s="1008"/>
      <c r="N24" s="1008">
        <v>816</v>
      </c>
      <c r="O24" s="1008"/>
      <c r="P24" s="1008">
        <v>10091</v>
      </c>
      <c r="Q24" s="1008"/>
      <c r="R24" s="1008">
        <v>43494</v>
      </c>
    </row>
    <row r="25" spans="2:18" s="480" customFormat="1" ht="13.5" customHeight="1">
      <c r="B25" s="26"/>
      <c r="C25" s="399"/>
      <c r="D25" s="400"/>
      <c r="E25" s="400"/>
      <c r="F25" s="1008"/>
      <c r="G25" s="1008"/>
      <c r="H25" s="1008"/>
      <c r="I25" s="1008"/>
      <c r="J25" s="1008"/>
      <c r="K25" s="1008"/>
      <c r="L25" s="1008"/>
      <c r="M25" s="1008"/>
      <c r="N25" s="1008"/>
      <c r="O25" s="1008"/>
      <c r="P25" s="1008"/>
      <c r="Q25" s="1008"/>
      <c r="R25" s="1008"/>
    </row>
    <row r="26" spans="2:18" s="480" customFormat="1" ht="13.5" customHeight="1">
      <c r="B26" s="26"/>
      <c r="C26" s="399"/>
      <c r="D26" s="400"/>
      <c r="E26" s="400"/>
      <c r="F26" s="1008"/>
      <c r="G26" s="1008"/>
      <c r="H26" s="1008"/>
      <c r="I26" s="1008"/>
      <c r="J26" s="1008"/>
      <c r="K26" s="1008"/>
      <c r="L26" s="1008"/>
      <c r="M26" s="1008"/>
      <c r="N26" s="1008"/>
      <c r="O26" s="1008"/>
      <c r="P26" s="1008"/>
      <c r="Q26" s="1008"/>
      <c r="R26" s="1008"/>
    </row>
    <row r="27" spans="2:18" ht="13.5" customHeight="1">
      <c r="B27" s="970"/>
      <c r="C27" s="970"/>
      <c r="D27" s="968"/>
      <c r="E27" s="968"/>
      <c r="F27" s="1008"/>
      <c r="G27" s="302"/>
      <c r="H27" s="1008"/>
      <c r="I27" s="302"/>
      <c r="J27" s="1008"/>
      <c r="K27" s="302"/>
      <c r="L27" s="1008"/>
      <c r="M27" s="302"/>
      <c r="N27" s="1008"/>
      <c r="O27" s="302"/>
      <c r="P27" s="1008"/>
      <c r="Q27" s="302"/>
      <c r="R27" s="1008"/>
    </row>
    <row r="28" spans="2:18" s="477" customFormat="1" ht="15" customHeight="1">
      <c r="B28" s="399" t="s">
        <v>7</v>
      </c>
      <c r="C28" s="970"/>
      <c r="D28" s="967">
        <v>2022</v>
      </c>
      <c r="E28" s="968"/>
      <c r="F28" s="508">
        <v>57</v>
      </c>
      <c r="G28" s="727"/>
      <c r="H28" s="508">
        <v>169533.321</v>
      </c>
      <c r="I28" s="510"/>
      <c r="J28" s="508">
        <v>90973.27</v>
      </c>
      <c r="K28" s="510"/>
      <c r="L28" s="508">
        <v>78560.050999999992</v>
      </c>
      <c r="M28" s="510"/>
      <c r="N28" s="508">
        <v>833</v>
      </c>
      <c r="O28" s="510"/>
      <c r="P28" s="508">
        <v>25689.022000000001</v>
      </c>
      <c r="Q28" s="510"/>
      <c r="R28" s="508">
        <v>127504.717</v>
      </c>
    </row>
    <row r="29" spans="2:18" s="15" customFormat="1" ht="15" customHeight="1">
      <c r="B29" s="969" t="s">
        <v>8</v>
      </c>
      <c r="C29" s="399"/>
      <c r="D29" s="400">
        <v>2015</v>
      </c>
      <c r="E29" s="400"/>
      <c r="F29" s="302">
        <v>72</v>
      </c>
      <c r="G29" s="28"/>
      <c r="H29" s="302">
        <v>498547.42099999997</v>
      </c>
      <c r="I29" s="28"/>
      <c r="J29" s="302">
        <v>345362.56099999999</v>
      </c>
      <c r="K29" s="28"/>
      <c r="L29" s="302">
        <v>153184.85999999999</v>
      </c>
      <c r="M29" s="28"/>
      <c r="N29" s="302">
        <v>2572</v>
      </c>
      <c r="O29" s="28"/>
      <c r="P29" s="302">
        <v>67360.081999999995</v>
      </c>
      <c r="Q29" s="28"/>
      <c r="R29" s="302">
        <v>114566.68</v>
      </c>
    </row>
    <row r="30" spans="2:18" s="15" customFormat="1" ht="15" customHeight="1">
      <c r="B30" s="26"/>
      <c r="C30" s="399"/>
      <c r="D30" s="400">
        <v>2010</v>
      </c>
      <c r="E30" s="400"/>
      <c r="F30" s="302">
        <v>18</v>
      </c>
      <c r="G30" s="28"/>
      <c r="H30" s="302">
        <v>121222</v>
      </c>
      <c r="I30" s="28"/>
      <c r="J30" s="302">
        <v>62134</v>
      </c>
      <c r="K30" s="28"/>
      <c r="L30" s="302">
        <v>59088</v>
      </c>
      <c r="M30" s="28"/>
      <c r="N30" s="302">
        <v>606</v>
      </c>
      <c r="O30" s="28"/>
      <c r="P30" s="302">
        <v>12079</v>
      </c>
      <c r="Q30" s="28"/>
      <c r="R30" s="302">
        <v>12096</v>
      </c>
    </row>
    <row r="31" spans="2:18" s="480" customFormat="1" ht="13.5" customHeight="1">
      <c r="B31" s="26"/>
      <c r="C31" s="399"/>
      <c r="D31" s="400"/>
      <c r="E31" s="400"/>
      <c r="F31" s="302"/>
      <c r="G31" s="28"/>
      <c r="H31" s="302"/>
      <c r="I31" s="28"/>
      <c r="J31" s="302"/>
      <c r="K31" s="28"/>
      <c r="L31" s="302"/>
      <c r="M31" s="28"/>
      <c r="N31" s="302"/>
      <c r="O31" s="28"/>
      <c r="P31" s="302"/>
      <c r="Q31" s="28"/>
      <c r="R31" s="302"/>
    </row>
    <row r="32" spans="2:18" s="480" customFormat="1" ht="13.5" customHeight="1">
      <c r="B32" s="26"/>
      <c r="C32" s="399"/>
      <c r="D32" s="400"/>
      <c r="E32" s="400"/>
      <c r="F32" s="302"/>
      <c r="G32" s="28"/>
      <c r="H32" s="302"/>
      <c r="I32" s="28"/>
      <c r="J32" s="302"/>
      <c r="K32" s="28"/>
      <c r="L32" s="302"/>
      <c r="M32" s="28"/>
      <c r="N32" s="302"/>
      <c r="O32" s="28"/>
      <c r="P32" s="302"/>
      <c r="Q32" s="28"/>
      <c r="R32" s="302"/>
    </row>
    <row r="33" spans="2:18" ht="13.5" customHeight="1">
      <c r="B33" s="970"/>
      <c r="C33" s="970"/>
      <c r="D33" s="971"/>
      <c r="E33" s="971"/>
      <c r="F33" s="302"/>
      <c r="G33" s="28"/>
      <c r="H33" s="302"/>
      <c r="I33" s="28"/>
      <c r="J33" s="302"/>
      <c r="K33" s="28"/>
      <c r="L33" s="302"/>
      <c r="M33" s="28"/>
      <c r="N33" s="302"/>
      <c r="O33" s="28"/>
      <c r="P33" s="302"/>
      <c r="Q33" s="28"/>
      <c r="R33" s="302"/>
    </row>
    <row r="34" spans="2:18" s="477" customFormat="1" ht="15" customHeight="1">
      <c r="B34" s="399" t="s">
        <v>10</v>
      </c>
      <c r="C34" s="970"/>
      <c r="D34" s="967">
        <v>2022</v>
      </c>
      <c r="E34" s="971"/>
      <c r="F34" s="508">
        <v>133</v>
      </c>
      <c r="G34" s="727"/>
      <c r="H34" s="508">
        <v>263901.45600000001</v>
      </c>
      <c r="I34" s="510"/>
      <c r="J34" s="508">
        <v>189137.367</v>
      </c>
      <c r="K34" s="510"/>
      <c r="L34" s="508">
        <v>74764.089000000007</v>
      </c>
      <c r="M34" s="510"/>
      <c r="N34" s="508">
        <v>1407</v>
      </c>
      <c r="O34" s="510"/>
      <c r="P34" s="508">
        <v>33596.271999999997</v>
      </c>
      <c r="Q34" s="510"/>
      <c r="R34" s="508">
        <v>80713.235000000001</v>
      </c>
    </row>
    <row r="35" spans="2:18" s="15" customFormat="1" ht="15" customHeight="1">
      <c r="B35" s="401" t="s">
        <v>11</v>
      </c>
      <c r="C35" s="399"/>
      <c r="D35" s="400">
        <v>2015</v>
      </c>
      <c r="E35" s="400"/>
      <c r="F35" s="302">
        <v>132</v>
      </c>
      <c r="G35" s="28"/>
      <c r="H35" s="302">
        <v>231450.18460000001</v>
      </c>
      <c r="I35" s="28"/>
      <c r="J35" s="302">
        <v>179948.72748</v>
      </c>
      <c r="K35" s="28"/>
      <c r="L35" s="302">
        <v>51501.457120000006</v>
      </c>
      <c r="M35" s="28"/>
      <c r="N35" s="302">
        <v>1247</v>
      </c>
      <c r="O35" s="28"/>
      <c r="P35" s="302">
        <v>23975.246999999999</v>
      </c>
      <c r="Q35" s="28"/>
      <c r="R35" s="302">
        <v>84680.825000000012</v>
      </c>
    </row>
    <row r="36" spans="2:18" s="15" customFormat="1" ht="15" customHeight="1">
      <c r="B36" s="26"/>
      <c r="C36" s="401"/>
      <c r="D36" s="400">
        <v>2010</v>
      </c>
      <c r="E36" s="400"/>
      <c r="F36" s="302">
        <v>56</v>
      </c>
      <c r="G36" s="32"/>
      <c r="H36" s="302">
        <v>42524</v>
      </c>
      <c r="I36" s="32"/>
      <c r="J36" s="302">
        <v>30795</v>
      </c>
      <c r="K36" s="32"/>
      <c r="L36" s="302">
        <v>11729</v>
      </c>
      <c r="M36" s="32"/>
      <c r="N36" s="302">
        <v>561</v>
      </c>
      <c r="O36" s="28"/>
      <c r="P36" s="302">
        <v>6070</v>
      </c>
      <c r="Q36" s="28"/>
      <c r="R36" s="302">
        <v>189997</v>
      </c>
    </row>
    <row r="37" spans="2:18" ht="12.75" customHeight="1">
      <c r="B37" s="401"/>
      <c r="C37" s="401"/>
      <c r="D37" s="375"/>
      <c r="E37" s="375"/>
      <c r="F37" s="28"/>
      <c r="G37" s="32"/>
      <c r="H37" s="28"/>
      <c r="I37" s="32"/>
      <c r="J37" s="28"/>
      <c r="K37" s="32"/>
      <c r="L37" s="28"/>
      <c r="M37" s="32"/>
      <c r="N37" s="28"/>
      <c r="O37" s="28"/>
      <c r="P37" s="28"/>
      <c r="Q37" s="28"/>
      <c r="R37" s="28"/>
    </row>
    <row r="38" spans="2:18" s="37" customFormat="1" ht="13.5" customHeight="1">
      <c r="B38" s="26"/>
      <c r="C38" s="26"/>
      <c r="D38" s="676"/>
      <c r="E38" s="676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8"/>
    </row>
    <row r="39" spans="2:18">
      <c r="B39" s="78"/>
      <c r="C39" s="78"/>
      <c r="D39" s="640"/>
      <c r="E39" s="640"/>
      <c r="F39" s="640"/>
      <c r="G39" s="640"/>
      <c r="H39" s="640"/>
      <c r="I39" s="640"/>
      <c r="J39" s="640"/>
      <c r="K39" s="640"/>
      <c r="L39" s="640"/>
      <c r="M39" s="640"/>
      <c r="N39" s="640"/>
      <c r="O39" s="640"/>
      <c r="P39" s="640"/>
      <c r="Q39" s="640"/>
      <c r="R39" s="640"/>
    </row>
    <row r="40" spans="2:18">
      <c r="B40" s="78"/>
      <c r="C40" s="78"/>
      <c r="D40" s="640"/>
      <c r="E40" s="640"/>
      <c r="F40" s="640"/>
      <c r="G40" s="640"/>
      <c r="H40" s="640"/>
      <c r="I40" s="640"/>
      <c r="J40" s="640"/>
      <c r="K40" s="640"/>
      <c r="L40" s="640"/>
      <c r="M40" s="640"/>
      <c r="N40" s="640"/>
      <c r="O40" s="640"/>
      <c r="P40" s="640"/>
      <c r="Q40" s="640"/>
      <c r="R40" s="640"/>
    </row>
    <row r="41" spans="2:18" ht="25.5" customHeight="1" thickBot="1">
      <c r="B41" s="703"/>
      <c r="C41" s="703"/>
      <c r="D41" s="704"/>
      <c r="E41" s="704"/>
      <c r="F41" s="704"/>
      <c r="G41" s="704"/>
      <c r="H41" s="704"/>
      <c r="I41" s="704"/>
      <c r="J41" s="704"/>
      <c r="K41" s="704"/>
      <c r="L41" s="704"/>
      <c r="M41" s="704"/>
      <c r="N41" s="704"/>
      <c r="O41" s="704"/>
      <c r="P41" s="704"/>
      <c r="Q41" s="704"/>
      <c r="R41" s="704"/>
    </row>
    <row r="44" spans="2:18">
      <c r="H44" s="1078"/>
    </row>
  </sheetData>
  <sheetProtection algorithmName="SHA-512" hashValue="AndmtVTvA6zCEOb61MXcaaTQRWyKJPJJzG789CWBCc+0fmV9yS/Wd71dakfjPOkGrFTeegme7zv/VvsovJ2eGg==" saltValue="gsb9ioioZ4seywS/xBEIjg==" spinCount="100000" sheet="1" objects="1" scenarios="1"/>
  <mergeCells count="1">
    <mergeCell ref="B2:R2"/>
  </mergeCells>
  <pageMargins left="0" right="0.5" top="0.3" bottom="0.5" header="1.27" footer="1"/>
  <pageSetup paperSize="9" scale="80" firstPageNumber="18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Q135"/>
  <sheetViews>
    <sheetView tabSelected="1" zoomScale="82" zoomScaleNormal="82" zoomScaleSheetLayoutView="80" workbookViewId="0">
      <selection activeCell="Q21" sqref="Q21"/>
    </sheetView>
  </sheetViews>
  <sheetFormatPr defaultColWidth="9.140625" defaultRowHeight="12.75"/>
  <cols>
    <col min="1" max="1" width="9.5703125" style="69" customWidth="1"/>
    <col min="2" max="2" width="27.140625" style="1" customWidth="1"/>
    <col min="3" max="3" width="14.5703125" style="35" customWidth="1"/>
    <col min="4" max="4" width="1.42578125" style="35" customWidth="1"/>
    <col min="5" max="5" width="14.5703125" style="35" customWidth="1"/>
    <col min="6" max="6" width="1.42578125" style="35" customWidth="1"/>
    <col min="7" max="7" width="14.5703125" style="35" customWidth="1"/>
    <col min="8" max="8" width="1.42578125" style="35" customWidth="1"/>
    <col min="9" max="9" width="14.5703125" style="35" customWidth="1"/>
    <col min="10" max="10" width="1.42578125" style="35" customWidth="1"/>
    <col min="11" max="11" width="14.5703125" style="35" customWidth="1"/>
    <col min="12" max="12" width="1.42578125" style="35" customWidth="1"/>
    <col min="13" max="13" width="22.140625" style="35" customWidth="1"/>
    <col min="14" max="14" width="1.42578125" style="35" customWidth="1"/>
    <col min="15" max="15" width="14.5703125" style="35" customWidth="1"/>
    <col min="16" max="16" width="1.42578125" style="35" customWidth="1"/>
    <col min="17" max="17" width="21.5703125" style="35" customWidth="1"/>
    <col min="18" max="18" width="6.42578125" style="1" customWidth="1"/>
    <col min="19" max="19" width="6.140625" style="1" customWidth="1"/>
    <col min="20" max="16384" width="9.140625" style="1"/>
  </cols>
  <sheetData>
    <row r="1" spans="1:17" ht="12.95" customHeight="1"/>
    <row r="2" spans="1:17" ht="27" customHeight="1">
      <c r="A2" s="30"/>
      <c r="B2" s="1086" t="s">
        <v>288</v>
      </c>
      <c r="C2" s="1087"/>
      <c r="D2" s="1087"/>
      <c r="E2" s="1087"/>
      <c r="F2" s="1087"/>
      <c r="G2" s="1087"/>
      <c r="H2" s="1087"/>
      <c r="I2" s="1087"/>
      <c r="J2" s="1087"/>
      <c r="K2" s="1087"/>
      <c r="L2" s="1087"/>
      <c r="M2" s="1087"/>
      <c r="N2" s="1087"/>
      <c r="O2" s="1087"/>
      <c r="P2" s="1087"/>
      <c r="Q2" s="1087"/>
    </row>
    <row r="3" spans="1:17" ht="12.95" customHeight="1" thickBot="1">
      <c r="A3" s="30"/>
      <c r="B3" s="648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</row>
    <row r="4" spans="1:17" ht="7.5" customHeight="1">
      <c r="A4" s="30"/>
      <c r="B4" s="649"/>
      <c r="C4" s="650"/>
      <c r="D4" s="650"/>
      <c r="E4" s="650"/>
      <c r="F4" s="650"/>
      <c r="G4" s="650"/>
      <c r="H4" s="650"/>
      <c r="I4" s="650"/>
      <c r="J4" s="650"/>
      <c r="K4" s="650"/>
      <c r="L4" s="650"/>
      <c r="M4" s="650"/>
      <c r="N4" s="650"/>
      <c r="O4" s="650"/>
      <c r="P4" s="650"/>
      <c r="Q4" s="650"/>
    </row>
    <row r="5" spans="1:17" ht="104.25" customHeight="1">
      <c r="A5" s="308"/>
      <c r="B5" s="641" t="s">
        <v>115</v>
      </c>
      <c r="C5" s="642" t="s">
        <v>116</v>
      </c>
      <c r="D5" s="497"/>
      <c r="E5" s="643" t="s">
        <v>108</v>
      </c>
      <c r="F5" s="644"/>
      <c r="G5" s="643" t="s">
        <v>45</v>
      </c>
      <c r="H5" s="644"/>
      <c r="I5" s="645" t="s">
        <v>109</v>
      </c>
      <c r="J5" s="644"/>
      <c r="K5" s="643" t="s">
        <v>110</v>
      </c>
      <c r="L5" s="644"/>
      <c r="M5" s="643" t="s">
        <v>111</v>
      </c>
      <c r="N5" s="644"/>
      <c r="O5" s="643" t="s">
        <v>112</v>
      </c>
      <c r="P5" s="644"/>
      <c r="Q5" s="645" t="s">
        <v>113</v>
      </c>
    </row>
    <row r="6" spans="1:17" ht="24.75" customHeight="1">
      <c r="A6" s="308"/>
      <c r="B6" s="646"/>
      <c r="C6" s="497"/>
      <c r="D6" s="497"/>
      <c r="E6" s="497"/>
      <c r="F6" s="497"/>
      <c r="G6" s="647" t="s">
        <v>0</v>
      </c>
      <c r="H6" s="647"/>
      <c r="I6" s="647" t="s">
        <v>0</v>
      </c>
      <c r="J6" s="647"/>
      <c r="K6" s="647" t="s">
        <v>0</v>
      </c>
      <c r="L6" s="647"/>
      <c r="M6" s="640"/>
      <c r="N6" s="647"/>
      <c r="O6" s="647" t="s">
        <v>0</v>
      </c>
      <c r="P6" s="647"/>
      <c r="Q6" s="647" t="s">
        <v>0</v>
      </c>
    </row>
    <row r="7" spans="1:17" ht="7.5" customHeight="1" thickBot="1">
      <c r="A7" s="308"/>
      <c r="B7" s="651"/>
      <c r="C7" s="652"/>
      <c r="D7" s="652"/>
      <c r="E7" s="652"/>
      <c r="F7" s="652"/>
      <c r="G7" s="653"/>
      <c r="H7" s="653"/>
      <c r="I7" s="653"/>
      <c r="J7" s="653"/>
      <c r="K7" s="653"/>
      <c r="L7" s="653"/>
      <c r="M7" s="653"/>
      <c r="N7" s="653"/>
      <c r="O7" s="653"/>
      <c r="P7" s="653"/>
      <c r="Q7" s="653"/>
    </row>
    <row r="8" spans="1:17" ht="7.5" customHeight="1">
      <c r="A8" s="308"/>
      <c r="B8" s="5"/>
      <c r="C8" s="7"/>
      <c r="D8" s="7"/>
      <c r="E8" s="7"/>
      <c r="F8" s="7"/>
      <c r="G8" s="6"/>
      <c r="H8" s="6"/>
      <c r="I8" s="6"/>
      <c r="J8" s="6"/>
      <c r="K8" s="6"/>
      <c r="L8" s="6"/>
      <c r="M8" s="6"/>
      <c r="N8" s="6"/>
      <c r="O8" s="6"/>
      <c r="P8" s="6"/>
      <c r="Q8" s="6"/>
    </row>
    <row r="9" spans="1:17" ht="15" customHeight="1">
      <c r="A9" s="308"/>
      <c r="B9" s="1085" t="s">
        <v>12</v>
      </c>
      <c r="C9" s="12">
        <v>2022</v>
      </c>
      <c r="D9" s="13"/>
      <c r="E9" s="14">
        <v>12998</v>
      </c>
      <c r="F9" s="12"/>
      <c r="G9" s="14">
        <v>122349794.60060002</v>
      </c>
      <c r="H9" s="12"/>
      <c r="I9" s="14">
        <v>44763785.735000007</v>
      </c>
      <c r="J9" s="12"/>
      <c r="K9" s="14">
        <v>77586008.86559999</v>
      </c>
      <c r="L9" s="12"/>
      <c r="M9" s="14">
        <v>518130</v>
      </c>
      <c r="N9" s="12"/>
      <c r="O9" s="14">
        <v>9480296.203999998</v>
      </c>
      <c r="P9" s="12"/>
      <c r="Q9" s="14">
        <v>79447455.310000002</v>
      </c>
    </row>
    <row r="10" spans="1:17" s="15" customFormat="1" ht="15" customHeight="1">
      <c r="A10" s="30"/>
      <c r="B10" s="1085"/>
      <c r="C10" s="12">
        <v>2015</v>
      </c>
      <c r="D10" s="424">
        <v>1</v>
      </c>
      <c r="E10" s="14">
        <v>11628</v>
      </c>
      <c r="F10" s="12"/>
      <c r="G10" s="14">
        <v>77484747.783479393</v>
      </c>
      <c r="H10" s="12"/>
      <c r="I10" s="14">
        <v>33207709.764694523</v>
      </c>
      <c r="J10" s="12"/>
      <c r="K10" s="14">
        <v>44277038.018784858</v>
      </c>
      <c r="L10" s="12"/>
      <c r="M10" s="14">
        <v>567476</v>
      </c>
      <c r="N10" s="12"/>
      <c r="O10" s="14">
        <v>7948554.2817643108</v>
      </c>
      <c r="P10" s="12"/>
      <c r="Q10" s="14">
        <v>81179308.982065782</v>
      </c>
    </row>
    <row r="11" spans="1:17" s="15" customFormat="1" ht="15" customHeight="1">
      <c r="A11" s="30"/>
      <c r="B11" s="1085"/>
      <c r="C11" s="11">
        <v>2010</v>
      </c>
      <c r="D11" s="472"/>
      <c r="E11" s="14">
        <v>8829</v>
      </c>
      <c r="F11" s="12"/>
      <c r="G11" s="14">
        <v>56823104.878355898</v>
      </c>
      <c r="H11" s="12"/>
      <c r="I11" s="14">
        <v>23144365.283596925</v>
      </c>
      <c r="J11" s="12"/>
      <c r="K11" s="14">
        <v>33678737.350758977</v>
      </c>
      <c r="L11" s="12"/>
      <c r="M11" s="14">
        <v>504845</v>
      </c>
      <c r="N11" s="12"/>
      <c r="O11" s="14">
        <v>4931096.263677638</v>
      </c>
      <c r="P11" s="12"/>
      <c r="Q11" s="14">
        <v>40303745.90969383</v>
      </c>
    </row>
    <row r="12" spans="1:17" ht="5.25" customHeight="1" thickBot="1">
      <c r="A12" s="30"/>
      <c r="B12" s="5"/>
      <c r="C12" s="23"/>
      <c r="D12" s="474"/>
      <c r="E12" s="503"/>
      <c r="F12" s="503"/>
      <c r="G12" s="24"/>
      <c r="H12" s="24"/>
      <c r="I12" s="24"/>
      <c r="J12" s="503"/>
      <c r="K12" s="24"/>
      <c r="L12" s="503"/>
      <c r="M12" s="24"/>
      <c r="N12" s="503"/>
      <c r="O12" s="24"/>
      <c r="P12" s="503"/>
      <c r="Q12" s="24"/>
    </row>
    <row r="13" spans="1:17" ht="9" customHeight="1">
      <c r="A13" s="30"/>
      <c r="B13" s="654"/>
      <c r="C13" s="655"/>
      <c r="D13" s="656"/>
      <c r="E13" s="657"/>
      <c r="F13" s="657"/>
      <c r="G13" s="657"/>
      <c r="H13" s="657"/>
      <c r="I13" s="657"/>
      <c r="J13" s="657"/>
      <c r="K13" s="657"/>
      <c r="L13" s="657"/>
      <c r="M13" s="657"/>
      <c r="N13" s="657"/>
      <c r="O13" s="657"/>
      <c r="P13" s="657"/>
      <c r="Q13" s="657"/>
    </row>
    <row r="14" spans="1:17" s="477" customFormat="1" ht="9" customHeight="1">
      <c r="A14" s="30"/>
      <c r="B14" s="5"/>
      <c r="C14" s="23"/>
      <c r="D14" s="47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</row>
    <row r="15" spans="1:17" ht="14.25" customHeight="1">
      <c r="A15" s="30"/>
      <c r="B15" s="1088" t="s">
        <v>13</v>
      </c>
      <c r="C15" s="470">
        <v>2022</v>
      </c>
      <c r="D15" s="474"/>
      <c r="E15" s="503">
        <v>9027</v>
      </c>
      <c r="F15" s="24"/>
      <c r="G15" s="503">
        <v>95413161.319220021</v>
      </c>
      <c r="H15" s="24"/>
      <c r="I15" s="503">
        <v>26114785.643000003</v>
      </c>
      <c r="J15" s="24"/>
      <c r="K15" s="503">
        <v>69298375.67622</v>
      </c>
      <c r="L15" s="24"/>
      <c r="M15" s="503">
        <v>449268</v>
      </c>
      <c r="N15" s="24"/>
      <c r="O15" s="503">
        <v>7683255.0419999994</v>
      </c>
      <c r="P15" s="24"/>
      <c r="Q15" s="503">
        <v>70020263.616000012</v>
      </c>
    </row>
    <row r="16" spans="1:17" s="15" customFormat="1" ht="14.25" customHeight="1">
      <c r="A16" s="30"/>
      <c r="B16" s="1088"/>
      <c r="C16" s="13">
        <v>2015</v>
      </c>
      <c r="D16" s="424">
        <v>1</v>
      </c>
      <c r="E16" s="25">
        <v>8029</v>
      </c>
      <c r="F16" s="25"/>
      <c r="G16" s="25">
        <v>54394480.276079386</v>
      </c>
      <c r="H16" s="25">
        <v>0</v>
      </c>
      <c r="I16" s="25">
        <v>17281298.493644528</v>
      </c>
      <c r="J16" s="25">
        <v>0</v>
      </c>
      <c r="K16" s="25">
        <v>37113181.782434858</v>
      </c>
      <c r="L16" s="25">
        <v>0</v>
      </c>
      <c r="M16" s="25">
        <v>490947</v>
      </c>
      <c r="N16" s="25">
        <v>0</v>
      </c>
      <c r="O16" s="25">
        <v>6170036.0357643096</v>
      </c>
      <c r="P16" s="25">
        <v>0</v>
      </c>
      <c r="Q16" s="25">
        <v>73062050.776065782</v>
      </c>
    </row>
    <row r="17" spans="1:17" s="29" customFormat="1" ht="14.25" customHeight="1">
      <c r="A17" s="30"/>
      <c r="B17" s="1088"/>
      <c r="C17" s="26">
        <v>2010</v>
      </c>
      <c r="D17" s="424">
        <v>1</v>
      </c>
      <c r="E17" s="28">
        <v>6348</v>
      </c>
      <c r="F17" s="28"/>
      <c r="G17" s="25">
        <v>40646572.262355894</v>
      </c>
      <c r="H17" s="25">
        <v>0</v>
      </c>
      <c r="I17" s="25">
        <v>12328571.184596924</v>
      </c>
      <c r="J17" s="25">
        <v>0</v>
      </c>
      <c r="K17" s="25">
        <v>28318000.077758975</v>
      </c>
      <c r="L17" s="25">
        <v>0</v>
      </c>
      <c r="M17" s="25">
        <v>449233</v>
      </c>
      <c r="N17" s="25">
        <v>0</v>
      </c>
      <c r="O17" s="25">
        <v>3898384.2636776376</v>
      </c>
      <c r="P17" s="25">
        <v>0</v>
      </c>
      <c r="Q17" s="25">
        <v>35364917.90969383</v>
      </c>
    </row>
    <row r="18" spans="1:17" s="29" customFormat="1" ht="12.75" customHeight="1">
      <c r="A18" s="30"/>
      <c r="B18" s="638"/>
      <c r="C18" s="26"/>
      <c r="D18" s="424"/>
      <c r="E18" s="28"/>
      <c r="F18" s="28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</row>
    <row r="19" spans="1:17" s="29" customFormat="1" ht="12.75" customHeight="1">
      <c r="A19" s="30"/>
      <c r="B19" s="638"/>
      <c r="C19" s="26"/>
      <c r="D19" s="424"/>
      <c r="E19" s="28"/>
      <c r="F19" s="28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</row>
    <row r="20" spans="1:17" s="29" customFormat="1" ht="12.75" customHeight="1">
      <c r="A20" s="30"/>
      <c r="B20" s="638"/>
      <c r="C20" s="26"/>
      <c r="D20" s="424"/>
      <c r="E20" s="28"/>
      <c r="F20" s="28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</row>
    <row r="21" spans="1:17" s="15" customFormat="1" ht="12.75" customHeight="1">
      <c r="A21" s="30"/>
      <c r="B21" s="30"/>
      <c r="C21" s="16"/>
      <c r="D21" s="83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</row>
    <row r="22" spans="1:17" s="15" customFormat="1" ht="14.25" customHeight="1">
      <c r="A22" s="30"/>
      <c r="B22" s="1085" t="s">
        <v>19</v>
      </c>
      <c r="C22" s="470">
        <v>2022</v>
      </c>
      <c r="D22" s="83"/>
      <c r="E22" s="25">
        <v>1982</v>
      </c>
      <c r="F22" s="25"/>
      <c r="G22" s="25">
        <v>20189995.540999997</v>
      </c>
      <c r="H22" s="25"/>
      <c r="I22" s="25">
        <v>14192727.878</v>
      </c>
      <c r="J22" s="25"/>
      <c r="K22" s="25">
        <v>5997267.6629999988</v>
      </c>
      <c r="L22" s="25"/>
      <c r="M22" s="25">
        <v>38200</v>
      </c>
      <c r="N22" s="25"/>
      <c r="O22" s="25">
        <v>958080.30599999998</v>
      </c>
      <c r="P22" s="25"/>
      <c r="Q22" s="25">
        <v>5662952.8059999999</v>
      </c>
    </row>
    <row r="23" spans="1:17" s="15" customFormat="1" ht="14.25" customHeight="1">
      <c r="A23" s="30"/>
      <c r="B23" s="1085"/>
      <c r="C23" s="13">
        <v>2015</v>
      </c>
      <c r="D23" s="310"/>
      <c r="E23" s="25">
        <v>1604</v>
      </c>
      <c r="F23" s="25"/>
      <c r="G23" s="25">
        <v>13312064.826399999</v>
      </c>
      <c r="H23" s="25"/>
      <c r="I23" s="25">
        <v>9901812.0807999987</v>
      </c>
      <c r="J23" s="31"/>
      <c r="K23" s="25">
        <v>3410252.7456000005</v>
      </c>
      <c r="L23" s="25"/>
      <c r="M23" s="25">
        <v>34805</v>
      </c>
      <c r="N23" s="25"/>
      <c r="O23" s="25">
        <v>726237.27</v>
      </c>
      <c r="P23" s="25"/>
      <c r="Q23" s="25">
        <v>3799351.6880000001</v>
      </c>
    </row>
    <row r="24" spans="1:17" s="15" customFormat="1" ht="14.25" customHeight="1">
      <c r="A24" s="30"/>
      <c r="B24" s="1085"/>
      <c r="C24" s="26">
        <v>2010</v>
      </c>
      <c r="D24" s="310"/>
      <c r="E24" s="28">
        <v>1089</v>
      </c>
      <c r="F24" s="28"/>
      <c r="G24" s="28">
        <v>6591458.4210000001</v>
      </c>
      <c r="H24" s="28"/>
      <c r="I24" s="28">
        <v>5051695</v>
      </c>
      <c r="J24" s="31"/>
      <c r="K24" s="28">
        <v>1539763.1769999999</v>
      </c>
      <c r="L24" s="28"/>
      <c r="M24" s="28">
        <v>20056</v>
      </c>
      <c r="N24" s="28"/>
      <c r="O24" s="28">
        <v>315091</v>
      </c>
      <c r="P24" s="28"/>
      <c r="Q24" s="28">
        <v>1859689</v>
      </c>
    </row>
    <row r="25" spans="1:17" s="480" customFormat="1" ht="12.75" customHeight="1">
      <c r="A25" s="30"/>
      <c r="B25" s="637"/>
      <c r="C25" s="26"/>
      <c r="D25" s="310"/>
      <c r="E25" s="28"/>
      <c r="F25" s="28"/>
      <c r="G25" s="28"/>
      <c r="H25" s="28"/>
      <c r="I25" s="28"/>
      <c r="J25" s="31"/>
      <c r="K25" s="28"/>
      <c r="L25" s="28"/>
      <c r="M25" s="28"/>
      <c r="N25" s="28"/>
      <c r="O25" s="28"/>
      <c r="P25" s="28"/>
      <c r="Q25" s="28"/>
    </row>
    <row r="26" spans="1:17" s="480" customFormat="1" ht="12.75" customHeight="1">
      <c r="A26" s="30"/>
      <c r="B26" s="637"/>
      <c r="C26" s="26"/>
      <c r="D26" s="310"/>
      <c r="E26" s="28"/>
      <c r="F26" s="28"/>
      <c r="G26" s="28"/>
      <c r="H26" s="28"/>
      <c r="I26" s="28"/>
      <c r="J26" s="31"/>
      <c r="K26" s="28"/>
      <c r="L26" s="28"/>
      <c r="M26" s="28"/>
      <c r="N26" s="28"/>
      <c r="O26" s="28"/>
      <c r="P26" s="28"/>
      <c r="Q26" s="28"/>
    </row>
    <row r="27" spans="1:17" s="480" customFormat="1" ht="12.75" customHeight="1">
      <c r="A27" s="30"/>
      <c r="B27" s="637"/>
      <c r="C27" s="26"/>
      <c r="D27" s="310"/>
      <c r="E27" s="28"/>
      <c r="F27" s="28"/>
      <c r="G27" s="28"/>
      <c r="H27" s="28"/>
      <c r="I27" s="28"/>
      <c r="J27" s="31"/>
      <c r="K27" s="28"/>
      <c r="L27" s="28"/>
      <c r="M27" s="28"/>
      <c r="N27" s="28"/>
      <c r="O27" s="28"/>
      <c r="P27" s="28"/>
      <c r="Q27" s="28"/>
    </row>
    <row r="28" spans="1:17" s="15" customFormat="1" ht="12.75" customHeight="1">
      <c r="A28" s="69"/>
      <c r="B28" s="30"/>
      <c r="C28" s="17"/>
      <c r="D28" s="310"/>
      <c r="E28" s="25"/>
      <c r="F28" s="25"/>
      <c r="G28" s="33"/>
      <c r="H28" s="33"/>
      <c r="I28" s="33"/>
      <c r="J28" s="25"/>
      <c r="K28" s="25"/>
      <c r="L28" s="25"/>
      <c r="M28" s="25"/>
      <c r="N28" s="25"/>
      <c r="O28" s="25"/>
      <c r="P28" s="25"/>
      <c r="Q28" s="25"/>
    </row>
    <row r="29" spans="1:17" s="15" customFormat="1" ht="14.25" customHeight="1">
      <c r="A29" s="69"/>
      <c r="B29" s="1085" t="s">
        <v>21</v>
      </c>
      <c r="C29" s="470">
        <v>2022</v>
      </c>
      <c r="D29" s="310"/>
      <c r="E29" s="25">
        <v>669</v>
      </c>
      <c r="F29" s="25"/>
      <c r="G29" s="25">
        <v>4259944.3953799997</v>
      </c>
      <c r="H29" s="33"/>
      <c r="I29" s="25">
        <v>2802654.5419999999</v>
      </c>
      <c r="J29" s="25"/>
      <c r="K29" s="25">
        <v>1457289.85338</v>
      </c>
      <c r="L29" s="25"/>
      <c r="M29" s="25">
        <v>14553</v>
      </c>
      <c r="N29" s="25"/>
      <c r="O29" s="25">
        <v>430985.42800000001</v>
      </c>
      <c r="P29" s="25"/>
      <c r="Q29" s="25">
        <v>2630798.611</v>
      </c>
    </row>
    <row r="30" spans="1:17" s="15" customFormat="1" ht="14.25" customHeight="1">
      <c r="A30" s="69"/>
      <c r="B30" s="1085"/>
      <c r="C30" s="13">
        <v>2015</v>
      </c>
      <c r="D30" s="310"/>
      <c r="E30" s="25">
        <v>766</v>
      </c>
      <c r="F30" s="25"/>
      <c r="G30" s="25">
        <v>7552190.483500001</v>
      </c>
      <c r="H30" s="25"/>
      <c r="I30" s="25">
        <v>4546162.2559999991</v>
      </c>
      <c r="J30" s="25"/>
      <c r="K30" s="25">
        <v>3006028.2275</v>
      </c>
      <c r="L30" s="25"/>
      <c r="M30" s="25">
        <v>26034</v>
      </c>
      <c r="N30" s="25"/>
      <c r="O30" s="25">
        <v>737302.076</v>
      </c>
      <c r="P30" s="25"/>
      <c r="Q30" s="25">
        <v>3127255.1860000002</v>
      </c>
    </row>
    <row r="31" spans="1:17" s="15" customFormat="1" ht="14.25" customHeight="1">
      <c r="A31" s="1"/>
      <c r="B31" s="1085"/>
      <c r="C31" s="17">
        <v>2010</v>
      </c>
      <c r="D31" s="310"/>
      <c r="E31" s="25">
        <v>537</v>
      </c>
      <c r="F31" s="25"/>
      <c r="G31" s="25">
        <v>8110965</v>
      </c>
      <c r="H31" s="25"/>
      <c r="I31" s="25">
        <v>4750166</v>
      </c>
      <c r="J31" s="25"/>
      <c r="K31" s="25">
        <v>3360798</v>
      </c>
      <c r="L31" s="25"/>
      <c r="M31" s="25">
        <v>24048</v>
      </c>
      <c r="N31" s="25"/>
      <c r="O31" s="25">
        <v>553752</v>
      </c>
      <c r="P31" s="25"/>
      <c r="Q31" s="25">
        <v>2173640</v>
      </c>
    </row>
    <row r="32" spans="1:17" s="480" customFormat="1" ht="12.75" customHeight="1">
      <c r="A32" s="477"/>
      <c r="B32" s="637"/>
      <c r="C32" s="17"/>
      <c r="D32" s="310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</row>
    <row r="33" spans="1:17" s="480" customFormat="1" ht="12.75" customHeight="1">
      <c r="A33" s="477"/>
      <c r="B33" s="637"/>
      <c r="C33" s="17"/>
      <c r="D33" s="310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</row>
    <row r="34" spans="1:17" s="480" customFormat="1" ht="12.75" customHeight="1">
      <c r="A34" s="477"/>
      <c r="B34" s="637"/>
      <c r="C34" s="17"/>
      <c r="D34" s="310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</row>
    <row r="35" spans="1:17" s="15" customFormat="1" ht="12.75" customHeight="1">
      <c r="A35" s="1"/>
      <c r="B35" s="30"/>
      <c r="C35" s="17"/>
      <c r="D35" s="310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</row>
    <row r="36" spans="1:17" s="15" customFormat="1" ht="14.25" customHeight="1">
      <c r="A36" s="1"/>
      <c r="B36" s="1085" t="s">
        <v>121</v>
      </c>
      <c r="C36" s="470">
        <v>2022</v>
      </c>
      <c r="D36" s="310"/>
      <c r="E36" s="25">
        <v>1320</v>
      </c>
      <c r="F36" s="25"/>
      <c r="G36" s="25">
        <v>2486693.3450000002</v>
      </c>
      <c r="H36" s="25"/>
      <c r="I36" s="25">
        <v>1653617.6719999998</v>
      </c>
      <c r="J36" s="25"/>
      <c r="K36" s="25">
        <v>833075.67300000018</v>
      </c>
      <c r="L36" s="25"/>
      <c r="M36" s="25">
        <v>16109</v>
      </c>
      <c r="N36" s="25"/>
      <c r="O36" s="25">
        <v>407975.42800000001</v>
      </c>
      <c r="P36" s="25"/>
      <c r="Q36" s="25">
        <v>1133440.277</v>
      </c>
    </row>
    <row r="37" spans="1:17" s="15" customFormat="1" ht="14.25" customHeight="1">
      <c r="A37" s="1"/>
      <c r="B37" s="1085"/>
      <c r="C37" s="13">
        <v>2015</v>
      </c>
      <c r="D37" s="310"/>
      <c r="E37" s="25">
        <v>1229</v>
      </c>
      <c r="F37" s="25"/>
      <c r="G37" s="25">
        <v>2226012.1974999998</v>
      </c>
      <c r="H37" s="25"/>
      <c r="I37" s="25">
        <v>1478436.9342499999</v>
      </c>
      <c r="J37" s="25"/>
      <c r="K37" s="25">
        <v>747575.26325000008</v>
      </c>
      <c r="L37" s="25"/>
      <c r="M37" s="25">
        <v>15690</v>
      </c>
      <c r="N37" s="25"/>
      <c r="O37" s="25">
        <v>314978.90000000002</v>
      </c>
      <c r="P37" s="25"/>
      <c r="Q37" s="25">
        <v>1190651.3319999999</v>
      </c>
    </row>
    <row r="38" spans="1:17" s="15" customFormat="1" ht="14.25" customHeight="1">
      <c r="A38" s="1"/>
      <c r="B38" s="1085"/>
      <c r="C38" s="17">
        <v>2010</v>
      </c>
      <c r="D38" s="310"/>
      <c r="E38" s="25">
        <v>855</v>
      </c>
      <c r="F38" s="25"/>
      <c r="G38" s="25">
        <v>1474109.1950000003</v>
      </c>
      <c r="H38" s="25"/>
      <c r="I38" s="25">
        <v>1013933.0989999999</v>
      </c>
      <c r="J38" s="25"/>
      <c r="K38" s="25">
        <v>460176.09600000002</v>
      </c>
      <c r="L38" s="25"/>
      <c r="M38" s="25">
        <v>11508</v>
      </c>
      <c r="N38" s="25"/>
      <c r="O38" s="25">
        <v>163869</v>
      </c>
      <c r="P38" s="25"/>
      <c r="Q38" s="25">
        <v>905499</v>
      </c>
    </row>
    <row r="39" spans="1:17" s="480" customFormat="1" ht="12.75" customHeight="1">
      <c r="A39" s="477"/>
      <c r="B39" s="637"/>
      <c r="C39" s="17"/>
      <c r="D39" s="310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</row>
    <row r="40" spans="1:17" s="480" customFormat="1" ht="11.25" customHeight="1" thickBot="1">
      <c r="A40" s="477"/>
      <c r="B40" s="658"/>
      <c r="C40" s="659"/>
      <c r="D40" s="659"/>
      <c r="E40" s="660"/>
      <c r="F40" s="660"/>
      <c r="G40" s="660"/>
      <c r="H40" s="660"/>
      <c r="I40" s="660"/>
      <c r="J40" s="660"/>
      <c r="K40" s="660"/>
      <c r="L40" s="660"/>
      <c r="M40" s="660"/>
      <c r="N40" s="660"/>
      <c r="O40" s="660"/>
      <c r="P40" s="660"/>
      <c r="Q40" s="660"/>
    </row>
    <row r="41" spans="1:17" s="480" customFormat="1">
      <c r="A41" s="477"/>
      <c r="B41" s="614" t="s">
        <v>278</v>
      </c>
      <c r="C41" s="17"/>
      <c r="D41" s="17"/>
      <c r="E41" s="34"/>
      <c r="F41" s="25"/>
      <c r="G41" s="34"/>
      <c r="H41" s="25"/>
      <c r="I41" s="34"/>
      <c r="J41" s="25"/>
      <c r="K41" s="34"/>
      <c r="L41" s="25"/>
      <c r="M41" s="34"/>
      <c r="N41" s="34"/>
      <c r="O41" s="34"/>
      <c r="P41" s="34"/>
      <c r="Q41" s="34"/>
    </row>
    <row r="42" spans="1:17" s="480" customFormat="1" ht="14.25" customHeight="1">
      <c r="A42" s="477"/>
      <c r="B42" s="615" t="s">
        <v>286</v>
      </c>
      <c r="C42" s="17"/>
      <c r="D42" s="17"/>
      <c r="E42" s="34"/>
      <c r="F42" s="25"/>
      <c r="G42" s="34"/>
      <c r="H42" s="25"/>
      <c r="I42" s="34"/>
      <c r="J42" s="25"/>
      <c r="K42" s="34"/>
      <c r="L42" s="25"/>
      <c r="M42" s="34"/>
      <c r="N42" s="34"/>
      <c r="O42" s="34"/>
      <c r="P42" s="34"/>
      <c r="Q42" s="34"/>
    </row>
    <row r="43" spans="1:17" s="15" customFormat="1" ht="11.25" customHeight="1">
      <c r="A43" s="1"/>
      <c r="B43" s="619" t="s">
        <v>287</v>
      </c>
      <c r="C43" s="17"/>
      <c r="D43" s="17"/>
      <c r="E43" s="34"/>
      <c r="F43" s="25"/>
      <c r="G43" s="34"/>
      <c r="H43" s="25"/>
      <c r="I43" s="34"/>
      <c r="J43" s="25"/>
      <c r="K43" s="34"/>
      <c r="L43" s="25"/>
      <c r="M43" s="34"/>
      <c r="N43" s="34"/>
      <c r="O43" s="34"/>
      <c r="P43" s="34"/>
      <c r="Q43" s="34"/>
    </row>
    <row r="44" spans="1:17" s="480" customFormat="1" ht="13.5" customHeight="1">
      <c r="A44" s="477"/>
      <c r="B44" s="615"/>
      <c r="C44" s="17"/>
      <c r="D44" s="17"/>
      <c r="E44" s="34"/>
      <c r="F44" s="25"/>
      <c r="G44" s="34"/>
      <c r="H44" s="25"/>
      <c r="I44" s="34"/>
      <c r="J44" s="25"/>
      <c r="K44" s="34"/>
      <c r="L44" s="25"/>
      <c r="M44" s="34"/>
      <c r="N44" s="34"/>
      <c r="O44" s="34"/>
      <c r="P44" s="34"/>
      <c r="Q44" s="34"/>
    </row>
    <row r="45" spans="1:17" s="480" customFormat="1" ht="11.25" customHeight="1">
      <c r="A45" s="477"/>
      <c r="B45" s="619"/>
      <c r="C45" s="17"/>
      <c r="D45" s="17"/>
      <c r="E45" s="34"/>
      <c r="F45" s="25"/>
      <c r="G45" s="34"/>
      <c r="H45" s="25"/>
      <c r="I45" s="34"/>
      <c r="J45" s="25"/>
      <c r="K45" s="34"/>
      <c r="L45" s="25"/>
      <c r="M45" s="34"/>
      <c r="N45" s="34"/>
      <c r="O45" s="34"/>
      <c r="P45" s="34"/>
      <c r="Q45" s="34"/>
    </row>
    <row r="46" spans="1:17" s="15" customFormat="1" ht="46.5" customHeight="1">
      <c r="A46" s="1"/>
      <c r="B46" s="494"/>
      <c r="C46" s="17"/>
      <c r="D46" s="17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</row>
    <row r="47" spans="1:17">
      <c r="A47" s="309"/>
      <c r="B47" s="491"/>
    </row>
    <row r="48" spans="1:17">
      <c r="A48" s="30"/>
      <c r="B48" s="493"/>
    </row>
    <row r="49" spans="1:2">
      <c r="A49" s="1"/>
      <c r="B49" s="492"/>
    </row>
    <row r="50" spans="1:2">
      <c r="A50" s="1"/>
      <c r="B50" s="493"/>
    </row>
    <row r="51" spans="1:2">
      <c r="A51" s="1"/>
      <c r="B51" s="492"/>
    </row>
    <row r="52" spans="1:2">
      <c r="A52" s="1"/>
    </row>
    <row r="53" spans="1:2">
      <c r="A53" s="1"/>
    </row>
    <row r="54" spans="1:2">
      <c r="A54" s="1"/>
    </row>
    <row r="55" spans="1:2">
      <c r="A55" s="1"/>
    </row>
    <row r="56" spans="1:2">
      <c r="A56" s="1"/>
    </row>
    <row r="57" spans="1:2">
      <c r="A57" s="1"/>
    </row>
    <row r="58" spans="1:2">
      <c r="A58" s="1"/>
    </row>
    <row r="59" spans="1:2">
      <c r="A59" s="1"/>
    </row>
    <row r="60" spans="1:2">
      <c r="A60" s="1"/>
    </row>
    <row r="61" spans="1:2">
      <c r="A61" s="1"/>
    </row>
    <row r="62" spans="1:2">
      <c r="A62" s="1"/>
    </row>
    <row r="63" spans="1:2">
      <c r="A63" s="1"/>
    </row>
    <row r="64" spans="1:2">
      <c r="A64" s="1"/>
    </row>
    <row r="65" spans="1:1">
      <c r="A65" s="1"/>
    </row>
    <row r="66" spans="1:1">
      <c r="A66" s="1"/>
    </row>
    <row r="67" spans="1:1">
      <c r="A67" s="1"/>
    </row>
    <row r="68" spans="1:1">
      <c r="A68" s="1"/>
    </row>
    <row r="80" spans="1:1">
      <c r="A80" s="310"/>
    </row>
    <row r="85" spans="1:1">
      <c r="A85" s="310"/>
    </row>
    <row r="89" spans="1:1">
      <c r="A89" s="1"/>
    </row>
    <row r="90" spans="1:1">
      <c r="A90" s="1"/>
    </row>
    <row r="91" spans="1:1">
      <c r="A91" s="1"/>
    </row>
    <row r="92" spans="1:1">
      <c r="A92" s="1"/>
    </row>
    <row r="93" spans="1:1">
      <c r="A93" s="1"/>
    </row>
    <row r="94" spans="1:1">
      <c r="A94" s="1"/>
    </row>
    <row r="95" spans="1:1">
      <c r="A95" s="1"/>
    </row>
    <row r="96" spans="1:1">
      <c r="A96" s="1"/>
    </row>
    <row r="97" spans="1:1">
      <c r="A97" s="1"/>
    </row>
    <row r="98" spans="1:1">
      <c r="A98" s="1"/>
    </row>
    <row r="99" spans="1:1">
      <c r="A99" s="1"/>
    </row>
    <row r="100" spans="1:1">
      <c r="A100" s="1"/>
    </row>
    <row r="101" spans="1:1">
      <c r="A101" s="1"/>
    </row>
    <row r="102" spans="1:1">
      <c r="A102" s="1"/>
    </row>
    <row r="103" spans="1:1">
      <c r="A103" s="1"/>
    </row>
    <row r="104" spans="1:1">
      <c r="A104" s="1"/>
    </row>
    <row r="105" spans="1:1">
      <c r="A105" s="1"/>
    </row>
    <row r="106" spans="1:1">
      <c r="A106" s="1"/>
    </row>
    <row r="107" spans="1:1">
      <c r="A107" s="1"/>
    </row>
    <row r="108" spans="1:1">
      <c r="A108" s="1"/>
    </row>
    <row r="109" spans="1:1">
      <c r="A109" s="1"/>
    </row>
    <row r="110" spans="1:1">
      <c r="A110" s="1"/>
    </row>
    <row r="111" spans="1:1">
      <c r="A111" s="1"/>
    </row>
    <row r="112" spans="1:1">
      <c r="A112" s="1"/>
    </row>
    <row r="113" spans="1:1">
      <c r="A113" s="1"/>
    </row>
    <row r="114" spans="1:1">
      <c r="A114" s="1"/>
    </row>
    <row r="115" spans="1:1">
      <c r="A115" s="1"/>
    </row>
    <row r="116" spans="1:1">
      <c r="A116" s="1"/>
    </row>
    <row r="117" spans="1:1">
      <c r="A117" s="1"/>
    </row>
    <row r="118" spans="1:1">
      <c r="A118" s="1"/>
    </row>
    <row r="119" spans="1:1">
      <c r="A119" s="1"/>
    </row>
    <row r="120" spans="1:1">
      <c r="A120" s="1"/>
    </row>
    <row r="121" spans="1:1">
      <c r="A121" s="1"/>
    </row>
    <row r="122" spans="1:1">
      <c r="A122" s="1"/>
    </row>
    <row r="123" spans="1:1">
      <c r="A123" s="1"/>
    </row>
    <row r="124" spans="1:1">
      <c r="A124" s="1"/>
    </row>
    <row r="125" spans="1:1">
      <c r="A125" s="1"/>
    </row>
    <row r="126" spans="1:1">
      <c r="A126" s="1"/>
    </row>
    <row r="127" spans="1:1">
      <c r="A127" s="1"/>
    </row>
    <row r="128" spans="1:1">
      <c r="A128" s="1"/>
    </row>
    <row r="129" spans="1:1">
      <c r="A129" s="1"/>
    </row>
    <row r="130" spans="1:1">
      <c r="A130" s="1"/>
    </row>
    <row r="131" spans="1:1">
      <c r="A131" s="1"/>
    </row>
    <row r="132" spans="1:1">
      <c r="A132" s="1"/>
    </row>
    <row r="133" spans="1:1">
      <c r="A133" s="1"/>
    </row>
    <row r="134" spans="1:1">
      <c r="A134" s="1"/>
    </row>
    <row r="135" spans="1:1">
      <c r="A135" s="1"/>
    </row>
  </sheetData>
  <sheetProtection algorithmName="SHA-512" hashValue="WMqLHL4md1SY7Oms/GDaks7ib14ZsXuKc2OecxLmDiMRm9meJolkA9thaiuUVH472FjVweij69+sFVsipojSBg==" saltValue="BuoX/qRDqBQJ5M0KVFHQ1w==" spinCount="100000" sheet="1" objects="1" scenarios="1"/>
  <mergeCells count="6">
    <mergeCell ref="B36:B38"/>
    <mergeCell ref="B2:Q2"/>
    <mergeCell ref="B9:B11"/>
    <mergeCell ref="B15:B17"/>
    <mergeCell ref="B22:B24"/>
    <mergeCell ref="B29:B31"/>
  </mergeCells>
  <pageMargins left="0" right="0.5" top="0.3" bottom="0.5" header="1.27" footer="1"/>
  <pageSetup paperSize="9" scale="80" orientation="landscape" r:id="rId1"/>
  <headerFooter scaleWithDoc="0"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92D050"/>
  </sheetPr>
  <dimension ref="A1:CC52"/>
  <sheetViews>
    <sheetView zoomScaleNormal="100" zoomScaleSheetLayoutView="70" workbookViewId="0">
      <selection activeCell="M26" sqref="M26"/>
    </sheetView>
  </sheetViews>
  <sheetFormatPr defaultColWidth="9.140625" defaultRowHeight="12.75"/>
  <cols>
    <col min="1" max="1" width="9.5703125" style="180" customWidth="1"/>
    <col min="2" max="2" width="28.140625" style="180" customWidth="1"/>
    <col min="3" max="3" width="16.7109375" style="181" customWidth="1"/>
    <col min="4" max="4" width="2.140625" style="181" customWidth="1"/>
    <col min="5" max="5" width="16.7109375" style="181" customWidth="1"/>
    <col min="6" max="6" width="2.140625" style="181" customWidth="1"/>
    <col min="7" max="7" width="16.7109375" style="181" customWidth="1"/>
    <col min="8" max="8" width="2.140625" style="181" customWidth="1"/>
    <col min="9" max="9" width="16.7109375" style="181" customWidth="1"/>
    <col min="10" max="10" width="2.140625" style="181" customWidth="1"/>
    <col min="11" max="11" width="22.140625" style="181" customWidth="1"/>
    <col min="12" max="12" width="2.140625" style="181" customWidth="1"/>
    <col min="13" max="13" width="16.7109375" style="181" customWidth="1"/>
    <col min="14" max="14" width="2.140625" style="181" customWidth="1"/>
    <col min="15" max="15" width="22.140625" style="181" customWidth="1"/>
    <col min="16" max="16" width="9.140625" style="180"/>
    <col min="17" max="17" width="9.28515625" style="180" bestFit="1" customWidth="1"/>
    <col min="18" max="16384" width="9.140625" style="180"/>
  </cols>
  <sheetData>
    <row r="1" spans="1:81" ht="12.95" customHeight="1">
      <c r="A1" s="179"/>
    </row>
    <row r="2" spans="1:81" ht="27" customHeight="1">
      <c r="A2" s="179"/>
      <c r="B2" s="1091" t="s">
        <v>210</v>
      </c>
      <c r="C2" s="1092"/>
      <c r="D2" s="1092"/>
      <c r="E2" s="1092"/>
      <c r="F2" s="1092"/>
      <c r="G2" s="1092"/>
      <c r="H2" s="1092"/>
      <c r="I2" s="1092"/>
      <c r="J2" s="1092"/>
      <c r="K2" s="1092"/>
      <c r="L2" s="1092"/>
      <c r="M2" s="1092"/>
      <c r="N2" s="1092"/>
      <c r="O2" s="1092"/>
      <c r="P2" s="183"/>
    </row>
    <row r="3" spans="1:81" ht="12.95" customHeight="1" thickBot="1">
      <c r="A3" s="179"/>
      <c r="B3" s="182"/>
      <c r="C3" s="185"/>
      <c r="D3" s="185"/>
      <c r="E3" s="185"/>
      <c r="F3" s="185"/>
      <c r="G3" s="185"/>
      <c r="H3" s="185"/>
      <c r="I3" s="185"/>
      <c r="J3" s="185"/>
      <c r="K3" s="185"/>
      <c r="L3" s="185"/>
      <c r="M3" s="185"/>
      <c r="N3" s="185"/>
      <c r="O3" s="185"/>
    </row>
    <row r="4" spans="1:81" ht="7.5" customHeight="1">
      <c r="A4" s="179"/>
      <c r="B4" s="972"/>
      <c r="C4" s="973"/>
      <c r="D4" s="973"/>
      <c r="E4" s="973"/>
      <c r="F4" s="973"/>
      <c r="G4" s="973"/>
      <c r="H4" s="973"/>
      <c r="I4" s="973"/>
      <c r="J4" s="973"/>
      <c r="K4" s="973"/>
      <c r="L4" s="973"/>
      <c r="M4" s="973"/>
      <c r="N4" s="973"/>
      <c r="O4" s="973"/>
    </row>
    <row r="5" spans="1:81" ht="104.25" customHeight="1">
      <c r="A5" s="179"/>
      <c r="B5" s="974" t="s">
        <v>189</v>
      </c>
      <c r="C5" s="643" t="s">
        <v>108</v>
      </c>
      <c r="D5" s="644"/>
      <c r="E5" s="643" t="s">
        <v>45</v>
      </c>
      <c r="F5" s="644"/>
      <c r="G5" s="645" t="s">
        <v>109</v>
      </c>
      <c r="H5" s="644"/>
      <c r="I5" s="643" t="s">
        <v>110</v>
      </c>
      <c r="J5" s="644"/>
      <c r="K5" s="643" t="s">
        <v>111</v>
      </c>
      <c r="L5" s="644"/>
      <c r="M5" s="643" t="s">
        <v>112</v>
      </c>
      <c r="N5" s="644"/>
      <c r="O5" s="645" t="s">
        <v>113</v>
      </c>
      <c r="P5" s="182"/>
      <c r="Q5" s="182"/>
      <c r="R5" s="182"/>
      <c r="S5" s="182"/>
      <c r="T5" s="182"/>
      <c r="U5" s="182"/>
      <c r="V5" s="182"/>
      <c r="W5" s="182"/>
      <c r="X5" s="182"/>
      <c r="Y5" s="182"/>
      <c r="Z5" s="182"/>
      <c r="AA5" s="182"/>
      <c r="AB5" s="182"/>
      <c r="AC5" s="182"/>
      <c r="AD5" s="182"/>
      <c r="AE5" s="182"/>
      <c r="AF5" s="182"/>
      <c r="AG5" s="182"/>
      <c r="AH5" s="182"/>
      <c r="AI5" s="182"/>
      <c r="AJ5" s="182"/>
      <c r="AK5" s="182"/>
      <c r="AL5" s="182"/>
      <c r="AM5" s="182"/>
      <c r="AN5" s="182"/>
      <c r="AO5" s="182"/>
      <c r="AP5" s="182"/>
      <c r="AQ5" s="182"/>
      <c r="AR5" s="182"/>
      <c r="AS5" s="182"/>
      <c r="AT5" s="182"/>
      <c r="AU5" s="182"/>
      <c r="AV5" s="182"/>
      <c r="AW5" s="182"/>
      <c r="AX5" s="182"/>
      <c r="AY5" s="182"/>
      <c r="AZ5" s="182"/>
      <c r="BA5" s="182"/>
      <c r="BB5" s="182"/>
      <c r="BC5" s="182"/>
      <c r="BD5" s="182"/>
      <c r="BE5" s="182"/>
      <c r="BF5" s="182"/>
      <c r="BG5" s="182"/>
      <c r="BH5" s="182"/>
      <c r="BI5" s="182"/>
      <c r="BJ5" s="182"/>
      <c r="BK5" s="182"/>
      <c r="BL5" s="182"/>
      <c r="BM5" s="182"/>
      <c r="BN5" s="182"/>
      <c r="BO5" s="182"/>
      <c r="BP5" s="182"/>
      <c r="BQ5" s="182"/>
      <c r="BR5" s="182"/>
      <c r="BS5" s="182"/>
      <c r="BT5" s="182"/>
      <c r="BU5" s="182"/>
      <c r="BV5" s="182"/>
      <c r="BW5" s="182"/>
      <c r="BX5" s="182"/>
      <c r="BY5" s="182"/>
      <c r="BZ5" s="182"/>
      <c r="CA5" s="182"/>
      <c r="CB5" s="182"/>
      <c r="CC5" s="182"/>
    </row>
    <row r="6" spans="1:81" ht="24.75" customHeight="1">
      <c r="A6" s="179"/>
      <c r="B6" s="819"/>
      <c r="C6" s="975"/>
      <c r="D6" s="975"/>
      <c r="E6" s="976" t="s">
        <v>0</v>
      </c>
      <c r="F6" s="976"/>
      <c r="G6" s="976" t="s">
        <v>0</v>
      </c>
      <c r="H6" s="976"/>
      <c r="I6" s="976" t="s">
        <v>0</v>
      </c>
      <c r="J6" s="976"/>
      <c r="K6" s="976"/>
      <c r="L6" s="976"/>
      <c r="M6" s="976" t="s">
        <v>0</v>
      </c>
      <c r="N6" s="976"/>
      <c r="O6" s="976" t="s">
        <v>0</v>
      </c>
      <c r="P6" s="182"/>
      <c r="Q6" s="182"/>
      <c r="R6" s="182"/>
      <c r="S6" s="182"/>
      <c r="T6" s="182"/>
      <c r="U6" s="182"/>
      <c r="V6" s="182"/>
      <c r="W6" s="182"/>
      <c r="X6" s="182"/>
      <c r="Y6" s="182"/>
      <c r="Z6" s="182"/>
      <c r="AA6" s="182"/>
      <c r="AB6" s="182"/>
      <c r="AC6" s="182"/>
      <c r="AD6" s="182"/>
      <c r="AE6" s="182"/>
      <c r="AF6" s="182"/>
      <c r="AG6" s="182"/>
      <c r="AH6" s="182"/>
      <c r="AI6" s="182"/>
      <c r="AJ6" s="182"/>
      <c r="AK6" s="182"/>
      <c r="AL6" s="182"/>
      <c r="AM6" s="182"/>
      <c r="AN6" s="182"/>
      <c r="AO6" s="182"/>
      <c r="AP6" s="182"/>
      <c r="AQ6" s="182"/>
      <c r="AR6" s="182"/>
      <c r="AS6" s="182"/>
      <c r="AT6" s="182"/>
      <c r="AU6" s="182"/>
      <c r="AV6" s="182"/>
      <c r="AW6" s="182"/>
      <c r="AX6" s="182"/>
      <c r="AY6" s="182"/>
      <c r="AZ6" s="182"/>
      <c r="BA6" s="182"/>
      <c r="BB6" s="182"/>
      <c r="BC6" s="182"/>
      <c r="BD6" s="182"/>
      <c r="BE6" s="182"/>
      <c r="BF6" s="182"/>
      <c r="BG6" s="182"/>
      <c r="BH6" s="182"/>
      <c r="BI6" s="182"/>
      <c r="BJ6" s="182"/>
      <c r="BK6" s="182"/>
      <c r="BL6" s="182"/>
      <c r="BM6" s="182"/>
      <c r="BN6" s="182"/>
      <c r="BO6" s="182"/>
      <c r="BP6" s="182"/>
      <c r="BQ6" s="182"/>
      <c r="BR6" s="182"/>
      <c r="BS6" s="182"/>
      <c r="BT6" s="182"/>
      <c r="BU6" s="182"/>
      <c r="BV6" s="182"/>
      <c r="BW6" s="182"/>
      <c r="BX6" s="182"/>
      <c r="BY6" s="182"/>
      <c r="BZ6" s="182"/>
      <c r="CA6" s="182"/>
      <c r="CB6" s="182"/>
      <c r="CC6" s="182"/>
    </row>
    <row r="7" spans="1:81" ht="7.5" customHeight="1" thickBot="1">
      <c r="A7" s="179"/>
      <c r="B7" s="977"/>
      <c r="C7" s="978"/>
      <c r="D7" s="978"/>
      <c r="E7" s="979"/>
      <c r="F7" s="979"/>
      <c r="G7" s="979"/>
      <c r="H7" s="979"/>
      <c r="I7" s="979"/>
      <c r="J7" s="979"/>
      <c r="K7" s="979"/>
      <c r="L7" s="979"/>
      <c r="M7" s="979"/>
      <c r="N7" s="979"/>
      <c r="O7" s="979"/>
      <c r="P7" s="182"/>
      <c r="Q7" s="182"/>
      <c r="R7" s="182"/>
      <c r="S7" s="182"/>
      <c r="T7" s="182"/>
      <c r="U7" s="182"/>
      <c r="V7" s="182"/>
      <c r="W7" s="182"/>
      <c r="X7" s="182"/>
      <c r="Y7" s="182"/>
      <c r="Z7" s="182"/>
      <c r="AA7" s="182"/>
      <c r="AB7" s="182"/>
      <c r="AC7" s="182"/>
      <c r="AD7" s="182"/>
      <c r="AE7" s="182"/>
      <c r="AF7" s="182"/>
      <c r="AG7" s="182"/>
      <c r="AH7" s="182"/>
      <c r="AI7" s="182"/>
      <c r="AJ7" s="182"/>
      <c r="AK7" s="182"/>
      <c r="AL7" s="182"/>
      <c r="AM7" s="182"/>
      <c r="AN7" s="182"/>
      <c r="AO7" s="182"/>
      <c r="AP7" s="182"/>
      <c r="AQ7" s="182"/>
      <c r="AR7" s="182"/>
      <c r="AS7" s="182"/>
      <c r="AT7" s="182"/>
      <c r="AU7" s="182"/>
      <c r="AV7" s="182"/>
      <c r="AW7" s="182"/>
      <c r="AX7" s="182"/>
      <c r="AY7" s="182"/>
      <c r="AZ7" s="182"/>
      <c r="BA7" s="182"/>
      <c r="BB7" s="182"/>
      <c r="BC7" s="182"/>
      <c r="BD7" s="182"/>
      <c r="BE7" s="182"/>
      <c r="BF7" s="182"/>
      <c r="BG7" s="182"/>
      <c r="BH7" s="182"/>
      <c r="BI7" s="182"/>
      <c r="BJ7" s="182"/>
      <c r="BK7" s="182"/>
      <c r="BL7" s="182"/>
      <c r="BM7" s="182"/>
      <c r="BN7" s="182"/>
      <c r="BO7" s="182"/>
      <c r="BP7" s="182"/>
      <c r="BQ7" s="182"/>
      <c r="BR7" s="182"/>
      <c r="BS7" s="182"/>
      <c r="BT7" s="182"/>
      <c r="BU7" s="182"/>
      <c r="BV7" s="182"/>
      <c r="BW7" s="182"/>
      <c r="BX7" s="182"/>
      <c r="BY7" s="182"/>
      <c r="BZ7" s="182"/>
      <c r="CA7" s="182"/>
      <c r="CB7" s="182"/>
      <c r="CC7" s="182"/>
    </row>
    <row r="8" spans="1:81" ht="7.5" customHeight="1" thickBot="1">
      <c r="A8" s="179"/>
      <c r="B8" s="182"/>
      <c r="C8" s="185"/>
      <c r="D8" s="185"/>
      <c r="E8" s="184"/>
      <c r="F8" s="184"/>
      <c r="G8" s="184"/>
      <c r="H8" s="184"/>
      <c r="I8" s="184"/>
      <c r="J8" s="184"/>
      <c r="K8" s="184"/>
      <c r="L8" s="184"/>
      <c r="M8" s="184"/>
      <c r="N8" s="184"/>
      <c r="O8" s="184"/>
      <c r="P8" s="182"/>
      <c r="Q8" s="182"/>
      <c r="R8" s="182"/>
      <c r="S8" s="182"/>
      <c r="T8" s="182"/>
      <c r="U8" s="182"/>
      <c r="V8" s="182"/>
      <c r="W8" s="182"/>
      <c r="X8" s="182"/>
      <c r="Y8" s="182"/>
      <c r="Z8" s="182"/>
      <c r="AA8" s="182"/>
      <c r="AB8" s="182"/>
      <c r="AC8" s="182"/>
      <c r="AD8" s="182"/>
      <c r="AE8" s="182"/>
      <c r="AF8" s="182"/>
      <c r="AG8" s="182"/>
      <c r="AH8" s="182"/>
      <c r="AI8" s="182"/>
      <c r="AJ8" s="182"/>
      <c r="AK8" s="182"/>
      <c r="AL8" s="182"/>
      <c r="AM8" s="182"/>
      <c r="AN8" s="182"/>
      <c r="AO8" s="182"/>
      <c r="AP8" s="182"/>
      <c r="AQ8" s="182"/>
      <c r="AR8" s="182"/>
      <c r="AS8" s="182"/>
      <c r="AT8" s="182"/>
      <c r="AU8" s="182"/>
      <c r="AV8" s="182"/>
      <c r="AW8" s="182"/>
      <c r="AX8" s="182"/>
      <c r="AY8" s="182"/>
      <c r="AZ8" s="182"/>
      <c r="BA8" s="182"/>
      <c r="BB8" s="182"/>
      <c r="BC8" s="182"/>
      <c r="BD8" s="182"/>
      <c r="BE8" s="182"/>
      <c r="BF8" s="182"/>
      <c r="BG8" s="182"/>
      <c r="BH8" s="182"/>
      <c r="BI8" s="182"/>
      <c r="BJ8" s="182"/>
      <c r="BK8" s="182"/>
      <c r="BL8" s="182"/>
      <c r="BM8" s="182"/>
      <c r="BN8" s="182"/>
      <c r="BO8" s="182"/>
      <c r="BP8" s="182"/>
      <c r="BQ8" s="182"/>
      <c r="BR8" s="182"/>
      <c r="BS8" s="182"/>
      <c r="BT8" s="182"/>
      <c r="BU8" s="182"/>
      <c r="BV8" s="182"/>
      <c r="BW8" s="182"/>
      <c r="BX8" s="182"/>
      <c r="BY8" s="182"/>
      <c r="BZ8" s="182"/>
      <c r="CA8" s="182"/>
      <c r="CB8" s="182"/>
      <c r="CC8" s="182"/>
    </row>
    <row r="9" spans="1:81" s="186" customFormat="1" ht="29.25" customHeight="1" thickBot="1">
      <c r="A9" s="321"/>
      <c r="B9" s="408" t="s">
        <v>12</v>
      </c>
      <c r="C9" s="409">
        <f>SUM(C12:C36)</f>
        <v>1653</v>
      </c>
      <c r="D9" s="409"/>
      <c r="E9" s="409">
        <f>SUM(E12:E36)</f>
        <v>7877137.433600001</v>
      </c>
      <c r="F9" s="409"/>
      <c r="G9" s="409">
        <f>SUM(G12:G36)</f>
        <v>2903912.9730000002</v>
      </c>
      <c r="H9" s="409"/>
      <c r="I9" s="409">
        <f>SUM(I12:I36)</f>
        <v>4973224.4606000017</v>
      </c>
      <c r="J9" s="409"/>
      <c r="K9" s="409">
        <f>SUM(K12:K36)</f>
        <v>29157</v>
      </c>
      <c r="L9" s="409"/>
      <c r="M9" s="409">
        <f>SUM(M12:M36)</f>
        <v>644754.37899999996</v>
      </c>
      <c r="N9" s="409"/>
      <c r="O9" s="409">
        <f>SUM(O12:O36)</f>
        <v>5937586.0649999995</v>
      </c>
      <c r="P9" s="182"/>
      <c r="Q9" s="182"/>
      <c r="R9" s="182"/>
      <c r="S9" s="182"/>
      <c r="T9" s="182"/>
      <c r="U9" s="182"/>
      <c r="V9" s="182"/>
      <c r="W9" s="182"/>
      <c r="X9" s="182"/>
      <c r="Y9" s="182"/>
      <c r="Z9" s="182"/>
      <c r="AA9" s="182"/>
      <c r="AB9" s="182"/>
      <c r="AC9" s="182"/>
      <c r="AD9" s="182"/>
      <c r="AE9" s="182"/>
      <c r="AF9" s="182"/>
      <c r="AG9" s="182"/>
      <c r="AH9" s="182"/>
      <c r="AI9" s="182"/>
      <c r="AJ9" s="182"/>
      <c r="AK9" s="182"/>
      <c r="AL9" s="182"/>
      <c r="AM9" s="182"/>
      <c r="AN9" s="182"/>
      <c r="AO9" s="182"/>
      <c r="AP9" s="182"/>
      <c r="AQ9" s="182"/>
      <c r="AR9" s="182"/>
      <c r="AS9" s="182"/>
      <c r="AT9" s="182"/>
      <c r="AU9" s="182"/>
      <c r="AV9" s="182"/>
      <c r="AW9" s="182"/>
      <c r="AX9" s="182"/>
      <c r="AY9" s="182"/>
      <c r="AZ9" s="182"/>
      <c r="BA9" s="182"/>
      <c r="BB9" s="182"/>
      <c r="BC9" s="182"/>
      <c r="BD9" s="182"/>
      <c r="BE9" s="182"/>
      <c r="BF9" s="182"/>
      <c r="BG9" s="182"/>
      <c r="BH9" s="182"/>
      <c r="BI9" s="182"/>
      <c r="BJ9" s="182"/>
      <c r="BK9" s="182"/>
      <c r="BL9" s="182"/>
      <c r="BM9" s="182"/>
      <c r="BN9" s="182"/>
      <c r="BO9" s="182"/>
      <c r="BP9" s="182"/>
      <c r="BQ9" s="182"/>
      <c r="BR9" s="182"/>
      <c r="BS9" s="182"/>
      <c r="BT9" s="182"/>
      <c r="BU9" s="182"/>
      <c r="BV9" s="182"/>
      <c r="BW9" s="182"/>
      <c r="BX9" s="182"/>
      <c r="BY9" s="182"/>
      <c r="BZ9" s="182"/>
      <c r="CA9" s="182"/>
      <c r="CB9" s="182"/>
      <c r="CC9" s="182"/>
    </row>
    <row r="10" spans="1:81" s="182" customFormat="1" ht="7.5" customHeight="1" thickBot="1">
      <c r="A10" s="321"/>
      <c r="B10" s="408"/>
      <c r="C10" s="409"/>
      <c r="D10" s="409"/>
      <c r="E10" s="409"/>
      <c r="F10" s="409"/>
      <c r="G10" s="409"/>
      <c r="H10" s="409"/>
      <c r="I10" s="409"/>
      <c r="J10" s="409"/>
      <c r="K10" s="409"/>
      <c r="L10" s="409"/>
      <c r="M10" s="409"/>
      <c r="N10" s="409"/>
      <c r="O10" s="409"/>
    </row>
    <row r="11" spans="1:81" ht="9" customHeight="1">
      <c r="A11" s="179"/>
      <c r="B11" s="972"/>
      <c r="C11" s="980"/>
      <c r="D11" s="981"/>
      <c r="E11" s="980"/>
      <c r="F11" s="982"/>
      <c r="G11" s="980"/>
      <c r="H11" s="982"/>
      <c r="I11" s="980"/>
      <c r="J11" s="980"/>
      <c r="K11" s="980"/>
      <c r="L11" s="982"/>
      <c r="M11" s="980"/>
      <c r="N11" s="980"/>
      <c r="O11" s="980"/>
      <c r="P11" s="182"/>
      <c r="Q11" s="182"/>
      <c r="R11" s="182"/>
      <c r="S11" s="182"/>
      <c r="T11" s="182"/>
      <c r="U11" s="182"/>
      <c r="V11" s="182"/>
      <c r="W11" s="182"/>
      <c r="X11" s="182"/>
      <c r="Y11" s="182"/>
      <c r="Z11" s="182"/>
      <c r="AA11" s="182"/>
      <c r="AB11" s="182"/>
      <c r="AC11" s="182"/>
      <c r="AD11" s="182"/>
      <c r="AE11" s="182"/>
      <c r="AF11" s="182"/>
      <c r="AG11" s="182"/>
      <c r="AH11" s="182"/>
      <c r="AI11" s="182"/>
      <c r="AJ11" s="182"/>
      <c r="AK11" s="182"/>
      <c r="AL11" s="182"/>
      <c r="AM11" s="182"/>
      <c r="AN11" s="182"/>
      <c r="AO11" s="182"/>
      <c r="AP11" s="182"/>
      <c r="AQ11" s="182"/>
      <c r="AR11" s="182"/>
      <c r="AS11" s="182"/>
      <c r="AT11" s="182"/>
      <c r="AU11" s="182"/>
      <c r="AV11" s="182"/>
      <c r="AW11" s="182"/>
      <c r="AX11" s="182"/>
      <c r="AY11" s="182"/>
      <c r="AZ11" s="182"/>
      <c r="BA11" s="182"/>
      <c r="BB11" s="182"/>
      <c r="BC11" s="182"/>
      <c r="BD11" s="182"/>
      <c r="BE11" s="182"/>
      <c r="BF11" s="182"/>
      <c r="BG11" s="182"/>
      <c r="BH11" s="182"/>
      <c r="BI11" s="182"/>
      <c r="BJ11" s="182"/>
      <c r="BK11" s="182"/>
      <c r="BL11" s="182"/>
      <c r="BM11" s="182"/>
      <c r="BN11" s="182"/>
      <c r="BO11" s="182"/>
      <c r="BP11" s="182"/>
      <c r="BQ11" s="182"/>
      <c r="BR11" s="182"/>
      <c r="BS11" s="182"/>
      <c r="BT11" s="182"/>
      <c r="BU11" s="182"/>
      <c r="BV11" s="182"/>
      <c r="BW11" s="182"/>
      <c r="BX11" s="182"/>
      <c r="BY11" s="182"/>
      <c r="BZ11" s="182"/>
      <c r="CA11" s="182"/>
      <c r="CB11" s="182"/>
      <c r="CC11" s="182"/>
    </row>
    <row r="12" spans="1:81" ht="17.25" customHeight="1">
      <c r="A12" s="504" t="s">
        <v>220</v>
      </c>
      <c r="B12" s="410" t="s">
        <v>30</v>
      </c>
      <c r="C12" s="508">
        <v>258</v>
      </c>
      <c r="D12" s="727"/>
      <c r="E12" s="508">
        <v>751046.77860000008</v>
      </c>
      <c r="F12" s="510"/>
      <c r="G12" s="508">
        <v>294767.45500000002</v>
      </c>
      <c r="H12" s="510"/>
      <c r="I12" s="508">
        <v>456279.32360000006</v>
      </c>
      <c r="J12" s="510"/>
      <c r="K12" s="508">
        <v>2640</v>
      </c>
      <c r="L12" s="510"/>
      <c r="M12" s="508">
        <v>60665.201000000001</v>
      </c>
      <c r="N12" s="510"/>
      <c r="O12" s="508">
        <v>297770.50699999998</v>
      </c>
      <c r="P12" s="187"/>
      <c r="Q12" s="182"/>
      <c r="R12" s="182"/>
      <c r="S12" s="182"/>
      <c r="T12" s="182"/>
      <c r="U12" s="182"/>
      <c r="V12" s="182"/>
      <c r="W12" s="182"/>
      <c r="X12" s="182"/>
      <c r="Y12" s="182"/>
      <c r="Z12" s="182"/>
      <c r="AA12" s="182"/>
      <c r="AB12" s="182"/>
      <c r="AC12" s="182"/>
      <c r="AD12" s="182"/>
      <c r="AE12" s="182"/>
      <c r="AF12" s="182"/>
      <c r="AG12" s="182"/>
      <c r="AH12" s="182"/>
      <c r="AI12" s="182"/>
      <c r="AJ12" s="182"/>
      <c r="AK12" s="182"/>
      <c r="AL12" s="182"/>
      <c r="AM12" s="182"/>
      <c r="AN12" s="182"/>
      <c r="AO12" s="182"/>
      <c r="AP12" s="182"/>
      <c r="AQ12" s="182"/>
      <c r="AR12" s="182"/>
      <c r="AS12" s="182"/>
      <c r="AT12" s="182"/>
      <c r="AU12" s="182"/>
      <c r="AV12" s="182"/>
      <c r="AW12" s="182"/>
      <c r="AX12" s="182"/>
      <c r="AY12" s="182"/>
      <c r="AZ12" s="182"/>
      <c r="BA12" s="182"/>
      <c r="BB12" s="182"/>
      <c r="BC12" s="182"/>
      <c r="BD12" s="182"/>
      <c r="BE12" s="182"/>
      <c r="BF12" s="182"/>
      <c r="BG12" s="182"/>
      <c r="BH12" s="182"/>
      <c r="BI12" s="182"/>
      <c r="BJ12" s="182"/>
      <c r="BK12" s="182"/>
      <c r="BL12" s="182"/>
      <c r="BM12" s="182"/>
      <c r="BN12" s="182"/>
      <c r="BO12" s="182"/>
      <c r="BP12" s="182"/>
      <c r="BQ12" s="182"/>
      <c r="BR12" s="182"/>
      <c r="BS12" s="182"/>
      <c r="BT12" s="182"/>
      <c r="BU12" s="182"/>
      <c r="BV12" s="182"/>
      <c r="BW12" s="182"/>
      <c r="BX12" s="182"/>
      <c r="BY12" s="182"/>
      <c r="BZ12" s="182"/>
      <c r="CA12" s="182"/>
      <c r="CB12" s="182"/>
      <c r="CC12" s="182"/>
    </row>
    <row r="13" spans="1:81" ht="6.75" customHeight="1">
      <c r="A13" s="505"/>
      <c r="B13" s="410"/>
      <c r="C13" s="983"/>
      <c r="D13" s="983"/>
      <c r="E13" s="983"/>
      <c r="F13" s="983"/>
      <c r="G13" s="983"/>
      <c r="H13" s="983"/>
      <c r="I13" s="983"/>
      <c r="J13" s="983"/>
      <c r="K13" s="983"/>
      <c r="L13" s="983"/>
      <c r="M13" s="983"/>
      <c r="N13" s="983"/>
      <c r="O13" s="983"/>
      <c r="P13" s="187"/>
      <c r="Q13" s="182"/>
      <c r="R13" s="182"/>
      <c r="S13" s="182"/>
      <c r="T13" s="182"/>
      <c r="U13" s="182"/>
      <c r="V13" s="182"/>
      <c r="W13" s="182"/>
      <c r="X13" s="182"/>
      <c r="Y13" s="182"/>
      <c r="Z13" s="182"/>
      <c r="AA13" s="182"/>
      <c r="AB13" s="182"/>
      <c r="AC13" s="182"/>
      <c r="AD13" s="182"/>
      <c r="AE13" s="182"/>
      <c r="AF13" s="182"/>
      <c r="AG13" s="182"/>
      <c r="AH13" s="182"/>
      <c r="AI13" s="182"/>
      <c r="AJ13" s="182"/>
      <c r="AK13" s="182"/>
      <c r="AL13" s="182"/>
      <c r="AM13" s="182"/>
      <c r="AN13" s="182"/>
      <c r="AO13" s="182"/>
      <c r="AP13" s="182"/>
      <c r="AQ13" s="182"/>
      <c r="AR13" s="182"/>
      <c r="AS13" s="182"/>
      <c r="AT13" s="182"/>
      <c r="AU13" s="182"/>
      <c r="AV13" s="182"/>
      <c r="AW13" s="182"/>
      <c r="AX13" s="182"/>
      <c r="AY13" s="182"/>
      <c r="AZ13" s="182"/>
      <c r="BA13" s="182"/>
      <c r="BB13" s="182"/>
      <c r="BC13" s="182"/>
      <c r="BD13" s="182"/>
      <c r="BE13" s="182"/>
      <c r="BF13" s="182"/>
      <c r="BG13" s="182"/>
      <c r="BH13" s="182"/>
      <c r="BI13" s="182"/>
      <c r="BJ13" s="182"/>
      <c r="BK13" s="182"/>
      <c r="BL13" s="182"/>
      <c r="BM13" s="182"/>
      <c r="BN13" s="182"/>
      <c r="BO13" s="182"/>
      <c r="BP13" s="182"/>
      <c r="BQ13" s="182"/>
      <c r="BR13" s="182"/>
      <c r="BS13" s="182"/>
      <c r="BT13" s="182"/>
      <c r="BU13" s="182"/>
      <c r="BV13" s="182"/>
      <c r="BW13" s="182"/>
      <c r="BX13" s="182"/>
      <c r="BY13" s="182"/>
      <c r="BZ13" s="182"/>
      <c r="CA13" s="182"/>
      <c r="CB13" s="182"/>
      <c r="CC13" s="182"/>
    </row>
    <row r="14" spans="1:81" ht="17.25" customHeight="1">
      <c r="A14" s="504" t="s">
        <v>221</v>
      </c>
      <c r="B14" s="410" t="s">
        <v>31</v>
      </c>
      <c r="C14" s="508">
        <v>118</v>
      </c>
      <c r="D14" s="727"/>
      <c r="E14" s="508">
        <v>182592.516</v>
      </c>
      <c r="F14" s="510"/>
      <c r="G14" s="508">
        <v>100696.861</v>
      </c>
      <c r="H14" s="510"/>
      <c r="I14" s="508">
        <v>81895.654999999999</v>
      </c>
      <c r="J14" s="510"/>
      <c r="K14" s="508">
        <v>1048</v>
      </c>
      <c r="L14" s="510"/>
      <c r="M14" s="508">
        <v>19854.189999999999</v>
      </c>
      <c r="N14" s="510"/>
      <c r="O14" s="508">
        <v>112820.84</v>
      </c>
      <c r="P14" s="187"/>
    </row>
    <row r="15" spans="1:81" ht="6.75" customHeight="1">
      <c r="A15" s="505"/>
      <c r="B15" s="410"/>
      <c r="C15" s="983"/>
      <c r="D15" s="983"/>
      <c r="E15" s="983"/>
      <c r="F15" s="983"/>
      <c r="G15" s="983"/>
      <c r="H15" s="983"/>
      <c r="I15" s="983"/>
      <c r="J15" s="983"/>
      <c r="K15" s="983"/>
      <c r="L15" s="983"/>
      <c r="M15" s="983"/>
      <c r="N15" s="983"/>
      <c r="O15" s="983"/>
      <c r="P15" s="187"/>
    </row>
    <row r="16" spans="1:81" ht="17.25" customHeight="1">
      <c r="A16" s="504" t="s">
        <v>222</v>
      </c>
      <c r="B16" s="410" t="s">
        <v>32</v>
      </c>
      <c r="C16" s="508">
        <v>25</v>
      </c>
      <c r="D16" s="727"/>
      <c r="E16" s="508">
        <v>146475.43900000001</v>
      </c>
      <c r="F16" s="510"/>
      <c r="G16" s="508">
        <v>41125.512999999999</v>
      </c>
      <c r="H16" s="510"/>
      <c r="I16" s="508">
        <v>105349.92600000001</v>
      </c>
      <c r="J16" s="510"/>
      <c r="K16" s="508">
        <v>1189</v>
      </c>
      <c r="L16" s="510"/>
      <c r="M16" s="508">
        <v>19155.366000000002</v>
      </c>
      <c r="N16" s="510"/>
      <c r="O16" s="508">
        <v>189347.75599999999</v>
      </c>
      <c r="P16" s="187"/>
    </row>
    <row r="17" spans="1:22" ht="6.75" customHeight="1">
      <c r="A17" s="505"/>
      <c r="B17" s="410"/>
      <c r="C17" s="983"/>
      <c r="D17" s="983"/>
      <c r="E17" s="983"/>
      <c r="F17" s="983"/>
      <c r="G17" s="983"/>
      <c r="H17" s="983"/>
      <c r="I17" s="983"/>
      <c r="J17" s="983"/>
      <c r="K17" s="983"/>
      <c r="L17" s="983"/>
      <c r="M17" s="983"/>
      <c r="N17" s="983"/>
      <c r="O17" s="983"/>
      <c r="P17" s="187"/>
    </row>
    <row r="18" spans="1:22" ht="17.25" customHeight="1">
      <c r="A18" s="504" t="s">
        <v>223</v>
      </c>
      <c r="B18" s="410" t="s">
        <v>33</v>
      </c>
      <c r="C18" s="508">
        <v>61</v>
      </c>
      <c r="D18" s="727"/>
      <c r="E18" s="508">
        <v>266254.68</v>
      </c>
      <c r="F18" s="510"/>
      <c r="G18" s="508">
        <v>88439.657000000007</v>
      </c>
      <c r="H18" s="510"/>
      <c r="I18" s="508">
        <v>177815.02299999999</v>
      </c>
      <c r="J18" s="510"/>
      <c r="K18" s="508">
        <v>762</v>
      </c>
      <c r="L18" s="510"/>
      <c r="M18" s="508">
        <v>17072.903999999999</v>
      </c>
      <c r="N18" s="510"/>
      <c r="O18" s="508">
        <v>323796.68699999998</v>
      </c>
      <c r="P18" s="187"/>
    </row>
    <row r="19" spans="1:22" ht="6.75" customHeight="1">
      <c r="A19" s="505"/>
      <c r="B19" s="410"/>
      <c r="C19" s="983"/>
      <c r="D19" s="983"/>
      <c r="E19" s="983"/>
      <c r="F19" s="983"/>
      <c r="G19" s="983"/>
      <c r="H19" s="983"/>
      <c r="I19" s="983"/>
      <c r="J19" s="983"/>
      <c r="K19" s="983"/>
      <c r="L19" s="983"/>
      <c r="M19" s="983"/>
      <c r="N19" s="983"/>
      <c r="O19" s="983"/>
      <c r="P19" s="187"/>
    </row>
    <row r="20" spans="1:22" ht="17.25" customHeight="1">
      <c r="A20" s="504" t="s">
        <v>224</v>
      </c>
      <c r="B20" s="410" t="s">
        <v>34</v>
      </c>
      <c r="C20" s="508">
        <v>114</v>
      </c>
      <c r="D20" s="727"/>
      <c r="E20" s="508">
        <v>129711.444</v>
      </c>
      <c r="F20" s="510"/>
      <c r="G20" s="508">
        <v>45274.489000000001</v>
      </c>
      <c r="H20" s="510"/>
      <c r="I20" s="508">
        <v>84436.955000000002</v>
      </c>
      <c r="J20" s="510"/>
      <c r="K20" s="508">
        <v>793</v>
      </c>
      <c r="L20" s="510"/>
      <c r="M20" s="508">
        <v>15475.089</v>
      </c>
      <c r="N20" s="510"/>
      <c r="O20" s="508">
        <v>211092.992</v>
      </c>
      <c r="P20" s="187"/>
    </row>
    <row r="21" spans="1:22" ht="6.75" customHeight="1">
      <c r="A21" s="505"/>
      <c r="B21" s="410"/>
      <c r="C21" s="983"/>
      <c r="D21" s="983"/>
      <c r="E21" s="983"/>
      <c r="F21" s="983"/>
      <c r="G21" s="983"/>
      <c r="H21" s="983"/>
      <c r="I21" s="983"/>
      <c r="J21" s="983"/>
      <c r="K21" s="983"/>
      <c r="L21" s="983"/>
      <c r="M21" s="983"/>
      <c r="N21" s="983"/>
      <c r="O21" s="983"/>
      <c r="P21" s="187"/>
    </row>
    <row r="22" spans="1:22" ht="17.25" customHeight="1">
      <c r="A22" s="504" t="s">
        <v>225</v>
      </c>
      <c r="B22" s="410" t="s">
        <v>35</v>
      </c>
      <c r="C22" s="508">
        <v>215</v>
      </c>
      <c r="D22" s="727"/>
      <c r="E22" s="508">
        <v>531932.38300000003</v>
      </c>
      <c r="F22" s="510"/>
      <c r="G22" s="508">
        <v>250763.383</v>
      </c>
      <c r="H22" s="510"/>
      <c r="I22" s="508">
        <v>281169</v>
      </c>
      <c r="J22" s="510"/>
      <c r="K22" s="508">
        <v>3475</v>
      </c>
      <c r="L22" s="510"/>
      <c r="M22" s="508">
        <v>85465.796000000002</v>
      </c>
      <c r="N22" s="510"/>
      <c r="O22" s="508">
        <v>249723.71100000001</v>
      </c>
      <c r="P22" s="187"/>
    </row>
    <row r="23" spans="1:22" ht="6.75" customHeight="1">
      <c r="A23" s="505"/>
      <c r="B23" s="410"/>
      <c r="C23" s="983"/>
      <c r="D23" s="983"/>
      <c r="E23" s="983"/>
      <c r="F23" s="983"/>
      <c r="G23" s="983"/>
      <c r="H23" s="983"/>
      <c r="I23" s="983"/>
      <c r="J23" s="983"/>
      <c r="K23" s="983"/>
      <c r="L23" s="983"/>
      <c r="M23" s="983"/>
      <c r="N23" s="983"/>
      <c r="O23" s="983"/>
      <c r="P23" s="187"/>
    </row>
    <row r="24" spans="1:22" ht="17.25" customHeight="1">
      <c r="A24" s="504" t="s">
        <v>226</v>
      </c>
      <c r="B24" s="410" t="s">
        <v>37</v>
      </c>
      <c r="C24" s="508">
        <v>197</v>
      </c>
      <c r="D24" s="727"/>
      <c r="E24" s="508">
        <v>499277.87300000002</v>
      </c>
      <c r="F24" s="510"/>
      <c r="G24" s="508">
        <v>192164.519</v>
      </c>
      <c r="H24" s="510"/>
      <c r="I24" s="508">
        <v>307113.35400000005</v>
      </c>
      <c r="J24" s="510"/>
      <c r="K24" s="508">
        <v>2371</v>
      </c>
      <c r="L24" s="510"/>
      <c r="M24" s="508">
        <v>50458.95</v>
      </c>
      <c r="N24" s="510"/>
      <c r="O24" s="508">
        <v>237611.34299999999</v>
      </c>
      <c r="P24" s="187"/>
    </row>
    <row r="25" spans="1:22" ht="6.75" customHeight="1">
      <c r="A25" s="505"/>
      <c r="B25" s="410"/>
      <c r="C25" s="983"/>
      <c r="D25" s="983"/>
      <c r="E25" s="983"/>
      <c r="F25" s="983"/>
      <c r="G25" s="983"/>
      <c r="H25" s="983"/>
      <c r="I25" s="983"/>
      <c r="J25" s="983"/>
      <c r="K25" s="983"/>
      <c r="L25" s="983"/>
      <c r="M25" s="983"/>
      <c r="N25" s="983"/>
      <c r="O25" s="983"/>
      <c r="P25" s="187"/>
    </row>
    <row r="26" spans="1:22" ht="17.25" customHeight="1">
      <c r="A26" s="504" t="s">
        <v>227</v>
      </c>
      <c r="B26" s="410" t="s">
        <v>38</v>
      </c>
      <c r="C26" s="508">
        <v>15</v>
      </c>
      <c r="D26" s="727"/>
      <c r="E26" s="508">
        <v>8735.91</v>
      </c>
      <c r="F26" s="510"/>
      <c r="G26" s="508">
        <v>5160.4960000000001</v>
      </c>
      <c r="H26" s="510"/>
      <c r="I26" s="508">
        <v>3575.4139999999998</v>
      </c>
      <c r="J26" s="510"/>
      <c r="K26" s="508">
        <v>64</v>
      </c>
      <c r="L26" s="510"/>
      <c r="M26" s="508">
        <v>763.87800000000004</v>
      </c>
      <c r="N26" s="510"/>
      <c r="O26" s="508">
        <v>1283.73</v>
      </c>
      <c r="P26" s="187"/>
    </row>
    <row r="27" spans="1:22" ht="6.75" customHeight="1">
      <c r="A27" s="505"/>
      <c r="B27" s="410"/>
      <c r="C27" s="983"/>
      <c r="D27" s="983"/>
      <c r="E27" s="983"/>
      <c r="F27" s="983"/>
      <c r="G27" s="983"/>
      <c r="H27" s="983"/>
      <c r="I27" s="983"/>
      <c r="J27" s="983"/>
      <c r="K27" s="983"/>
      <c r="L27" s="983"/>
      <c r="M27" s="983"/>
      <c r="N27" s="983"/>
      <c r="O27" s="983"/>
      <c r="P27" s="187"/>
    </row>
    <row r="28" spans="1:22" ht="17.25" customHeight="1">
      <c r="A28" s="504" t="s">
        <v>228</v>
      </c>
      <c r="B28" s="410" t="s">
        <v>36</v>
      </c>
      <c r="C28" s="508">
        <v>90</v>
      </c>
      <c r="D28" s="727"/>
      <c r="E28" s="508">
        <v>482423.98200000002</v>
      </c>
      <c r="F28" s="510"/>
      <c r="G28" s="508">
        <v>286063.04800000001</v>
      </c>
      <c r="H28" s="510"/>
      <c r="I28" s="508">
        <v>196360.93400000001</v>
      </c>
      <c r="J28" s="510"/>
      <c r="K28" s="508">
        <v>977</v>
      </c>
      <c r="L28" s="510"/>
      <c r="M28" s="508">
        <v>23470.931</v>
      </c>
      <c r="N28" s="510"/>
      <c r="O28" s="508">
        <v>227009.359</v>
      </c>
      <c r="P28" s="187"/>
    </row>
    <row r="29" spans="1:22" ht="6.75" customHeight="1">
      <c r="A29" s="505"/>
      <c r="B29" s="410"/>
      <c r="C29" s="983"/>
      <c r="D29" s="983"/>
      <c r="E29" s="983"/>
      <c r="F29" s="983"/>
      <c r="G29" s="983"/>
      <c r="H29" s="983"/>
      <c r="I29" s="983"/>
      <c r="J29" s="983"/>
      <c r="K29" s="983"/>
      <c r="L29" s="983"/>
      <c r="M29" s="983"/>
      <c r="N29" s="983"/>
      <c r="O29" s="983"/>
      <c r="P29" s="187"/>
    </row>
    <row r="30" spans="1:22" ht="17.25" customHeight="1">
      <c r="A30" s="504" t="s">
        <v>229</v>
      </c>
      <c r="B30" s="410" t="s">
        <v>41</v>
      </c>
      <c r="C30" s="508">
        <v>274</v>
      </c>
      <c r="D30" s="727"/>
      <c r="E30" s="508">
        <v>1829171.97</v>
      </c>
      <c r="F30" s="510"/>
      <c r="G30" s="508">
        <v>639656.19900000002</v>
      </c>
      <c r="H30" s="510"/>
      <c r="I30" s="508">
        <v>1189515.7709999999</v>
      </c>
      <c r="J30" s="510"/>
      <c r="K30" s="508">
        <v>8954</v>
      </c>
      <c r="L30" s="510"/>
      <c r="M30" s="508">
        <v>191297.89199999999</v>
      </c>
      <c r="N30" s="510"/>
      <c r="O30" s="508">
        <v>1582971.91</v>
      </c>
      <c r="P30" s="187"/>
    </row>
    <row r="31" spans="1:22" ht="6.75" customHeight="1">
      <c r="A31" s="505"/>
      <c r="B31" s="410"/>
      <c r="C31" s="983"/>
      <c r="D31" s="983"/>
      <c r="E31" s="983"/>
      <c r="F31" s="983"/>
      <c r="G31" s="983"/>
      <c r="H31" s="983"/>
      <c r="I31" s="983"/>
      <c r="J31" s="983"/>
      <c r="K31" s="983"/>
      <c r="L31" s="983"/>
      <c r="M31" s="983"/>
      <c r="N31" s="983"/>
      <c r="O31" s="983"/>
      <c r="P31" s="187"/>
    </row>
    <row r="32" spans="1:22" ht="17.25" customHeight="1">
      <c r="A32" s="504" t="s">
        <v>230</v>
      </c>
      <c r="B32" s="410" t="s">
        <v>42</v>
      </c>
      <c r="C32" s="508">
        <v>114</v>
      </c>
      <c r="D32" s="727"/>
      <c r="E32" s="508">
        <v>2483276.7510000002</v>
      </c>
      <c r="F32" s="510"/>
      <c r="G32" s="508">
        <v>721340.549</v>
      </c>
      <c r="H32" s="510"/>
      <c r="I32" s="508">
        <v>1761936.202</v>
      </c>
      <c r="J32" s="510"/>
      <c r="K32" s="508">
        <v>5224</v>
      </c>
      <c r="L32" s="510"/>
      <c r="M32" s="508">
        <v>122430.981</v>
      </c>
      <c r="N32" s="510"/>
      <c r="O32" s="508">
        <v>1736368.862</v>
      </c>
      <c r="P32" s="187"/>
      <c r="Q32" s="182"/>
      <c r="R32" s="182"/>
      <c r="S32" s="182"/>
      <c r="T32" s="182"/>
      <c r="U32" s="182"/>
      <c r="V32" s="182"/>
    </row>
    <row r="33" spans="1:22" ht="6.75" customHeight="1">
      <c r="A33" s="505"/>
      <c r="B33" s="410"/>
      <c r="C33" s="983"/>
      <c r="D33" s="983"/>
      <c r="E33" s="983"/>
      <c r="F33" s="983"/>
      <c r="G33" s="983"/>
      <c r="H33" s="983"/>
      <c r="I33" s="983"/>
      <c r="J33" s="983"/>
      <c r="K33" s="983"/>
      <c r="L33" s="983"/>
      <c r="M33" s="983"/>
      <c r="N33" s="983"/>
      <c r="O33" s="983"/>
      <c r="P33" s="187"/>
    </row>
    <row r="34" spans="1:22" ht="17.25" customHeight="1">
      <c r="A34" s="504" t="s">
        <v>231</v>
      </c>
      <c r="B34" s="410" t="s">
        <v>283</v>
      </c>
      <c r="C34" s="508">
        <v>134</v>
      </c>
      <c r="D34" s="727">
        <v>0</v>
      </c>
      <c r="E34" s="508">
        <v>432451.17600000004</v>
      </c>
      <c r="F34" s="510"/>
      <c r="G34" s="508">
        <v>200633.736</v>
      </c>
      <c r="H34" s="510"/>
      <c r="I34" s="508">
        <v>231817.44000000003</v>
      </c>
      <c r="J34" s="510"/>
      <c r="K34" s="508">
        <v>1394</v>
      </c>
      <c r="L34" s="510"/>
      <c r="M34" s="508">
        <v>33432.361999999994</v>
      </c>
      <c r="N34" s="510"/>
      <c r="O34" s="508">
        <v>718962.57199999993</v>
      </c>
      <c r="P34" s="187"/>
    </row>
    <row r="35" spans="1:22" ht="6.75" customHeight="1">
      <c r="A35" s="505"/>
      <c r="B35" s="410"/>
      <c r="C35" s="983"/>
      <c r="D35" s="983"/>
      <c r="E35" s="983"/>
      <c r="F35" s="983"/>
      <c r="G35" s="983"/>
      <c r="H35" s="983"/>
      <c r="I35" s="983"/>
      <c r="J35" s="983"/>
      <c r="K35" s="983"/>
      <c r="L35" s="983"/>
      <c r="M35" s="983"/>
      <c r="N35" s="983"/>
      <c r="O35" s="983"/>
      <c r="P35" s="187"/>
    </row>
    <row r="36" spans="1:22" ht="17.25" customHeight="1">
      <c r="A36" s="504" t="s">
        <v>232</v>
      </c>
      <c r="B36" s="410" t="s">
        <v>40</v>
      </c>
      <c r="C36" s="508">
        <v>38</v>
      </c>
      <c r="D36" s="727"/>
      <c r="E36" s="508">
        <v>133786.53099999999</v>
      </c>
      <c r="F36" s="510"/>
      <c r="G36" s="508">
        <v>37827.067999999999</v>
      </c>
      <c r="H36" s="510"/>
      <c r="I36" s="508">
        <v>95959.462999999989</v>
      </c>
      <c r="J36" s="510"/>
      <c r="K36" s="508">
        <v>266</v>
      </c>
      <c r="L36" s="510"/>
      <c r="M36" s="508">
        <v>5210.8389999999999</v>
      </c>
      <c r="N36" s="510"/>
      <c r="O36" s="508">
        <v>48825.796000000002</v>
      </c>
      <c r="P36" s="187"/>
    </row>
    <row r="37" spans="1:22" ht="6.75" customHeight="1">
      <c r="A37" s="505"/>
      <c r="B37" s="410"/>
      <c r="C37" s="983"/>
      <c r="D37" s="983"/>
      <c r="E37" s="983"/>
      <c r="F37" s="983"/>
      <c r="G37" s="983"/>
      <c r="H37" s="983"/>
      <c r="I37" s="983"/>
      <c r="J37" s="983"/>
      <c r="K37" s="983"/>
      <c r="L37" s="983"/>
      <c r="M37" s="983"/>
      <c r="N37" s="983"/>
      <c r="O37" s="983"/>
      <c r="P37" s="187"/>
    </row>
    <row r="38" spans="1:22" ht="27.75" customHeight="1">
      <c r="A38" s="504" t="s">
        <v>233</v>
      </c>
      <c r="B38" s="984" t="s">
        <v>236</v>
      </c>
      <c r="C38" s="508">
        <v>0</v>
      </c>
      <c r="D38" s="727"/>
      <c r="E38" s="508">
        <v>0</v>
      </c>
      <c r="F38" s="510"/>
      <c r="G38" s="508">
        <v>0</v>
      </c>
      <c r="H38" s="510"/>
      <c r="I38" s="508">
        <v>0</v>
      </c>
      <c r="J38" s="510"/>
      <c r="K38" s="508">
        <v>0</v>
      </c>
      <c r="L38" s="510"/>
      <c r="M38" s="508">
        <v>0</v>
      </c>
      <c r="N38" s="510"/>
      <c r="O38" s="508">
        <v>0</v>
      </c>
      <c r="P38" s="187"/>
      <c r="Q38" s="182"/>
      <c r="R38" s="182"/>
      <c r="S38" s="182"/>
      <c r="T38" s="182"/>
      <c r="U38" s="182"/>
      <c r="V38" s="182"/>
    </row>
    <row r="39" spans="1:22" ht="6.75" customHeight="1">
      <c r="A39" s="505"/>
      <c r="B39" s="410"/>
      <c r="C39" s="983"/>
      <c r="D39" s="983"/>
      <c r="E39" s="983"/>
      <c r="F39" s="983"/>
      <c r="G39" s="983"/>
      <c r="H39" s="983"/>
      <c r="I39" s="983"/>
      <c r="J39" s="983"/>
      <c r="K39" s="983"/>
      <c r="L39" s="983"/>
      <c r="M39" s="983"/>
      <c r="N39" s="983"/>
      <c r="O39" s="983"/>
      <c r="P39" s="187"/>
      <c r="Q39" s="182"/>
      <c r="R39" s="182"/>
      <c r="S39" s="182"/>
      <c r="T39" s="182"/>
      <c r="U39" s="182"/>
      <c r="V39" s="182"/>
    </row>
    <row r="40" spans="1:22" ht="17.25" customHeight="1">
      <c r="A40" s="506" t="s">
        <v>234</v>
      </c>
      <c r="B40" s="984" t="s">
        <v>237</v>
      </c>
      <c r="C40" s="508">
        <v>0</v>
      </c>
      <c r="D40" s="727"/>
      <c r="E40" s="508">
        <v>0</v>
      </c>
      <c r="F40" s="510"/>
      <c r="G40" s="508">
        <v>0</v>
      </c>
      <c r="H40" s="510"/>
      <c r="I40" s="508">
        <v>0</v>
      </c>
      <c r="J40" s="510"/>
      <c r="K40" s="508">
        <v>0</v>
      </c>
      <c r="L40" s="510"/>
      <c r="M40" s="508">
        <v>0</v>
      </c>
      <c r="N40" s="510"/>
      <c r="O40" s="508">
        <v>0</v>
      </c>
      <c r="P40" s="187"/>
      <c r="Q40" s="182"/>
      <c r="R40" s="182"/>
      <c r="S40" s="182"/>
      <c r="T40" s="182"/>
      <c r="U40" s="182"/>
      <c r="V40" s="182"/>
    </row>
    <row r="41" spans="1:22" ht="6.75" customHeight="1">
      <c r="A41" s="507"/>
      <c r="B41" s="410"/>
      <c r="C41" s="985"/>
      <c r="D41" s="985"/>
      <c r="E41" s="985"/>
      <c r="F41" s="985"/>
      <c r="G41" s="985"/>
      <c r="H41" s="985"/>
      <c r="I41" s="985"/>
      <c r="J41" s="985"/>
      <c r="K41" s="985"/>
      <c r="L41" s="985"/>
      <c r="M41" s="985"/>
      <c r="N41" s="985"/>
      <c r="O41" s="985"/>
      <c r="P41" s="187"/>
    </row>
    <row r="42" spans="1:22" ht="27.75" customHeight="1">
      <c r="A42" s="504" t="s">
        <v>235</v>
      </c>
      <c r="B42" s="984" t="s">
        <v>238</v>
      </c>
      <c r="C42" s="508">
        <v>0</v>
      </c>
      <c r="D42" s="727"/>
      <c r="E42" s="508">
        <v>0</v>
      </c>
      <c r="F42" s="510"/>
      <c r="G42" s="508">
        <v>0</v>
      </c>
      <c r="H42" s="510"/>
      <c r="I42" s="508">
        <v>0</v>
      </c>
      <c r="J42" s="510"/>
      <c r="K42" s="508">
        <v>0</v>
      </c>
      <c r="L42" s="510"/>
      <c r="M42" s="508">
        <v>0</v>
      </c>
      <c r="N42" s="510"/>
      <c r="O42" s="508">
        <v>0</v>
      </c>
      <c r="P42" s="187"/>
    </row>
    <row r="43" spans="1:22" ht="6.75" customHeight="1" thickBot="1">
      <c r="B43" s="977"/>
      <c r="C43" s="978"/>
      <c r="D43" s="978"/>
      <c r="E43" s="978"/>
      <c r="F43" s="978"/>
      <c r="G43" s="978"/>
      <c r="H43" s="978"/>
      <c r="I43" s="978"/>
      <c r="J43" s="978"/>
      <c r="K43" s="978"/>
      <c r="L43" s="978"/>
      <c r="M43" s="978"/>
      <c r="N43" s="978"/>
      <c r="O43" s="978"/>
    </row>
    <row r="44" spans="1:22">
      <c r="B44" s="614" t="s">
        <v>278</v>
      </c>
      <c r="C44" s="185"/>
      <c r="D44" s="185"/>
      <c r="E44" s="185"/>
      <c r="F44" s="185"/>
      <c r="G44" s="185"/>
      <c r="H44" s="185"/>
      <c r="I44" s="185"/>
      <c r="J44" s="185"/>
      <c r="K44" s="185"/>
      <c r="L44" s="185"/>
      <c r="M44" s="185"/>
      <c r="N44" s="185"/>
      <c r="O44" s="185"/>
    </row>
    <row r="45" spans="1:22">
      <c r="B45" s="625" t="s">
        <v>304</v>
      </c>
      <c r="C45" s="185"/>
      <c r="D45" s="185"/>
      <c r="E45" s="185"/>
      <c r="F45" s="185"/>
      <c r="G45" s="185"/>
      <c r="H45" s="185"/>
      <c r="I45" s="185"/>
      <c r="J45" s="185"/>
      <c r="K45" s="185"/>
      <c r="L45" s="185"/>
      <c r="M45" s="185"/>
      <c r="N45" s="185"/>
      <c r="O45" s="185"/>
    </row>
    <row r="46" spans="1:22" ht="12.75" customHeight="1">
      <c r="B46" s="626" t="s">
        <v>305</v>
      </c>
      <c r="C46" s="626"/>
      <c r="D46" s="626"/>
      <c r="E46" s="626"/>
      <c r="F46" s="626"/>
      <c r="G46" s="626"/>
      <c r="H46" s="626"/>
      <c r="I46" s="87"/>
      <c r="J46" s="87"/>
      <c r="K46" s="87"/>
      <c r="L46" s="87"/>
      <c r="M46" s="87"/>
      <c r="N46" s="87"/>
      <c r="O46" s="87"/>
    </row>
    <row r="48" spans="1:22">
      <c r="C48" s="1083"/>
      <c r="D48" s="1083"/>
      <c r="E48" s="1083"/>
      <c r="F48" s="1083"/>
      <c r="G48" s="1083"/>
      <c r="H48" s="1083"/>
      <c r="I48" s="1083"/>
      <c r="J48" s="1083"/>
      <c r="K48" s="1083"/>
      <c r="L48" s="1083"/>
      <c r="M48" s="1083"/>
      <c r="N48" s="1083"/>
      <c r="O48" s="1083"/>
    </row>
    <row r="50" spans="2:2">
      <c r="B50" s="614"/>
    </row>
    <row r="51" spans="2:2">
      <c r="B51" s="624"/>
    </row>
    <row r="52" spans="2:2">
      <c r="B52" s="609"/>
    </row>
  </sheetData>
  <sheetProtection algorithmName="SHA-512" hashValue="305Kkjcvov0okKSRsMiDauCtmsmrXSuhCT6p/ZHgd9R51K+IAr4i3sYHjE+nOYyJaCbz+hkIPSWyBWfQ3M9T7Q==" saltValue="uLSHxlUBVSnVxUu8HtQbmg==" spinCount="100000" sheet="1" objects="1" scenarios="1"/>
  <mergeCells count="1">
    <mergeCell ref="B2:O2"/>
  </mergeCells>
  <pageMargins left="0" right="0.5" top="0.3" bottom="0.5" header="1.27" footer="1"/>
  <pageSetup paperSize="9" scale="80" firstPageNumber="19" orientation="landscape" useFirstPageNumber="1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118093-C910-4084-AE8A-6C581E65EE5C}">
  <sheetPr>
    <tabColor rgb="FF92D050"/>
  </sheetPr>
  <dimension ref="A1:AI48"/>
  <sheetViews>
    <sheetView view="pageBreakPreview" zoomScale="70" zoomScaleSheetLayoutView="70" workbookViewId="0">
      <selection activeCell="W39" sqref="W39"/>
    </sheetView>
  </sheetViews>
  <sheetFormatPr defaultColWidth="9.140625" defaultRowHeight="12.75"/>
  <cols>
    <col min="1" max="1" width="9.5703125" style="86" customWidth="1"/>
    <col min="2" max="2" width="9.140625" style="85" customWidth="1"/>
    <col min="3" max="3" width="9.140625" style="86" customWidth="1"/>
    <col min="4" max="4" width="9.140625" style="85" customWidth="1"/>
    <col min="5" max="5" width="16.7109375" style="92" customWidth="1"/>
    <col min="6" max="6" width="2.140625" style="92" customWidth="1"/>
    <col min="7" max="7" width="16.7109375" style="92" customWidth="1"/>
    <col min="8" max="8" width="2.140625" style="92" customWidth="1"/>
    <col min="9" max="9" width="16.7109375" style="92" customWidth="1"/>
    <col min="10" max="10" width="2.140625" style="92" customWidth="1"/>
    <col min="11" max="11" width="16.7109375" style="92" customWidth="1"/>
    <col min="12" max="12" width="2.140625" style="92" customWidth="1"/>
    <col min="13" max="13" width="22.42578125" style="92" customWidth="1"/>
    <col min="14" max="14" width="2.140625" style="92" customWidth="1"/>
    <col min="15" max="15" width="16.7109375" style="92" customWidth="1"/>
    <col min="16" max="16" width="2.140625" style="92" customWidth="1"/>
    <col min="17" max="17" width="22.42578125" style="92" customWidth="1"/>
    <col min="18" max="18" width="9.140625" style="86"/>
    <col min="19" max="19" width="14.28515625" style="86" bestFit="1" customWidth="1"/>
    <col min="20" max="20" width="16" style="86" bestFit="1" customWidth="1"/>
    <col min="21" max="26" width="13.28515625" style="86" customWidth="1"/>
    <col min="27" max="27" width="9.140625" style="86"/>
    <col min="28" max="35" width="10.5703125" style="86" customWidth="1"/>
    <col min="36" max="16384" width="9.140625" style="86"/>
  </cols>
  <sheetData>
    <row r="1" spans="1:35" ht="12.95" customHeight="1">
      <c r="A1" s="84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</row>
    <row r="2" spans="1:35" ht="27" customHeight="1">
      <c r="A2" s="84"/>
      <c r="B2" s="1096" t="s">
        <v>292</v>
      </c>
      <c r="C2" s="1097"/>
      <c r="D2" s="1097"/>
      <c r="E2" s="1097"/>
      <c r="F2" s="1097"/>
      <c r="G2" s="1097"/>
      <c r="H2" s="1097"/>
      <c r="I2" s="1097"/>
      <c r="J2" s="1097"/>
      <c r="K2" s="1097"/>
      <c r="L2" s="1097"/>
      <c r="M2" s="1097"/>
      <c r="N2" s="1097"/>
      <c r="O2" s="1097"/>
      <c r="P2" s="1097"/>
      <c r="Q2" s="1097"/>
      <c r="S2" s="89"/>
      <c r="T2" s="89"/>
      <c r="U2" s="89"/>
      <c r="V2" s="89"/>
      <c r="W2" s="89"/>
      <c r="X2" s="89"/>
      <c r="Y2" s="89"/>
      <c r="Z2" s="89"/>
      <c r="AB2" s="90"/>
      <c r="AC2" s="90"/>
      <c r="AD2" s="90"/>
      <c r="AE2" s="90"/>
      <c r="AF2" s="90"/>
      <c r="AG2" s="90"/>
      <c r="AH2" s="90"/>
      <c r="AI2" s="90"/>
    </row>
    <row r="3" spans="1:35" ht="12.75" customHeight="1" thickBot="1">
      <c r="A3" s="84"/>
      <c r="B3" s="95"/>
      <c r="C3" s="88"/>
      <c r="D3" s="95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S3" s="91"/>
      <c r="T3" s="90"/>
      <c r="U3" s="90"/>
      <c r="V3" s="90"/>
      <c r="W3" s="90"/>
      <c r="X3" s="90"/>
      <c r="Y3" s="90"/>
      <c r="Z3" s="90"/>
      <c r="AB3" s="90"/>
      <c r="AC3" s="90"/>
      <c r="AD3" s="90"/>
      <c r="AE3" s="90"/>
      <c r="AF3" s="90"/>
      <c r="AG3" s="90"/>
      <c r="AH3" s="90"/>
      <c r="AI3" s="90"/>
    </row>
    <row r="4" spans="1:35" ht="7.5" customHeight="1">
      <c r="A4" s="84"/>
      <c r="B4" s="732"/>
      <c r="C4" s="733"/>
      <c r="D4" s="732"/>
      <c r="E4" s="734"/>
      <c r="F4" s="734"/>
      <c r="G4" s="734"/>
      <c r="H4" s="734"/>
      <c r="I4" s="734"/>
      <c r="J4" s="734"/>
      <c r="K4" s="734"/>
      <c r="L4" s="734"/>
      <c r="M4" s="734"/>
      <c r="N4" s="734"/>
      <c r="O4" s="734"/>
      <c r="P4" s="734"/>
      <c r="Q4" s="734"/>
      <c r="S4" s="91"/>
      <c r="T4" s="90"/>
      <c r="U4" s="90"/>
      <c r="V4" s="90"/>
      <c r="W4" s="90"/>
      <c r="X4" s="90"/>
      <c r="Y4" s="90"/>
      <c r="Z4" s="90"/>
      <c r="AB4" s="90"/>
      <c r="AC4" s="90"/>
      <c r="AD4" s="90"/>
      <c r="AE4" s="90"/>
      <c r="AF4" s="90"/>
      <c r="AG4" s="90"/>
      <c r="AH4" s="90"/>
      <c r="AI4" s="90"/>
    </row>
    <row r="5" spans="1:35" ht="104.25" customHeight="1">
      <c r="A5" s="84"/>
      <c r="B5" s="1098" t="s">
        <v>43</v>
      </c>
      <c r="C5" s="1099"/>
      <c r="D5" s="1099"/>
      <c r="E5" s="645" t="s">
        <v>44</v>
      </c>
      <c r="F5" s="735"/>
      <c r="G5" s="645" t="s">
        <v>45</v>
      </c>
      <c r="H5" s="735"/>
      <c r="I5" s="645" t="s">
        <v>46</v>
      </c>
      <c r="J5" s="735"/>
      <c r="K5" s="645" t="s">
        <v>47</v>
      </c>
      <c r="L5" s="735"/>
      <c r="M5" s="645" t="s">
        <v>48</v>
      </c>
      <c r="N5" s="735"/>
      <c r="O5" s="645" t="s">
        <v>49</v>
      </c>
      <c r="P5" s="735"/>
      <c r="Q5" s="645" t="s">
        <v>50</v>
      </c>
      <c r="S5" s="91"/>
      <c r="T5" s="90"/>
      <c r="U5" s="90"/>
      <c r="V5" s="90"/>
      <c r="W5" s="90"/>
      <c r="X5" s="90"/>
      <c r="Y5" s="90"/>
      <c r="Z5" s="90"/>
      <c r="AB5" s="90"/>
      <c r="AC5" s="90"/>
      <c r="AD5" s="90"/>
      <c r="AE5" s="90"/>
      <c r="AF5" s="90"/>
      <c r="AG5" s="90"/>
      <c r="AH5" s="90"/>
      <c r="AI5" s="90"/>
    </row>
    <row r="6" spans="1:35" ht="24.75" customHeight="1">
      <c r="A6" s="84"/>
      <c r="B6" s="1100"/>
      <c r="C6" s="1100"/>
      <c r="D6" s="1100"/>
      <c r="E6" s="735"/>
      <c r="F6" s="735"/>
      <c r="G6" s="736" t="s">
        <v>0</v>
      </c>
      <c r="H6" s="736"/>
      <c r="I6" s="736" t="s">
        <v>0</v>
      </c>
      <c r="J6" s="736"/>
      <c r="K6" s="736" t="s">
        <v>0</v>
      </c>
      <c r="L6" s="736"/>
      <c r="M6" s="736"/>
      <c r="N6" s="736"/>
      <c r="O6" s="736" t="s">
        <v>0</v>
      </c>
      <c r="P6" s="736"/>
      <c r="Q6" s="736" t="s">
        <v>0</v>
      </c>
      <c r="S6" s="91"/>
      <c r="T6" s="94"/>
      <c r="U6" s="94"/>
      <c r="V6" s="94"/>
      <c r="W6" s="94"/>
      <c r="X6" s="94"/>
      <c r="Y6" s="90"/>
      <c r="Z6" s="90"/>
    </row>
    <row r="7" spans="1:35" ht="7.5" customHeight="1" thickBot="1">
      <c r="A7" s="84"/>
      <c r="B7" s="737"/>
      <c r="C7" s="738"/>
      <c r="D7" s="739"/>
      <c r="E7" s="740"/>
      <c r="F7" s="741"/>
      <c r="G7" s="740"/>
      <c r="H7" s="740"/>
      <c r="I7" s="740"/>
      <c r="J7" s="740"/>
      <c r="K7" s="740"/>
      <c r="L7" s="740"/>
      <c r="M7" s="740"/>
      <c r="N7" s="740"/>
      <c r="O7" s="740"/>
      <c r="P7" s="740"/>
      <c r="Q7" s="740"/>
    </row>
    <row r="8" spans="1:35" ht="7.5" customHeight="1">
      <c r="A8" s="84"/>
      <c r="B8" s="95"/>
      <c r="C8" s="88"/>
      <c r="D8" s="96"/>
      <c r="E8" s="97"/>
      <c r="F8" s="98"/>
      <c r="G8" s="97"/>
      <c r="H8" s="97"/>
      <c r="I8" s="97"/>
      <c r="J8" s="97"/>
      <c r="K8" s="97"/>
      <c r="L8" s="97"/>
      <c r="M8" s="97"/>
      <c r="N8" s="97"/>
      <c r="O8" s="97"/>
      <c r="P8" s="97"/>
      <c r="Q8" s="97"/>
    </row>
    <row r="9" spans="1:35" ht="29.25" customHeight="1">
      <c r="A9" s="84"/>
      <c r="B9" s="1101" t="s">
        <v>12</v>
      </c>
      <c r="C9" s="1101"/>
      <c r="D9" s="1101"/>
      <c r="E9" s="360">
        <f>E15+E21+E27+E33</f>
        <v>12998</v>
      </c>
      <c r="F9" s="99"/>
      <c r="G9" s="360">
        <f>G15+G21+G27+G33</f>
        <v>122349794.6006</v>
      </c>
      <c r="H9" s="361"/>
      <c r="I9" s="360">
        <f>I15+I21+I27+I33</f>
        <v>44763785.734999999</v>
      </c>
      <c r="J9" s="361"/>
      <c r="K9" s="360">
        <f>K15+K21+K27+K33</f>
        <v>77586008.865600005</v>
      </c>
      <c r="L9" s="361"/>
      <c r="M9" s="360">
        <f>M15+M21+M27+M33</f>
        <v>518130</v>
      </c>
      <c r="N9" s="361"/>
      <c r="O9" s="360">
        <f>O15+O21+O27+O33</f>
        <v>9480296.2039999999</v>
      </c>
      <c r="P9" s="361"/>
      <c r="Q9" s="360">
        <f>Q15+Q21+Q27+Q33</f>
        <v>79447455.310000002</v>
      </c>
    </row>
    <row r="10" spans="1:35" ht="7.5" customHeight="1" thickBot="1">
      <c r="A10" s="84"/>
      <c r="B10" s="95"/>
      <c r="C10" s="88"/>
      <c r="D10" s="96"/>
      <c r="E10" s="97"/>
      <c r="F10" s="98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</row>
    <row r="11" spans="1:35" ht="12" customHeight="1">
      <c r="A11" s="84"/>
      <c r="B11" s="732"/>
      <c r="C11" s="733"/>
      <c r="D11" s="742"/>
      <c r="E11" s="743"/>
      <c r="F11" s="744"/>
      <c r="G11" s="743"/>
      <c r="H11" s="743"/>
      <c r="I11" s="743"/>
      <c r="J11" s="743"/>
      <c r="K11" s="743"/>
      <c r="L11" s="743"/>
      <c r="M11" s="743"/>
      <c r="N11" s="743"/>
      <c r="O11" s="743"/>
      <c r="P11" s="743"/>
      <c r="Q11" s="743"/>
    </row>
    <row r="12" spans="1:35" ht="12" customHeight="1">
      <c r="A12" s="84"/>
      <c r="B12" s="745"/>
      <c r="C12" s="746"/>
      <c r="D12" s="747"/>
      <c r="E12" s="361"/>
      <c r="F12" s="99"/>
      <c r="G12" s="361"/>
      <c r="H12" s="361"/>
      <c r="I12" s="361"/>
      <c r="J12" s="361"/>
      <c r="K12" s="361"/>
      <c r="L12" s="361"/>
      <c r="M12" s="361"/>
      <c r="N12" s="361"/>
      <c r="O12" s="361"/>
      <c r="P12" s="361"/>
      <c r="Q12" s="361"/>
    </row>
    <row r="13" spans="1:35" ht="12" customHeight="1">
      <c r="A13" s="84"/>
      <c r="B13" s="745"/>
      <c r="C13" s="746"/>
      <c r="D13" s="747"/>
      <c r="E13" s="361"/>
      <c r="F13" s="99"/>
      <c r="G13" s="361"/>
      <c r="H13" s="361"/>
      <c r="I13" s="361"/>
      <c r="J13" s="361"/>
      <c r="K13" s="361"/>
      <c r="L13" s="361"/>
      <c r="M13" s="361"/>
      <c r="N13" s="361"/>
      <c r="O13" s="361"/>
      <c r="P13" s="361"/>
      <c r="Q13" s="361"/>
    </row>
    <row r="14" spans="1:35" ht="12" customHeight="1">
      <c r="A14" s="84"/>
      <c r="B14" s="745"/>
      <c r="C14" s="746"/>
      <c r="D14" s="745"/>
      <c r="E14" s="748"/>
      <c r="F14" s="748"/>
      <c r="G14" s="748"/>
      <c r="H14" s="748"/>
      <c r="I14" s="748"/>
      <c r="J14" s="748"/>
      <c r="K14" s="748"/>
      <c r="L14" s="748"/>
      <c r="M14" s="748"/>
      <c r="N14" s="748"/>
      <c r="O14" s="748"/>
      <c r="P14" s="748"/>
      <c r="Q14" s="748"/>
    </row>
    <row r="15" spans="1:35" ht="31.5" customHeight="1">
      <c r="A15" s="521" t="s">
        <v>248</v>
      </c>
      <c r="B15" s="1102" t="s">
        <v>13</v>
      </c>
      <c r="C15" s="1102"/>
      <c r="D15" s="749"/>
      <c r="E15" s="508">
        <f>IFERROR(VLOOKUP($A15,'[8]lookup pertanian'!$B$116:$I$121,2,FALSE),0)-12</f>
        <v>4591</v>
      </c>
      <c r="F15" s="727"/>
      <c r="G15" s="508">
        <f>IFERROR(VLOOKUP($A15,'[8]lookup pertanian'!$B$116:$I$121,3,FALSE),0)/1000</f>
        <v>4853073.7029999997</v>
      </c>
      <c r="H15" s="510"/>
      <c r="I15" s="508">
        <f>IFERROR(VLOOKUP($A15,'[8]lookup pertanian'!$B$116:$I$121,4,FALSE),0)/1000</f>
        <v>1709547.0649999999</v>
      </c>
      <c r="J15" s="510"/>
      <c r="K15" s="508">
        <f>G15-I15</f>
        <v>3143526.6379999998</v>
      </c>
      <c r="L15" s="510"/>
      <c r="M15" s="508">
        <f>IFERROR(VLOOKUP($A15,'[8]lookup pertanian'!$B$116:$I$121,6,FALSE),0)</f>
        <v>12652</v>
      </c>
      <c r="N15" s="510"/>
      <c r="O15" s="508">
        <f>IFERROR(VLOOKUP($A15,'[8]lookup pertanian'!$B$116:$I$121,7,FALSE),0)/1000</f>
        <v>220320.93400000001</v>
      </c>
      <c r="P15" s="510"/>
      <c r="Q15" s="508">
        <f>IFERROR(VLOOKUP($A15,'[8]lookup pertanian'!$B$116:$I$121,8,FALSE),0)/1000</f>
        <v>2777985.5449999999</v>
      </c>
      <c r="S15" s="399"/>
    </row>
    <row r="16" spans="1:35" ht="12" customHeight="1">
      <c r="A16" s="522"/>
      <c r="B16" s="750"/>
      <c r="C16" s="750"/>
      <c r="D16" s="749"/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67"/>
      <c r="Q16" s="67"/>
      <c r="S16" s="401"/>
    </row>
    <row r="17" spans="1:26" ht="12" customHeight="1">
      <c r="A17" s="523"/>
      <c r="B17" s="750"/>
      <c r="C17" s="750"/>
      <c r="D17" s="749"/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7"/>
      <c r="Q17" s="67"/>
      <c r="S17" s="29"/>
    </row>
    <row r="18" spans="1:26" ht="12" customHeight="1">
      <c r="A18" s="524"/>
      <c r="B18" s="750"/>
      <c r="C18" s="750"/>
      <c r="D18" s="749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S18" s="29"/>
    </row>
    <row r="19" spans="1:26" ht="12" customHeight="1">
      <c r="A19" s="524"/>
      <c r="B19" s="750"/>
      <c r="C19" s="750"/>
      <c r="D19" s="749"/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7"/>
      <c r="Q19" s="67"/>
      <c r="S19" s="29"/>
    </row>
    <row r="20" spans="1:26" ht="12" customHeight="1">
      <c r="A20" s="524"/>
      <c r="B20" s="749"/>
      <c r="C20" s="751"/>
      <c r="D20" s="749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  <c r="S20" s="37"/>
      <c r="T20" s="90"/>
      <c r="U20" s="90"/>
      <c r="V20" s="90"/>
      <c r="W20" s="90"/>
      <c r="X20" s="90"/>
      <c r="Y20" s="90"/>
      <c r="Z20" s="90"/>
    </row>
    <row r="21" spans="1:26" ht="31.5" customHeight="1">
      <c r="A21" s="521" t="s">
        <v>249</v>
      </c>
      <c r="B21" s="1132" t="s">
        <v>19</v>
      </c>
      <c r="C21" s="1132"/>
      <c r="D21" s="1132"/>
      <c r="E21" s="508">
        <f>IFERROR(VLOOKUP($A21,'[8]lookup pertanian'!$B$116:$I$121,2,FALSE),0)</f>
        <v>5922</v>
      </c>
      <c r="F21" s="727"/>
      <c r="G21" s="508">
        <f>IFERROR(VLOOKUP($A21,'[8]lookup pertanian'!$B$116:$I$121,3,FALSE),0)/1000</f>
        <v>20285448.528409999</v>
      </c>
      <c r="H21" s="510"/>
      <c r="I21" s="508">
        <f>IFERROR(VLOOKUP($A21,'[8]lookup pertanian'!$B$116:$I$121,4,FALSE),0)/1000</f>
        <v>8383068.0130000003</v>
      </c>
      <c r="J21" s="510"/>
      <c r="K21" s="508">
        <f>G21-I21</f>
        <v>11902380.515409999</v>
      </c>
      <c r="L21" s="510"/>
      <c r="M21" s="508">
        <f>IFERROR(VLOOKUP($A21,'[8]lookup pertanian'!$B$116:$I$121,6,FALSE),0)</f>
        <v>64958</v>
      </c>
      <c r="N21" s="510"/>
      <c r="O21" s="508">
        <f>IFERROR(VLOOKUP($A21,'[8]lookup pertanian'!$B$116:$I$121,7,FALSE),0)/1000</f>
        <v>1557516.838</v>
      </c>
      <c r="P21" s="510"/>
      <c r="Q21" s="508">
        <f>IFERROR(VLOOKUP($A21,'[8]lookup pertanian'!$B$116:$I$121,8,FALSE),0)/1000</f>
        <v>12905923.747</v>
      </c>
      <c r="S21" s="66"/>
      <c r="T21" s="90"/>
      <c r="U21" s="90"/>
      <c r="V21" s="90"/>
      <c r="W21" s="90"/>
      <c r="X21" s="90"/>
      <c r="Y21" s="90"/>
      <c r="Z21" s="90"/>
    </row>
    <row r="22" spans="1:26" ht="12" customHeight="1">
      <c r="A22" s="525"/>
      <c r="B22" s="749"/>
      <c r="C22" s="749"/>
      <c r="D22" s="749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  <c r="S22" s="403"/>
      <c r="T22" s="90"/>
      <c r="U22" s="90"/>
      <c r="V22" s="90"/>
      <c r="W22" s="90"/>
      <c r="X22" s="90"/>
      <c r="Y22" s="90"/>
      <c r="Z22" s="90"/>
    </row>
    <row r="23" spans="1:26" ht="12" customHeight="1">
      <c r="A23" s="523"/>
      <c r="B23" s="749"/>
      <c r="C23" s="749"/>
      <c r="D23" s="749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67"/>
      <c r="S23" s="480"/>
      <c r="T23" s="90"/>
      <c r="U23" s="90"/>
      <c r="V23" s="90"/>
      <c r="W23" s="90"/>
      <c r="X23" s="90"/>
      <c r="Y23" s="90"/>
      <c r="Z23" s="90"/>
    </row>
    <row r="24" spans="1:26" ht="12" customHeight="1">
      <c r="A24" s="523"/>
      <c r="B24" s="749"/>
      <c r="C24" s="749"/>
      <c r="D24" s="749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S24" s="480"/>
      <c r="T24" s="90"/>
      <c r="U24" s="90"/>
      <c r="V24" s="90"/>
      <c r="W24" s="90"/>
      <c r="X24" s="90"/>
      <c r="Y24" s="90"/>
      <c r="Z24" s="90"/>
    </row>
    <row r="25" spans="1:26" ht="12" customHeight="1">
      <c r="A25" s="524"/>
      <c r="B25" s="749"/>
      <c r="C25" s="749"/>
      <c r="D25" s="749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7"/>
      <c r="S25" s="480"/>
      <c r="T25" s="90"/>
      <c r="U25" s="90"/>
      <c r="V25" s="90"/>
      <c r="W25" s="90"/>
      <c r="X25" s="90"/>
      <c r="Y25" s="90"/>
      <c r="Z25" s="90"/>
    </row>
    <row r="26" spans="1:26" ht="12" customHeight="1">
      <c r="A26" s="526"/>
      <c r="B26" s="749"/>
      <c r="C26" s="749"/>
      <c r="D26" s="749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  <c r="S26" s="9"/>
      <c r="T26" s="90"/>
      <c r="U26" s="90"/>
      <c r="V26" s="90"/>
      <c r="W26" s="90"/>
      <c r="X26" s="90"/>
      <c r="Y26" s="90"/>
      <c r="Z26" s="90"/>
    </row>
    <row r="27" spans="1:26" ht="31.5" customHeight="1">
      <c r="A27" s="521" t="s">
        <v>250</v>
      </c>
      <c r="B27" s="1132" t="s">
        <v>21</v>
      </c>
      <c r="C27" s="1132"/>
      <c r="D27" s="1132"/>
      <c r="E27" s="508">
        <f>IFERROR(VLOOKUP($A27,'[8]lookup pertanian'!$B$116:$I$121,2,FALSE),0)</f>
        <v>1158</v>
      </c>
      <c r="F27" s="727"/>
      <c r="G27" s="508">
        <f>IFERROR(VLOOKUP($A27,'[8]lookup pertanian'!$B$116:$I$121,3,FALSE),0)/1000</f>
        <v>18407138.356410004</v>
      </c>
      <c r="H27" s="510"/>
      <c r="I27" s="508">
        <f>IFERROR(VLOOKUP($A27,'[8]lookup pertanian'!$B$116:$I$121,4,FALSE),0)/1000</f>
        <v>7397206.2390000001</v>
      </c>
      <c r="J27" s="510"/>
      <c r="K27" s="508">
        <f>G27-I27</f>
        <v>11009932.117410004</v>
      </c>
      <c r="L27" s="510"/>
      <c r="M27" s="508">
        <f>IFERROR(VLOOKUP($A27,'[8]lookup pertanian'!$B$116:$I$121,6,FALSE),0)</f>
        <v>53816</v>
      </c>
      <c r="N27" s="510"/>
      <c r="O27" s="508">
        <f>IFERROR(VLOOKUP($A27,'[8]lookup pertanian'!$B$116:$I$121,7,FALSE),0)/1000</f>
        <v>1353187.0519999999</v>
      </c>
      <c r="P27" s="510"/>
      <c r="Q27" s="508">
        <f>IFERROR(VLOOKUP($A27,'[8]lookup pertanian'!$B$116:$I$121,8,FALSE),0)/1000</f>
        <v>11598438.526000001</v>
      </c>
      <c r="S27" s="66"/>
      <c r="T27" s="90"/>
      <c r="U27" s="90"/>
      <c r="V27" s="90"/>
      <c r="W27" s="90"/>
      <c r="X27" s="90"/>
      <c r="Y27" s="90"/>
      <c r="Z27" s="90"/>
    </row>
    <row r="28" spans="1:26" ht="12" customHeight="1">
      <c r="A28" s="527"/>
      <c r="B28" s="749"/>
      <c r="C28" s="749"/>
      <c r="D28" s="752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  <c r="S28" s="403"/>
      <c r="T28" s="90"/>
      <c r="U28" s="90"/>
      <c r="V28" s="90"/>
      <c r="W28" s="90"/>
      <c r="X28" s="90"/>
      <c r="Y28" s="90"/>
      <c r="Z28" s="90"/>
    </row>
    <row r="29" spans="1:26" ht="12" customHeight="1">
      <c r="A29" s="528"/>
      <c r="B29" s="749"/>
      <c r="C29" s="749"/>
      <c r="D29" s="752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S29" s="480"/>
      <c r="T29" s="90"/>
      <c r="U29" s="90"/>
      <c r="V29" s="90"/>
      <c r="W29" s="90"/>
      <c r="X29" s="90"/>
      <c r="Y29" s="90"/>
      <c r="Z29" s="90"/>
    </row>
    <row r="30" spans="1:26" ht="12" customHeight="1">
      <c r="A30" s="527"/>
      <c r="B30" s="749"/>
      <c r="C30" s="749"/>
      <c r="D30" s="752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S30" s="480"/>
      <c r="T30" s="90"/>
      <c r="U30" s="90"/>
      <c r="V30" s="90"/>
      <c r="W30" s="90"/>
      <c r="X30" s="90"/>
      <c r="Y30" s="90"/>
      <c r="Z30" s="90"/>
    </row>
    <row r="31" spans="1:26" ht="12" customHeight="1">
      <c r="A31" s="529"/>
      <c r="B31" s="749"/>
      <c r="C31" s="749"/>
      <c r="D31" s="752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67"/>
      <c r="S31" s="480"/>
      <c r="T31" s="90"/>
      <c r="U31" s="90"/>
      <c r="V31" s="90"/>
      <c r="W31" s="90"/>
      <c r="X31" s="90"/>
      <c r="Y31" s="90"/>
      <c r="Z31" s="90"/>
    </row>
    <row r="32" spans="1:26" ht="12" customHeight="1">
      <c r="A32" s="530"/>
      <c r="B32" s="749"/>
      <c r="C32" s="749"/>
      <c r="D32" s="749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S32" s="9"/>
      <c r="T32" s="90"/>
      <c r="U32" s="90"/>
      <c r="V32" s="90"/>
      <c r="W32" s="90"/>
      <c r="X32" s="90"/>
      <c r="Y32" s="90"/>
      <c r="Z32" s="90"/>
    </row>
    <row r="33" spans="1:26" ht="31.5" customHeight="1">
      <c r="A33" s="521" t="s">
        <v>251</v>
      </c>
      <c r="B33" s="1132" t="s">
        <v>69</v>
      </c>
      <c r="C33" s="1132"/>
      <c r="D33" s="1132"/>
      <c r="E33" s="508">
        <f>IFERROR(VLOOKUP($A33,'[8]lookup pertanian'!$B$116:$I$121,2,FALSE),0)</f>
        <v>1327</v>
      </c>
      <c r="F33" s="727"/>
      <c r="G33" s="508">
        <f>IFERROR(VLOOKUP($A33,'[8]lookup pertanian'!$B$116:$I$121,3,FALSE),0)/1000</f>
        <v>78804134.012779996</v>
      </c>
      <c r="H33" s="510"/>
      <c r="I33" s="508">
        <f>IFERROR(VLOOKUP($A33,'[8]lookup pertanian'!$B$116:$I$121,4,FALSE),0)/1000</f>
        <v>27273964.418000001</v>
      </c>
      <c r="J33" s="510"/>
      <c r="K33" s="508">
        <f>G33-I33</f>
        <v>51530169.594779998</v>
      </c>
      <c r="L33" s="510"/>
      <c r="M33" s="508">
        <f>IFERROR(VLOOKUP($A33,'[8]lookup pertanian'!$B$116:$I$121,6,FALSE),0)</f>
        <v>386704</v>
      </c>
      <c r="N33" s="510"/>
      <c r="O33" s="508">
        <f>IFERROR(VLOOKUP($A33,'[8]lookup pertanian'!$B$116:$I$121,7,FALSE),0)/1000</f>
        <v>6349271.3799999999</v>
      </c>
      <c r="P33" s="510"/>
      <c r="Q33" s="508">
        <f>IFERROR(VLOOKUP($A33,'[8]lookup pertanian'!$B$116:$I$121,8,FALSE),0)/1000</f>
        <v>52165107.491999999</v>
      </c>
      <c r="S33" s="66"/>
      <c r="T33" s="90"/>
      <c r="U33" s="90"/>
      <c r="V33" s="90"/>
      <c r="W33" s="90"/>
      <c r="X33" s="90"/>
      <c r="Y33" s="90"/>
      <c r="Z33" s="90"/>
    </row>
    <row r="34" spans="1:26" ht="12.75" customHeight="1">
      <c r="A34" s="84"/>
      <c r="B34" s="753"/>
      <c r="C34" s="1095"/>
      <c r="D34" s="1095"/>
      <c r="E34" s="754"/>
      <c r="F34" s="754"/>
      <c r="G34" s="754"/>
      <c r="H34" s="754"/>
      <c r="I34" s="754"/>
      <c r="J34" s="754"/>
      <c r="K34" s="100"/>
      <c r="L34" s="754"/>
      <c r="M34" s="754"/>
      <c r="N34" s="754"/>
      <c r="O34" s="754"/>
      <c r="P34" s="754"/>
      <c r="Q34" s="754"/>
    </row>
    <row r="35" spans="1:26" ht="12.75" customHeight="1">
      <c r="A35" s="84"/>
      <c r="B35" s="753"/>
      <c r="C35" s="755"/>
      <c r="D35" s="755"/>
      <c r="E35" s="754"/>
      <c r="F35" s="754"/>
      <c r="G35" s="754"/>
      <c r="H35" s="754"/>
      <c r="I35" s="754"/>
      <c r="J35" s="754"/>
      <c r="K35" s="100"/>
      <c r="L35" s="754"/>
      <c r="M35" s="754"/>
      <c r="N35" s="754"/>
      <c r="O35" s="754"/>
      <c r="P35" s="754"/>
      <c r="Q35" s="754"/>
    </row>
    <row r="36" spans="1:26" ht="12.75" customHeight="1">
      <c r="A36" s="84"/>
      <c r="B36" s="753"/>
      <c r="C36" s="755"/>
      <c r="D36" s="755"/>
      <c r="E36" s="754"/>
      <c r="F36" s="754"/>
      <c r="G36" s="754"/>
      <c r="H36" s="754"/>
      <c r="I36" s="754"/>
      <c r="J36" s="754"/>
      <c r="K36" s="100"/>
      <c r="L36" s="754"/>
      <c r="M36" s="754"/>
      <c r="N36" s="754"/>
      <c r="O36" s="754"/>
      <c r="P36" s="754"/>
      <c r="Q36" s="754"/>
    </row>
    <row r="37" spans="1:26" ht="12.75" customHeight="1">
      <c r="A37" s="84"/>
      <c r="B37" s="753"/>
      <c r="C37" s="755"/>
      <c r="D37" s="755"/>
      <c r="E37" s="754"/>
      <c r="F37" s="754"/>
      <c r="G37" s="754"/>
      <c r="H37" s="754"/>
      <c r="I37" s="754"/>
      <c r="J37" s="754"/>
      <c r="K37" s="100"/>
      <c r="L37" s="754"/>
      <c r="M37" s="754"/>
      <c r="N37" s="754"/>
      <c r="O37" s="754"/>
      <c r="P37" s="754"/>
      <c r="Q37" s="754"/>
    </row>
    <row r="38" spans="1:26" ht="12.75" customHeight="1">
      <c r="A38" s="84"/>
      <c r="B38" s="753"/>
      <c r="C38" s="755"/>
      <c r="D38" s="755"/>
      <c r="E38" s="754"/>
      <c r="F38" s="754"/>
      <c r="G38" s="754"/>
      <c r="H38" s="754"/>
      <c r="I38" s="754"/>
      <c r="J38" s="754"/>
      <c r="K38" s="100"/>
      <c r="L38" s="754"/>
      <c r="M38" s="754"/>
      <c r="N38" s="754"/>
      <c r="O38" s="754"/>
      <c r="P38" s="754"/>
      <c r="Q38" s="754"/>
    </row>
    <row r="39" spans="1:26" ht="26.25" customHeight="1" thickBot="1">
      <c r="A39" s="84"/>
      <c r="B39" s="756"/>
      <c r="C39" s="757"/>
      <c r="D39" s="757"/>
      <c r="E39" s="758"/>
      <c r="F39" s="758"/>
      <c r="G39" s="758"/>
      <c r="H39" s="758"/>
      <c r="I39" s="758"/>
      <c r="J39" s="758"/>
      <c r="K39" s="759"/>
      <c r="L39" s="758"/>
      <c r="M39" s="758"/>
      <c r="N39" s="758"/>
      <c r="O39" s="758"/>
      <c r="P39" s="758"/>
      <c r="Q39" s="758"/>
    </row>
    <row r="40" spans="1:26">
      <c r="A40" s="84"/>
      <c r="B40" s="101"/>
      <c r="C40" s="348"/>
      <c r="D40" s="348"/>
      <c r="E40" s="93"/>
      <c r="F40" s="93"/>
      <c r="G40" s="93"/>
      <c r="H40" s="93"/>
      <c r="I40" s="93"/>
      <c r="J40" s="93"/>
      <c r="K40" s="93"/>
      <c r="L40" s="93"/>
      <c r="M40" s="93"/>
      <c r="N40" s="93"/>
      <c r="O40" s="93"/>
      <c r="P40" s="93"/>
      <c r="Q40" s="93"/>
      <c r="R40" s="88"/>
      <c r="S40" s="88"/>
      <c r="T40" s="88"/>
    </row>
    <row r="41" spans="1:26">
      <c r="A41" s="84"/>
      <c r="B41" s="101"/>
      <c r="C41" s="348"/>
      <c r="D41" s="348"/>
      <c r="E41" s="93"/>
      <c r="F41" s="93"/>
      <c r="G41" s="93"/>
      <c r="H41" s="93"/>
      <c r="I41" s="93"/>
      <c r="J41" s="93"/>
      <c r="K41" s="93"/>
      <c r="L41" s="93"/>
      <c r="M41" s="93"/>
      <c r="N41" s="93"/>
      <c r="O41" s="93"/>
      <c r="P41" s="93"/>
      <c r="Q41" s="93"/>
      <c r="R41" s="88"/>
      <c r="S41" s="88"/>
      <c r="T41" s="88"/>
    </row>
    <row r="42" spans="1:26">
      <c r="A42" s="84"/>
      <c r="B42" s="101"/>
      <c r="C42" s="348"/>
      <c r="D42" s="348"/>
      <c r="E42" s="93"/>
      <c r="F42" s="93"/>
      <c r="G42" s="93"/>
      <c r="H42" s="93"/>
      <c r="I42" s="93"/>
      <c r="J42" s="93"/>
      <c r="K42" s="93"/>
      <c r="L42" s="93"/>
      <c r="M42" s="93"/>
      <c r="N42" s="93"/>
      <c r="O42" s="93"/>
      <c r="P42" s="93"/>
      <c r="Q42" s="93"/>
      <c r="R42" s="88"/>
      <c r="S42" s="88"/>
      <c r="T42" s="88"/>
    </row>
    <row r="43" spans="1:26">
      <c r="A43" s="84"/>
      <c r="B43" s="101"/>
      <c r="C43" s="348"/>
      <c r="D43" s="348"/>
      <c r="E43" s="93"/>
      <c r="F43" s="93"/>
      <c r="G43" s="93"/>
      <c r="H43" s="93"/>
      <c r="I43" s="93"/>
      <c r="J43" s="93"/>
      <c r="K43" s="93"/>
      <c r="L43" s="93"/>
      <c r="M43" s="93"/>
      <c r="N43" s="93"/>
      <c r="O43" s="93"/>
      <c r="P43" s="93"/>
      <c r="Q43" s="93"/>
      <c r="R43" s="88"/>
      <c r="S43" s="88"/>
      <c r="T43" s="88"/>
    </row>
    <row r="44" spans="1:26">
      <c r="A44" s="84"/>
      <c r="B44" s="101"/>
      <c r="C44" s="348"/>
      <c r="D44" s="348"/>
      <c r="E44" s="93"/>
      <c r="F44" s="93"/>
      <c r="G44" s="93"/>
      <c r="H44" s="93"/>
      <c r="I44" s="93"/>
      <c r="J44" s="93"/>
      <c r="K44" s="93"/>
      <c r="L44" s="93"/>
      <c r="M44" s="93"/>
      <c r="N44" s="93"/>
      <c r="O44" s="93"/>
      <c r="P44" s="93"/>
      <c r="Q44" s="93"/>
      <c r="R44" s="88"/>
      <c r="S44" s="88"/>
      <c r="T44" s="88"/>
    </row>
    <row r="45" spans="1:26">
      <c r="A45" s="84"/>
      <c r="B45" s="101"/>
      <c r="C45" s="348"/>
      <c r="D45" s="348"/>
      <c r="E45" s="93"/>
      <c r="F45" s="93"/>
      <c r="G45" s="93"/>
      <c r="H45" s="93"/>
      <c r="I45" s="93"/>
      <c r="J45" s="93"/>
      <c r="K45" s="93"/>
      <c r="L45" s="93"/>
      <c r="M45" s="93"/>
      <c r="N45" s="93"/>
      <c r="O45" s="93"/>
      <c r="P45" s="93"/>
      <c r="Q45" s="93"/>
      <c r="R45" s="88"/>
      <c r="S45" s="88"/>
      <c r="T45" s="88"/>
    </row>
    <row r="46" spans="1:26">
      <c r="A46" s="84"/>
      <c r="B46" s="101"/>
      <c r="C46" s="348"/>
      <c r="D46" s="348"/>
      <c r="E46" s="93"/>
      <c r="F46" s="93"/>
      <c r="G46" s="93"/>
      <c r="H46" s="93"/>
      <c r="I46" s="93"/>
      <c r="J46" s="93"/>
      <c r="K46" s="93"/>
      <c r="L46" s="93"/>
      <c r="M46" s="93"/>
      <c r="N46" s="93"/>
      <c r="O46" s="93"/>
      <c r="P46" s="93"/>
      <c r="Q46" s="93"/>
      <c r="R46" s="88"/>
      <c r="S46" s="88"/>
      <c r="T46" s="88"/>
    </row>
    <row r="47" spans="1:26">
      <c r="B47" s="95"/>
      <c r="C47" s="88"/>
      <c r="D47" s="95"/>
      <c r="E47" s="93"/>
      <c r="F47" s="93"/>
      <c r="G47" s="93"/>
      <c r="H47" s="93"/>
      <c r="I47" s="93"/>
      <c r="J47" s="93"/>
      <c r="K47" s="93"/>
      <c r="L47" s="93"/>
      <c r="M47" s="93"/>
      <c r="N47" s="93"/>
      <c r="O47" s="93"/>
      <c r="P47" s="93"/>
      <c r="Q47" s="93"/>
      <c r="R47" s="88"/>
      <c r="S47" s="88"/>
      <c r="T47" s="88"/>
    </row>
    <row r="48" spans="1:26">
      <c r="B48" s="95"/>
      <c r="C48" s="88"/>
      <c r="D48" s="95"/>
      <c r="E48" s="93"/>
      <c r="F48" s="93"/>
      <c r="G48" s="93"/>
      <c r="H48" s="93"/>
      <c r="I48" s="93"/>
      <c r="J48" s="93"/>
      <c r="K48" s="93"/>
      <c r="L48" s="93"/>
      <c r="M48" s="93"/>
      <c r="N48" s="93"/>
      <c r="O48" s="93"/>
      <c r="P48" s="93"/>
      <c r="Q48" s="93"/>
      <c r="R48" s="88"/>
      <c r="S48" s="88"/>
      <c r="T48" s="88"/>
    </row>
  </sheetData>
  <mergeCells count="9">
    <mergeCell ref="C34:D34"/>
    <mergeCell ref="B33:D33"/>
    <mergeCell ref="B27:D27"/>
    <mergeCell ref="B21:D21"/>
    <mergeCell ref="B2:Q2"/>
    <mergeCell ref="B5:D5"/>
    <mergeCell ref="B6:D6"/>
    <mergeCell ref="B9:D9"/>
    <mergeCell ref="B15:C15"/>
  </mergeCells>
  <pageMargins left="0" right="0.5" top="0.3" bottom="0.5" header="1.27" footer="1"/>
  <pageSetup paperSize="9" scale="80" firstPageNumber="7" orientation="landscape" useFirstPageNumber="1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A671D2-FB01-4E41-85B0-EFD6F45B22D0}">
  <sheetPr>
    <tabColor rgb="FF92D050"/>
  </sheetPr>
  <dimension ref="B1:S41"/>
  <sheetViews>
    <sheetView view="pageBreakPreview" topLeftCell="B1" zoomScale="70" zoomScaleNormal="100" zoomScaleSheetLayoutView="70" workbookViewId="0">
      <selection activeCell="B20" sqref="B20"/>
    </sheetView>
  </sheetViews>
  <sheetFormatPr defaultColWidth="9.140625" defaultRowHeight="12.75"/>
  <cols>
    <col min="1" max="1" width="9.5703125" style="477" customWidth="1"/>
    <col min="2" max="2" width="27.28515625" style="477" customWidth="1"/>
    <col min="3" max="3" width="1.42578125" style="477" customWidth="1"/>
    <col min="4" max="4" width="10" style="35" customWidth="1"/>
    <col min="5" max="5" width="1.42578125" style="35" customWidth="1"/>
    <col min="6" max="6" width="15.42578125" style="35" customWidth="1"/>
    <col min="7" max="7" width="1.42578125" style="35" customWidth="1"/>
    <col min="8" max="8" width="15.7109375" style="35" customWidth="1"/>
    <col min="9" max="9" width="1.42578125" style="35" customWidth="1"/>
    <col min="10" max="10" width="15.7109375" style="35" customWidth="1"/>
    <col min="11" max="11" width="1.42578125" style="35" customWidth="1"/>
    <col min="12" max="12" width="15.7109375" style="35" customWidth="1"/>
    <col min="13" max="13" width="1.42578125" style="35" customWidth="1"/>
    <col min="14" max="14" width="20.5703125" style="35" customWidth="1"/>
    <col min="15" max="15" width="1.42578125" style="35" customWidth="1"/>
    <col min="16" max="16" width="15.7109375" style="35" customWidth="1"/>
    <col min="17" max="17" width="1.42578125" style="35" customWidth="1"/>
    <col min="18" max="18" width="21" style="35" customWidth="1"/>
    <col min="19" max="16384" width="9.140625" style="477"/>
  </cols>
  <sheetData>
    <row r="1" spans="2:19" ht="12.95" customHeight="1">
      <c r="B1" s="175"/>
      <c r="C1" s="175"/>
      <c r="D1" s="314"/>
      <c r="E1" s="31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</row>
    <row r="2" spans="2:19" ht="27" customHeight="1">
      <c r="B2" s="1086" t="s">
        <v>209</v>
      </c>
      <c r="C2" s="1087"/>
      <c r="D2" s="1087"/>
      <c r="E2" s="1087"/>
      <c r="F2" s="1087"/>
      <c r="G2" s="1087"/>
      <c r="H2" s="1087"/>
      <c r="I2" s="1087"/>
      <c r="J2" s="1087"/>
      <c r="K2" s="1087"/>
      <c r="L2" s="1087"/>
      <c r="M2" s="1087"/>
      <c r="N2" s="1087"/>
      <c r="O2" s="1087"/>
      <c r="P2" s="1087"/>
      <c r="Q2" s="1087"/>
      <c r="R2" s="1087"/>
      <c r="S2" s="319"/>
    </row>
    <row r="3" spans="2:19" ht="12.95" customHeight="1" thickBot="1">
      <c r="B3" s="648"/>
      <c r="C3" s="648"/>
      <c r="D3" s="955"/>
      <c r="E3" s="955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2:19" ht="7.5" customHeight="1">
      <c r="B4" s="649"/>
      <c r="C4" s="649"/>
      <c r="D4" s="957"/>
      <c r="E4" s="957"/>
      <c r="F4" s="650"/>
      <c r="G4" s="650"/>
      <c r="H4" s="650"/>
      <c r="I4" s="650"/>
      <c r="J4" s="650"/>
      <c r="K4" s="650"/>
      <c r="L4" s="650"/>
      <c r="M4" s="650"/>
      <c r="N4" s="650"/>
      <c r="O4" s="650"/>
      <c r="P4" s="650"/>
      <c r="Q4" s="650"/>
      <c r="R4" s="650"/>
    </row>
    <row r="5" spans="2:19" ht="104.25" customHeight="1">
      <c r="B5" s="664" t="s">
        <v>119</v>
      </c>
      <c r="C5" s="664"/>
      <c r="D5" s="958" t="s">
        <v>120</v>
      </c>
      <c r="E5" s="958"/>
      <c r="F5" s="643" t="s">
        <v>108</v>
      </c>
      <c r="G5" s="644"/>
      <c r="H5" s="643" t="s">
        <v>45</v>
      </c>
      <c r="I5" s="644"/>
      <c r="J5" s="645" t="s">
        <v>109</v>
      </c>
      <c r="K5" s="644"/>
      <c r="L5" s="643" t="s">
        <v>110</v>
      </c>
      <c r="M5" s="644"/>
      <c r="N5" s="643" t="s">
        <v>111</v>
      </c>
      <c r="O5" s="644"/>
      <c r="P5" s="643" t="s">
        <v>112</v>
      </c>
      <c r="Q5" s="644"/>
      <c r="R5" s="645" t="s">
        <v>113</v>
      </c>
    </row>
    <row r="6" spans="2:19" ht="24.75" customHeight="1">
      <c r="B6" s="959"/>
      <c r="C6" s="959"/>
      <c r="D6" s="960"/>
      <c r="E6" s="960"/>
      <c r="F6" s="640"/>
      <c r="G6" s="640"/>
      <c r="H6" s="647" t="s">
        <v>0</v>
      </c>
      <c r="I6" s="647"/>
      <c r="J6" s="647" t="s">
        <v>0</v>
      </c>
      <c r="K6" s="647"/>
      <c r="L6" s="647" t="s">
        <v>0</v>
      </c>
      <c r="M6" s="647"/>
      <c r="N6" s="640"/>
      <c r="O6" s="647"/>
      <c r="P6" s="647" t="s">
        <v>0</v>
      </c>
      <c r="Q6" s="647"/>
      <c r="R6" s="647" t="s">
        <v>0</v>
      </c>
    </row>
    <row r="7" spans="2:19" ht="7.5" customHeight="1" thickBot="1">
      <c r="B7" s="961"/>
      <c r="C7" s="961"/>
      <c r="D7" s="962"/>
      <c r="E7" s="962"/>
      <c r="F7" s="704"/>
      <c r="G7" s="704"/>
      <c r="H7" s="687"/>
      <c r="I7" s="687"/>
      <c r="J7" s="687"/>
      <c r="K7" s="687"/>
      <c r="L7" s="687"/>
      <c r="M7" s="687"/>
      <c r="N7" s="687"/>
      <c r="O7" s="687"/>
      <c r="P7" s="687"/>
      <c r="Q7" s="687"/>
      <c r="R7" s="687"/>
    </row>
    <row r="8" spans="2:19" ht="7.5" customHeight="1">
      <c r="B8" s="648"/>
      <c r="C8" s="648"/>
      <c r="D8" s="955"/>
      <c r="E8" s="955"/>
      <c r="F8" s="4"/>
      <c r="G8" s="4"/>
      <c r="H8" s="956"/>
      <c r="I8" s="956"/>
      <c r="J8" s="956"/>
      <c r="K8" s="956"/>
      <c r="L8" s="956"/>
      <c r="M8" s="956"/>
      <c r="N8" s="956"/>
      <c r="O8" s="956"/>
      <c r="P8" s="956"/>
      <c r="Q8" s="956"/>
      <c r="R8" s="956"/>
    </row>
    <row r="9" spans="2:19" s="480" customFormat="1" ht="21" customHeight="1">
      <c r="B9" s="11" t="s">
        <v>1</v>
      </c>
      <c r="D9" s="495">
        <v>2022</v>
      </c>
      <c r="F9" s="553">
        <f>F16+F22+F28+F34</f>
        <v>1653</v>
      </c>
      <c r="G9" s="488"/>
      <c r="H9" s="553">
        <f>H16+H22+H28+H34</f>
        <v>7877137.433600001</v>
      </c>
      <c r="I9" s="488"/>
      <c r="J9" s="553">
        <f>J16+J22+J28+J34</f>
        <v>2903912.9730000002</v>
      </c>
      <c r="K9" s="488"/>
      <c r="L9" s="553">
        <f>L16+L22+L28+L34</f>
        <v>4973224.4606000008</v>
      </c>
      <c r="M9" s="488"/>
      <c r="N9" s="553">
        <f>N16+N22+N28+N34</f>
        <v>29157</v>
      </c>
      <c r="O9" s="488"/>
      <c r="P9" s="553">
        <f>P16+P22+P28+P34</f>
        <v>644754.37899999996</v>
      </c>
      <c r="Q9" s="488"/>
      <c r="R9" s="553">
        <f>R16+R22+R28+R34</f>
        <v>5937586.0650000013</v>
      </c>
    </row>
    <row r="10" spans="2:19" s="480" customFormat="1" ht="21" customHeight="1">
      <c r="B10" s="16" t="s">
        <v>2</v>
      </c>
      <c r="C10" s="11"/>
      <c r="D10" s="372">
        <v>2015</v>
      </c>
      <c r="E10" s="372"/>
      <c r="F10" s="234">
        <v>1541</v>
      </c>
      <c r="G10" s="404"/>
      <c r="H10" s="234">
        <v>5228585.0350500001</v>
      </c>
      <c r="I10" s="405"/>
      <c r="J10" s="234">
        <v>2404015.7924799998</v>
      </c>
      <c r="K10" s="405"/>
      <c r="L10" s="234">
        <v>2824569.2425699998</v>
      </c>
      <c r="M10" s="406"/>
      <c r="N10" s="234">
        <v>39840</v>
      </c>
      <c r="O10" s="405"/>
      <c r="P10" s="234">
        <v>738176.49399999995</v>
      </c>
      <c r="Q10" s="406"/>
      <c r="R10" s="234">
        <v>8739403.8159999978</v>
      </c>
    </row>
    <row r="11" spans="2:19" s="480" customFormat="1" ht="21" customHeight="1">
      <c r="C11" s="16"/>
      <c r="D11" s="373">
        <v>2010</v>
      </c>
      <c r="E11" s="373"/>
      <c r="F11" s="234">
        <v>580</v>
      </c>
      <c r="G11" s="26"/>
      <c r="H11" s="234">
        <v>1162725</v>
      </c>
      <c r="I11" s="26"/>
      <c r="J11" s="234">
        <v>516505</v>
      </c>
      <c r="K11" s="26"/>
      <c r="L11" s="234">
        <v>646219</v>
      </c>
      <c r="M11" s="26"/>
      <c r="N11" s="234">
        <v>11754</v>
      </c>
      <c r="O11" s="26"/>
      <c r="P11" s="234">
        <v>135261</v>
      </c>
      <c r="Q11" s="407"/>
      <c r="R11" s="234">
        <v>1357469</v>
      </c>
    </row>
    <row r="12" spans="2:19" ht="7.5" customHeight="1" thickBot="1">
      <c r="B12" s="30"/>
      <c r="C12" s="30"/>
      <c r="D12" s="316"/>
      <c r="E12" s="316"/>
      <c r="F12" s="25"/>
      <c r="G12" s="25"/>
      <c r="H12" s="19"/>
      <c r="I12" s="19"/>
      <c r="J12" s="19"/>
      <c r="K12" s="25"/>
      <c r="L12" s="19"/>
      <c r="M12" s="25"/>
      <c r="N12" s="19"/>
      <c r="O12" s="25"/>
      <c r="P12" s="19"/>
      <c r="Q12" s="25"/>
      <c r="R12" s="19"/>
    </row>
    <row r="13" spans="2:19" ht="11.25" customHeight="1">
      <c r="B13" s="963"/>
      <c r="C13" s="963"/>
      <c r="D13" s="964"/>
      <c r="E13" s="964"/>
      <c r="F13" s="965"/>
      <c r="G13" s="965"/>
      <c r="H13" s="965"/>
      <c r="I13" s="965"/>
      <c r="J13" s="965"/>
      <c r="K13" s="965"/>
      <c r="L13" s="965"/>
      <c r="M13" s="965"/>
      <c r="N13" s="965"/>
      <c r="O13" s="965"/>
      <c r="P13" s="965"/>
      <c r="Q13" s="965"/>
      <c r="R13" s="965"/>
    </row>
    <row r="14" spans="2:19" ht="11.25" customHeight="1">
      <c r="B14" s="966"/>
      <c r="C14" s="966"/>
      <c r="D14" s="967"/>
      <c r="E14" s="967"/>
      <c r="F14" s="123"/>
      <c r="G14" s="123"/>
      <c r="H14" s="123"/>
      <c r="I14" s="123"/>
      <c r="J14" s="123"/>
      <c r="K14" s="123"/>
      <c r="L14" s="123"/>
      <c r="M14" s="123"/>
      <c r="N14" s="123"/>
      <c r="O14" s="123"/>
      <c r="P14" s="123"/>
      <c r="Q14" s="123"/>
      <c r="R14" s="123"/>
    </row>
    <row r="15" spans="2:19" ht="11.25" customHeight="1">
      <c r="B15" s="966"/>
      <c r="C15" s="966"/>
      <c r="D15" s="967"/>
      <c r="E15" s="967"/>
      <c r="F15" s="123"/>
      <c r="G15" s="123"/>
      <c r="H15" s="123"/>
      <c r="I15" s="123"/>
      <c r="J15" s="123"/>
      <c r="K15" s="123"/>
      <c r="L15" s="123"/>
      <c r="M15" s="123"/>
      <c r="N15" s="123"/>
      <c r="O15" s="123"/>
      <c r="P15" s="123"/>
      <c r="Q15" s="123"/>
      <c r="R15" s="123"/>
    </row>
    <row r="16" spans="2:19" ht="15" customHeight="1">
      <c r="B16" s="399" t="s">
        <v>3</v>
      </c>
      <c r="C16" s="966"/>
      <c r="D16" s="967">
        <v>2022</v>
      </c>
      <c r="E16" s="967"/>
      <c r="F16" s="508">
        <f>IFERROR(VLOOKUP($B16,'[8]lookup pertanian'!$B$350:$I$385,2,FALSE),0)</f>
        <v>1212</v>
      </c>
      <c r="G16" s="727"/>
      <c r="H16" s="508">
        <f>IFERROR(VLOOKUP($B16,'[8]lookup pertanian'!$B$350:$I$385,3,FALSE),0)/1000</f>
        <v>6402666.7436000006</v>
      </c>
      <c r="I16" s="510"/>
      <c r="J16" s="508">
        <f>IFERROR(VLOOKUP($B16,'[8]lookup pertanian'!$B$350:$I$385,4,FALSE),0)/1000</f>
        <v>1889449.635</v>
      </c>
      <c r="K16" s="510"/>
      <c r="L16" s="508">
        <f>H16-J16</f>
        <v>4513217.1086000009</v>
      </c>
      <c r="M16" s="510"/>
      <c r="N16" s="508">
        <f>IFERROR(VLOOKUP($B16,'[8]lookup pertanian'!$B$350:$I$385,6,FALSE),0)</f>
        <v>24689</v>
      </c>
      <c r="O16" s="510"/>
      <c r="P16" s="508">
        <f>IFERROR(VLOOKUP($B16,'[8]lookup pertanian'!$B$350:$I$385,7,FALSE),0)/1000</f>
        <v>536723.348</v>
      </c>
      <c r="Q16" s="510"/>
      <c r="R16" s="508">
        <f>IFERROR(VLOOKUP($B16,'[8]lookup pertanian'!$B$350:$I$385,8,FALSE),0)/1000</f>
        <v>5570804.8150000004</v>
      </c>
    </row>
    <row r="17" spans="2:18" s="29" customFormat="1" ht="15" customHeight="1">
      <c r="B17" s="401" t="s">
        <v>4</v>
      </c>
      <c r="C17" s="399"/>
      <c r="D17" s="400">
        <v>2015</v>
      </c>
      <c r="E17" s="400"/>
      <c r="F17" s="302">
        <v>1189</v>
      </c>
      <c r="G17" s="302"/>
      <c r="H17" s="302">
        <v>3931589.0684499997</v>
      </c>
      <c r="I17" s="302"/>
      <c r="J17" s="302">
        <v>1486506.716</v>
      </c>
      <c r="K17" s="302"/>
      <c r="L17" s="302">
        <v>2445082.3524500001</v>
      </c>
      <c r="M17" s="302"/>
      <c r="N17" s="302">
        <v>34178</v>
      </c>
      <c r="O17" s="302"/>
      <c r="P17" s="302">
        <v>612326.69299999997</v>
      </c>
      <c r="Q17" s="302"/>
      <c r="R17" s="302">
        <v>8414532.5189999994</v>
      </c>
    </row>
    <row r="18" spans="2:18" s="29" customFormat="1" ht="15" customHeight="1">
      <c r="B18" s="26"/>
      <c r="C18" s="401"/>
      <c r="D18" s="402">
        <v>2010</v>
      </c>
      <c r="E18" s="402"/>
      <c r="F18" s="302">
        <v>440</v>
      </c>
      <c r="G18" s="302"/>
      <c r="H18" s="302">
        <v>818389</v>
      </c>
      <c r="I18" s="302"/>
      <c r="J18" s="302">
        <v>275083</v>
      </c>
      <c r="K18" s="302"/>
      <c r="L18" s="302">
        <v>543306</v>
      </c>
      <c r="M18" s="302"/>
      <c r="N18" s="302">
        <v>9771</v>
      </c>
      <c r="O18" s="302"/>
      <c r="P18" s="302">
        <v>107021</v>
      </c>
      <c r="Q18" s="302"/>
      <c r="R18" s="302">
        <v>1111882</v>
      </c>
    </row>
    <row r="19" spans="2:18" s="29" customFormat="1" ht="13.5" customHeight="1">
      <c r="B19" s="26"/>
      <c r="C19" s="401"/>
      <c r="D19" s="402"/>
      <c r="E19" s="402"/>
      <c r="F19" s="302"/>
      <c r="G19" s="28"/>
      <c r="H19" s="302"/>
      <c r="I19" s="28"/>
      <c r="J19" s="302"/>
      <c r="K19" s="28"/>
      <c r="L19" s="302"/>
      <c r="M19" s="28"/>
      <c r="N19" s="302"/>
      <c r="O19" s="28"/>
      <c r="P19" s="302"/>
      <c r="Q19" s="28"/>
      <c r="R19" s="302"/>
    </row>
    <row r="20" spans="2:18" s="29" customFormat="1" ht="13.5" customHeight="1">
      <c r="B20" s="26"/>
      <c r="C20" s="401"/>
      <c r="D20" s="402"/>
      <c r="E20" s="402"/>
      <c r="F20" s="302"/>
      <c r="G20" s="28"/>
      <c r="H20" s="302"/>
      <c r="I20" s="28"/>
      <c r="J20" s="302"/>
      <c r="K20" s="28"/>
      <c r="L20" s="302"/>
      <c r="M20" s="28"/>
      <c r="N20" s="302"/>
      <c r="O20" s="28"/>
      <c r="P20" s="302"/>
      <c r="Q20" s="28"/>
      <c r="R20" s="302"/>
    </row>
    <row r="21" spans="2:18" s="37" customFormat="1" ht="13.5" customHeight="1">
      <c r="B21" s="496"/>
      <c r="C21" s="496"/>
      <c r="D21" s="968"/>
      <c r="E21" s="96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</row>
    <row r="22" spans="2:18" s="37" customFormat="1" ht="15" customHeight="1">
      <c r="B22" s="399" t="s">
        <v>5</v>
      </c>
      <c r="C22" s="496"/>
      <c r="D22" s="967">
        <v>2022</v>
      </c>
      <c r="E22" s="968"/>
      <c r="F22" s="508">
        <f>IFERROR(VLOOKUP($B22,'[8]lookup pertanian'!$B$350:$I$385,2,FALSE),0)</f>
        <v>251</v>
      </c>
      <c r="G22" s="727"/>
      <c r="H22" s="508">
        <f>IFERROR(VLOOKUP($B22,'[8]lookup pertanian'!$B$350:$I$385,3,FALSE),0)/1000</f>
        <v>1041035.9129999999</v>
      </c>
      <c r="I22" s="510"/>
      <c r="J22" s="508">
        <f>IFERROR(VLOOKUP($B22,'[8]lookup pertanian'!$B$350:$I$385,4,FALSE),0)/1000</f>
        <v>734352.701</v>
      </c>
      <c r="K22" s="510"/>
      <c r="L22" s="508">
        <f>H22-J22</f>
        <v>306683.21199999994</v>
      </c>
      <c r="M22" s="510"/>
      <c r="N22" s="508">
        <f>IFERROR(VLOOKUP($B22,'[8]lookup pertanian'!$B$350:$I$385,6,FALSE),0)</f>
        <v>2228</v>
      </c>
      <c r="O22" s="510"/>
      <c r="P22" s="508">
        <f>IFERROR(VLOOKUP($B22,'[8]lookup pertanian'!$B$350:$I$385,7,FALSE),0)/1000</f>
        <v>48745.737000000001</v>
      </c>
      <c r="Q22" s="510"/>
      <c r="R22" s="508">
        <f>IFERROR(VLOOKUP($B22,'[8]lookup pertanian'!$B$350:$I$385,8,FALSE),0)/1000</f>
        <v>158563.29800000001</v>
      </c>
    </row>
    <row r="23" spans="2:18" s="480" customFormat="1" ht="15" customHeight="1">
      <c r="B23" s="969" t="s">
        <v>6</v>
      </c>
      <c r="C23" s="399"/>
      <c r="D23" s="400">
        <v>2015</v>
      </c>
      <c r="E23" s="400"/>
      <c r="F23" s="178">
        <v>148</v>
      </c>
      <c r="G23" s="178"/>
      <c r="H23" s="178">
        <v>566998.36100000003</v>
      </c>
      <c r="I23" s="178"/>
      <c r="J23" s="178">
        <v>392197.788</v>
      </c>
      <c r="K23" s="178"/>
      <c r="L23" s="178">
        <v>174800.57299999997</v>
      </c>
      <c r="M23" s="178"/>
      <c r="N23" s="178">
        <v>1843</v>
      </c>
      <c r="O23" s="178"/>
      <c r="P23" s="178">
        <v>34514.472000000002</v>
      </c>
      <c r="Q23" s="178"/>
      <c r="R23" s="178">
        <v>125623.792</v>
      </c>
    </row>
    <row r="24" spans="2:18" s="480" customFormat="1" ht="15" customHeight="1">
      <c r="B24" s="26"/>
      <c r="C24" s="399"/>
      <c r="D24" s="400">
        <v>2010</v>
      </c>
      <c r="E24" s="400"/>
      <c r="F24" s="178">
        <v>66</v>
      </c>
      <c r="G24" s="178"/>
      <c r="H24" s="178">
        <v>180590</v>
      </c>
      <c r="I24" s="178"/>
      <c r="J24" s="178">
        <v>148493</v>
      </c>
      <c r="K24" s="178"/>
      <c r="L24" s="178">
        <v>32096</v>
      </c>
      <c r="M24" s="178"/>
      <c r="N24" s="178">
        <v>816</v>
      </c>
      <c r="O24" s="178"/>
      <c r="P24" s="178">
        <v>10091</v>
      </c>
      <c r="Q24" s="178"/>
      <c r="R24" s="178">
        <v>43494</v>
      </c>
    </row>
    <row r="25" spans="2:18" s="480" customFormat="1" ht="13.5" customHeight="1">
      <c r="B25" s="26"/>
      <c r="C25" s="399"/>
      <c r="D25" s="400"/>
      <c r="E25" s="400"/>
      <c r="F25" s="178"/>
      <c r="G25" s="178"/>
      <c r="H25" s="178"/>
      <c r="I25" s="178"/>
      <c r="J25" s="178"/>
      <c r="K25" s="178"/>
      <c r="L25" s="178"/>
      <c r="M25" s="178"/>
      <c r="N25" s="178"/>
      <c r="O25" s="178"/>
      <c r="P25" s="178"/>
      <c r="Q25" s="178"/>
      <c r="R25" s="178"/>
    </row>
    <row r="26" spans="2:18" s="480" customFormat="1" ht="13.5" customHeight="1">
      <c r="B26" s="26"/>
      <c r="C26" s="399"/>
      <c r="D26" s="400"/>
      <c r="E26" s="400"/>
      <c r="F26" s="178"/>
      <c r="G26" s="178"/>
      <c r="H26" s="178"/>
      <c r="I26" s="178"/>
      <c r="J26" s="178"/>
      <c r="K26" s="178"/>
      <c r="L26" s="178"/>
      <c r="M26" s="178"/>
      <c r="N26" s="178"/>
      <c r="O26" s="178"/>
      <c r="P26" s="178"/>
      <c r="Q26" s="178"/>
      <c r="R26" s="178"/>
    </row>
    <row r="27" spans="2:18" ht="13.5" customHeight="1">
      <c r="B27" s="970"/>
      <c r="C27" s="970"/>
      <c r="D27" s="968"/>
      <c r="E27" s="968"/>
      <c r="F27" s="178"/>
      <c r="G27" s="822"/>
      <c r="H27" s="178"/>
      <c r="I27" s="822"/>
      <c r="J27" s="178"/>
      <c r="K27" s="822"/>
      <c r="L27" s="178"/>
      <c r="M27" s="822"/>
      <c r="N27" s="178"/>
      <c r="O27" s="822"/>
      <c r="P27" s="178"/>
      <c r="Q27" s="822"/>
      <c r="R27" s="178"/>
    </row>
    <row r="28" spans="2:18" ht="15" customHeight="1">
      <c r="B28" s="399" t="s">
        <v>7</v>
      </c>
      <c r="C28" s="970"/>
      <c r="D28" s="967">
        <v>2022</v>
      </c>
      <c r="E28" s="968"/>
      <c r="F28" s="508">
        <f>IFERROR(VLOOKUP($B28,'[8]lookup pertanian'!$B$350:$I$385,2,FALSE),0)</f>
        <v>57</v>
      </c>
      <c r="G28" s="727"/>
      <c r="H28" s="508">
        <f>IFERROR(VLOOKUP($B28,'[8]lookup pertanian'!$B$350:$I$385,3,FALSE),0)/1000</f>
        <v>169533.321</v>
      </c>
      <c r="I28" s="510"/>
      <c r="J28" s="508">
        <f>IFERROR(VLOOKUP($B28,'[8]lookup pertanian'!$B$350:$I$385,4,FALSE),0)/1000</f>
        <v>90973.27</v>
      </c>
      <c r="K28" s="510"/>
      <c r="L28" s="508">
        <f>H28-J28</f>
        <v>78560.050999999992</v>
      </c>
      <c r="M28" s="510"/>
      <c r="N28" s="508">
        <f>IFERROR(VLOOKUP($B28,'[8]lookup pertanian'!$B$350:$I$385,6,FALSE),0)</f>
        <v>833</v>
      </c>
      <c r="O28" s="510"/>
      <c r="P28" s="508">
        <f>IFERROR(VLOOKUP($B28,'[8]lookup pertanian'!$B$350:$I$385,7,FALSE),0)/1000</f>
        <v>25689.022000000001</v>
      </c>
      <c r="Q28" s="510"/>
      <c r="R28" s="508">
        <f>IFERROR(VLOOKUP($B28,'[8]lookup pertanian'!$B$350:$I$385,8,FALSE),0)/1000</f>
        <v>127504.717</v>
      </c>
    </row>
    <row r="29" spans="2:18" s="480" customFormat="1" ht="15" customHeight="1">
      <c r="B29" s="969" t="s">
        <v>8</v>
      </c>
      <c r="C29" s="399"/>
      <c r="D29" s="400">
        <v>2015</v>
      </c>
      <c r="E29" s="400"/>
      <c r="F29" s="302">
        <v>72</v>
      </c>
      <c r="G29" s="28"/>
      <c r="H29" s="302">
        <v>498547.42099999997</v>
      </c>
      <c r="I29" s="28"/>
      <c r="J29" s="302">
        <v>345362.56099999999</v>
      </c>
      <c r="K29" s="28"/>
      <c r="L29" s="302">
        <v>153184.85999999999</v>
      </c>
      <c r="M29" s="28"/>
      <c r="N29" s="302">
        <v>2572</v>
      </c>
      <c r="O29" s="28"/>
      <c r="P29" s="302">
        <v>67360.081999999995</v>
      </c>
      <c r="Q29" s="28"/>
      <c r="R29" s="302">
        <v>114566.68</v>
      </c>
    </row>
    <row r="30" spans="2:18" s="480" customFormat="1" ht="15" customHeight="1">
      <c r="B30" s="26"/>
      <c r="C30" s="399"/>
      <c r="D30" s="400">
        <v>2010</v>
      </c>
      <c r="E30" s="400"/>
      <c r="F30" s="302">
        <v>18</v>
      </c>
      <c r="G30" s="28"/>
      <c r="H30" s="302">
        <v>121222</v>
      </c>
      <c r="I30" s="28"/>
      <c r="J30" s="302">
        <v>62134</v>
      </c>
      <c r="K30" s="28"/>
      <c r="L30" s="302">
        <v>59088</v>
      </c>
      <c r="M30" s="28"/>
      <c r="N30" s="302">
        <v>606</v>
      </c>
      <c r="O30" s="28"/>
      <c r="P30" s="302">
        <v>12079</v>
      </c>
      <c r="Q30" s="28"/>
      <c r="R30" s="302">
        <v>12096</v>
      </c>
    </row>
    <row r="31" spans="2:18" s="480" customFormat="1" ht="13.5" customHeight="1">
      <c r="B31" s="26"/>
      <c r="C31" s="399"/>
      <c r="D31" s="400"/>
      <c r="E31" s="400"/>
      <c r="F31" s="302"/>
      <c r="G31" s="28"/>
      <c r="H31" s="302"/>
      <c r="I31" s="28"/>
      <c r="J31" s="302"/>
      <c r="K31" s="28"/>
      <c r="L31" s="302"/>
      <c r="M31" s="28"/>
      <c r="N31" s="302"/>
      <c r="O31" s="28"/>
      <c r="P31" s="302"/>
      <c r="Q31" s="28"/>
      <c r="R31" s="302"/>
    </row>
    <row r="32" spans="2:18" s="480" customFormat="1" ht="13.5" customHeight="1">
      <c r="B32" s="26"/>
      <c r="C32" s="399"/>
      <c r="D32" s="400"/>
      <c r="E32" s="400"/>
      <c r="F32" s="302"/>
      <c r="G32" s="28"/>
      <c r="H32" s="302"/>
      <c r="I32" s="28"/>
      <c r="J32" s="302"/>
      <c r="K32" s="28"/>
      <c r="L32" s="302"/>
      <c r="M32" s="28"/>
      <c r="N32" s="302"/>
      <c r="O32" s="28"/>
      <c r="P32" s="302"/>
      <c r="Q32" s="28"/>
      <c r="R32" s="302"/>
    </row>
    <row r="33" spans="2:18" ht="13.5" customHeight="1">
      <c r="B33" s="970"/>
      <c r="C33" s="970"/>
      <c r="D33" s="971"/>
      <c r="E33" s="971"/>
      <c r="F33" s="302"/>
      <c r="G33" s="28"/>
      <c r="H33" s="302"/>
      <c r="I33" s="28"/>
      <c r="J33" s="302"/>
      <c r="K33" s="28"/>
      <c r="L33" s="302"/>
      <c r="M33" s="28"/>
      <c r="N33" s="302"/>
      <c r="O33" s="28"/>
      <c r="P33" s="302"/>
      <c r="Q33" s="28"/>
      <c r="R33" s="302"/>
    </row>
    <row r="34" spans="2:18" ht="15" customHeight="1">
      <c r="B34" s="399" t="s">
        <v>10</v>
      </c>
      <c r="C34" s="970"/>
      <c r="D34" s="967">
        <v>2022</v>
      </c>
      <c r="E34" s="971"/>
      <c r="F34" s="508">
        <f>IFERROR(VLOOKUP($B34,'[8]lookup pertanian'!$B$350:$I$385,2,FALSE),0)</f>
        <v>133</v>
      </c>
      <c r="G34" s="727"/>
      <c r="H34" s="508">
        <f>IFERROR(VLOOKUP($B34,'[8]lookup pertanian'!$B$350:$I$385,3,FALSE),0)/1000</f>
        <v>263901.45600000001</v>
      </c>
      <c r="I34" s="510"/>
      <c r="J34" s="508">
        <f>IFERROR(VLOOKUP($B34,'[8]lookup pertanian'!$B$350:$I$385,4,FALSE),0)/1000</f>
        <v>189137.367</v>
      </c>
      <c r="K34" s="510"/>
      <c r="L34" s="508">
        <f>H34-J34</f>
        <v>74764.089000000007</v>
      </c>
      <c r="M34" s="510"/>
      <c r="N34" s="508">
        <f>IFERROR(VLOOKUP($B34,'[8]lookup pertanian'!$B$350:$I$385,6,FALSE),0)</f>
        <v>1407</v>
      </c>
      <c r="O34" s="510"/>
      <c r="P34" s="508">
        <f>IFERROR(VLOOKUP($B34,'[8]lookup pertanian'!$B$350:$I$385,7,FALSE),0)/1000</f>
        <v>33596.271999999997</v>
      </c>
      <c r="Q34" s="510"/>
      <c r="R34" s="508">
        <f>IFERROR(VLOOKUP($B34,'[8]lookup pertanian'!$B$350:$I$385,8,FALSE),0)/1000</f>
        <v>80713.235000000001</v>
      </c>
    </row>
    <row r="35" spans="2:18" s="480" customFormat="1" ht="15" customHeight="1">
      <c r="B35" s="401" t="s">
        <v>11</v>
      </c>
      <c r="C35" s="399"/>
      <c r="D35" s="400">
        <v>2015</v>
      </c>
      <c r="E35" s="400"/>
      <c r="F35" s="302">
        <v>132</v>
      </c>
      <c r="G35" s="28"/>
      <c r="H35" s="302">
        <v>231450.18460000001</v>
      </c>
      <c r="I35" s="28"/>
      <c r="J35" s="302">
        <v>179948.72748</v>
      </c>
      <c r="K35" s="28"/>
      <c r="L35" s="302">
        <v>51501.457120000006</v>
      </c>
      <c r="M35" s="28"/>
      <c r="N35" s="302">
        <v>1247</v>
      </c>
      <c r="O35" s="28"/>
      <c r="P35" s="302">
        <v>23975.246999999999</v>
      </c>
      <c r="Q35" s="28"/>
      <c r="R35" s="302">
        <v>84680.825000000012</v>
      </c>
    </row>
    <row r="36" spans="2:18" s="480" customFormat="1" ht="15" customHeight="1">
      <c r="B36" s="26"/>
      <c r="C36" s="401"/>
      <c r="D36" s="400">
        <v>2010</v>
      </c>
      <c r="E36" s="400"/>
      <c r="F36" s="302">
        <v>56</v>
      </c>
      <c r="G36" s="32"/>
      <c r="H36" s="302">
        <v>42524</v>
      </c>
      <c r="I36" s="32"/>
      <c r="J36" s="302">
        <v>30795</v>
      </c>
      <c r="K36" s="32"/>
      <c r="L36" s="302">
        <v>11729</v>
      </c>
      <c r="M36" s="32"/>
      <c r="N36" s="302">
        <v>561</v>
      </c>
      <c r="O36" s="28"/>
      <c r="P36" s="302">
        <v>6070</v>
      </c>
      <c r="Q36" s="28"/>
      <c r="R36" s="302">
        <v>189997</v>
      </c>
    </row>
    <row r="37" spans="2:18" ht="12.75" customHeight="1">
      <c r="B37" s="401"/>
      <c r="C37" s="401"/>
      <c r="D37" s="375"/>
      <c r="E37" s="375"/>
      <c r="F37" s="28"/>
      <c r="G37" s="32"/>
      <c r="H37" s="28"/>
      <c r="I37" s="32"/>
      <c r="J37" s="28"/>
      <c r="K37" s="32"/>
      <c r="L37" s="28"/>
      <c r="M37" s="32"/>
      <c r="N37" s="28"/>
      <c r="O37" s="28"/>
      <c r="P37" s="28"/>
      <c r="Q37" s="28"/>
      <c r="R37" s="28"/>
    </row>
    <row r="38" spans="2:18" s="37" customFormat="1" ht="13.5" customHeight="1">
      <c r="B38" s="26"/>
      <c r="C38" s="26"/>
      <c r="D38" s="676"/>
      <c r="E38" s="676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8"/>
    </row>
    <row r="39" spans="2:18">
      <c r="B39" s="78"/>
      <c r="C39" s="78"/>
      <c r="D39" s="640"/>
      <c r="E39" s="640"/>
      <c r="F39" s="640"/>
      <c r="G39" s="640"/>
      <c r="H39" s="640"/>
      <c r="I39" s="640"/>
      <c r="J39" s="640"/>
      <c r="K39" s="640"/>
      <c r="L39" s="640"/>
      <c r="M39" s="640"/>
      <c r="N39" s="640"/>
      <c r="O39" s="640"/>
      <c r="P39" s="640"/>
      <c r="Q39" s="640"/>
      <c r="R39" s="640"/>
    </row>
    <row r="40" spans="2:18">
      <c r="B40" s="78"/>
      <c r="C40" s="78"/>
      <c r="D40" s="640"/>
      <c r="E40" s="640"/>
      <c r="F40" s="640"/>
      <c r="G40" s="640"/>
      <c r="H40" s="640"/>
      <c r="I40" s="640"/>
      <c r="J40" s="640"/>
      <c r="K40" s="640"/>
      <c r="L40" s="640"/>
      <c r="M40" s="640"/>
      <c r="N40" s="640"/>
      <c r="O40" s="640"/>
      <c r="P40" s="640"/>
      <c r="Q40" s="640"/>
      <c r="R40" s="640"/>
    </row>
    <row r="41" spans="2:18" ht="25.5" customHeight="1" thickBot="1">
      <c r="B41" s="703"/>
      <c r="C41" s="703"/>
      <c r="D41" s="704"/>
      <c r="E41" s="704"/>
      <c r="F41" s="704"/>
      <c r="G41" s="704"/>
      <c r="H41" s="704"/>
      <c r="I41" s="704"/>
      <c r="J41" s="704"/>
      <c r="K41" s="704"/>
      <c r="L41" s="704"/>
      <c r="M41" s="704"/>
      <c r="N41" s="704"/>
      <c r="O41" s="704"/>
      <c r="P41" s="704"/>
      <c r="Q41" s="704"/>
      <c r="R41" s="704"/>
    </row>
  </sheetData>
  <mergeCells count="1">
    <mergeCell ref="B2:R2"/>
  </mergeCells>
  <pageMargins left="0" right="0.5" top="0.3" bottom="0.5" header="1.27" footer="1"/>
  <pageSetup paperSize="9" scale="80" firstPageNumber="18" orientation="landscape" r:id="rId1"/>
  <headerFooter alignWithMargins="0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1784B1-0B54-409B-9B50-8DF964B72171}">
  <sheetPr>
    <tabColor rgb="FF92D050"/>
  </sheetPr>
  <dimension ref="A1:CC52"/>
  <sheetViews>
    <sheetView view="pageBreakPreview" zoomScale="70" zoomScaleNormal="100" zoomScaleSheetLayoutView="70" workbookViewId="0">
      <selection activeCell="B20" sqref="B20"/>
    </sheetView>
  </sheetViews>
  <sheetFormatPr defaultColWidth="9.140625" defaultRowHeight="12.75"/>
  <cols>
    <col min="1" max="1" width="9.5703125" style="180" customWidth="1"/>
    <col min="2" max="2" width="28.140625" style="180" customWidth="1"/>
    <col min="3" max="3" width="16.7109375" style="181" customWidth="1"/>
    <col min="4" max="4" width="2.140625" style="181" customWidth="1"/>
    <col min="5" max="5" width="16.7109375" style="181" customWidth="1"/>
    <col min="6" max="6" width="2.140625" style="181" customWidth="1"/>
    <col min="7" max="7" width="16.7109375" style="181" customWidth="1"/>
    <col min="8" max="8" width="2.140625" style="181" customWidth="1"/>
    <col min="9" max="9" width="16.7109375" style="181" customWidth="1"/>
    <col min="10" max="10" width="2.140625" style="181" customWidth="1"/>
    <col min="11" max="11" width="22.140625" style="181" customWidth="1"/>
    <col min="12" max="12" width="2.140625" style="181" customWidth="1"/>
    <col min="13" max="13" width="16.7109375" style="181" customWidth="1"/>
    <col min="14" max="14" width="2.140625" style="181" customWidth="1"/>
    <col min="15" max="15" width="22.140625" style="181" customWidth="1"/>
    <col min="16" max="16" width="9.140625" style="180"/>
    <col min="17" max="17" width="9.28515625" style="180" bestFit="1" customWidth="1"/>
    <col min="18" max="16384" width="9.140625" style="180"/>
  </cols>
  <sheetData>
    <row r="1" spans="1:81" ht="12.95" customHeight="1">
      <c r="A1" s="179"/>
    </row>
    <row r="2" spans="1:81" ht="27" customHeight="1">
      <c r="A2" s="179"/>
      <c r="B2" s="1091" t="s">
        <v>210</v>
      </c>
      <c r="C2" s="1092"/>
      <c r="D2" s="1092"/>
      <c r="E2" s="1092"/>
      <c r="F2" s="1092"/>
      <c r="G2" s="1092"/>
      <c r="H2" s="1092"/>
      <c r="I2" s="1092"/>
      <c r="J2" s="1092"/>
      <c r="K2" s="1092"/>
      <c r="L2" s="1092"/>
      <c r="M2" s="1092"/>
      <c r="N2" s="1092"/>
      <c r="O2" s="1092"/>
      <c r="P2" s="183"/>
    </row>
    <row r="3" spans="1:81" ht="12.95" customHeight="1" thickBot="1">
      <c r="A3" s="179"/>
      <c r="B3" s="182"/>
      <c r="C3" s="185"/>
      <c r="D3" s="185"/>
      <c r="E3" s="185"/>
      <c r="F3" s="185"/>
      <c r="G3" s="185"/>
      <c r="H3" s="185"/>
      <c r="I3" s="185"/>
      <c r="J3" s="185"/>
      <c r="K3" s="185"/>
      <c r="L3" s="185"/>
      <c r="M3" s="185"/>
      <c r="N3" s="185"/>
      <c r="O3" s="185"/>
    </row>
    <row r="4" spans="1:81" ht="7.5" customHeight="1">
      <c r="A4" s="179"/>
      <c r="B4" s="972"/>
      <c r="C4" s="973"/>
      <c r="D4" s="973"/>
      <c r="E4" s="973"/>
      <c r="F4" s="973"/>
      <c r="G4" s="973"/>
      <c r="H4" s="973"/>
      <c r="I4" s="973"/>
      <c r="J4" s="973"/>
      <c r="K4" s="973"/>
      <c r="L4" s="973"/>
      <c r="M4" s="973"/>
      <c r="N4" s="973"/>
      <c r="O4" s="973"/>
    </row>
    <row r="5" spans="1:81" ht="104.25" customHeight="1">
      <c r="A5" s="179"/>
      <c r="B5" s="974" t="s">
        <v>189</v>
      </c>
      <c r="C5" s="643" t="s">
        <v>108</v>
      </c>
      <c r="D5" s="644"/>
      <c r="E5" s="643" t="s">
        <v>45</v>
      </c>
      <c r="F5" s="644"/>
      <c r="G5" s="645" t="s">
        <v>109</v>
      </c>
      <c r="H5" s="644"/>
      <c r="I5" s="643" t="s">
        <v>110</v>
      </c>
      <c r="J5" s="644"/>
      <c r="K5" s="643" t="s">
        <v>111</v>
      </c>
      <c r="L5" s="644"/>
      <c r="M5" s="643" t="s">
        <v>112</v>
      </c>
      <c r="N5" s="644"/>
      <c r="O5" s="645" t="s">
        <v>113</v>
      </c>
      <c r="P5" s="182"/>
      <c r="Q5" s="182"/>
      <c r="R5" s="182"/>
      <c r="S5" s="182"/>
      <c r="T5" s="182"/>
      <c r="U5" s="182"/>
      <c r="V5" s="182"/>
      <c r="W5" s="182"/>
      <c r="X5" s="182"/>
      <c r="Y5" s="182"/>
      <c r="Z5" s="182"/>
      <c r="AA5" s="182"/>
      <c r="AB5" s="182"/>
      <c r="AC5" s="182"/>
      <c r="AD5" s="182"/>
      <c r="AE5" s="182"/>
      <c r="AF5" s="182"/>
      <c r="AG5" s="182"/>
      <c r="AH5" s="182"/>
      <c r="AI5" s="182"/>
      <c r="AJ5" s="182"/>
      <c r="AK5" s="182"/>
      <c r="AL5" s="182"/>
      <c r="AM5" s="182"/>
      <c r="AN5" s="182"/>
      <c r="AO5" s="182"/>
      <c r="AP5" s="182"/>
      <c r="AQ5" s="182"/>
      <c r="AR5" s="182"/>
      <c r="AS5" s="182"/>
      <c r="AT5" s="182"/>
      <c r="AU5" s="182"/>
      <c r="AV5" s="182"/>
      <c r="AW5" s="182"/>
      <c r="AX5" s="182"/>
      <c r="AY5" s="182"/>
      <c r="AZ5" s="182"/>
      <c r="BA5" s="182"/>
      <c r="BB5" s="182"/>
      <c r="BC5" s="182"/>
      <c r="BD5" s="182"/>
      <c r="BE5" s="182"/>
      <c r="BF5" s="182"/>
      <c r="BG5" s="182"/>
      <c r="BH5" s="182"/>
      <c r="BI5" s="182"/>
      <c r="BJ5" s="182"/>
      <c r="BK5" s="182"/>
      <c r="BL5" s="182"/>
      <c r="BM5" s="182"/>
      <c r="BN5" s="182"/>
      <c r="BO5" s="182"/>
      <c r="BP5" s="182"/>
      <c r="BQ5" s="182"/>
      <c r="BR5" s="182"/>
      <c r="BS5" s="182"/>
      <c r="BT5" s="182"/>
      <c r="BU5" s="182"/>
      <c r="BV5" s="182"/>
      <c r="BW5" s="182"/>
      <c r="BX5" s="182"/>
      <c r="BY5" s="182"/>
      <c r="BZ5" s="182"/>
      <c r="CA5" s="182"/>
      <c r="CB5" s="182"/>
      <c r="CC5" s="182"/>
    </row>
    <row r="6" spans="1:81" ht="24.75" customHeight="1">
      <c r="A6" s="179"/>
      <c r="B6" s="819"/>
      <c r="C6" s="975"/>
      <c r="D6" s="975"/>
      <c r="E6" s="976" t="s">
        <v>0</v>
      </c>
      <c r="F6" s="976"/>
      <c r="G6" s="976" t="s">
        <v>0</v>
      </c>
      <c r="H6" s="976"/>
      <c r="I6" s="976" t="s">
        <v>0</v>
      </c>
      <c r="J6" s="976"/>
      <c r="K6" s="976"/>
      <c r="L6" s="976"/>
      <c r="M6" s="976" t="s">
        <v>0</v>
      </c>
      <c r="N6" s="976"/>
      <c r="O6" s="976" t="s">
        <v>0</v>
      </c>
      <c r="P6" s="182"/>
      <c r="Q6" s="182"/>
      <c r="R6" s="182"/>
      <c r="S6" s="182"/>
      <c r="T6" s="182"/>
      <c r="U6" s="182"/>
      <c r="V6" s="182"/>
      <c r="W6" s="182"/>
      <c r="X6" s="182"/>
      <c r="Y6" s="182"/>
      <c r="Z6" s="182"/>
      <c r="AA6" s="182"/>
      <c r="AB6" s="182"/>
      <c r="AC6" s="182"/>
      <c r="AD6" s="182"/>
      <c r="AE6" s="182"/>
      <c r="AF6" s="182"/>
      <c r="AG6" s="182"/>
      <c r="AH6" s="182"/>
      <c r="AI6" s="182"/>
      <c r="AJ6" s="182"/>
      <c r="AK6" s="182"/>
      <c r="AL6" s="182"/>
      <c r="AM6" s="182"/>
      <c r="AN6" s="182"/>
      <c r="AO6" s="182"/>
      <c r="AP6" s="182"/>
      <c r="AQ6" s="182"/>
      <c r="AR6" s="182"/>
      <c r="AS6" s="182"/>
      <c r="AT6" s="182"/>
      <c r="AU6" s="182"/>
      <c r="AV6" s="182"/>
      <c r="AW6" s="182"/>
      <c r="AX6" s="182"/>
      <c r="AY6" s="182"/>
      <c r="AZ6" s="182"/>
      <c r="BA6" s="182"/>
      <c r="BB6" s="182"/>
      <c r="BC6" s="182"/>
      <c r="BD6" s="182"/>
      <c r="BE6" s="182"/>
      <c r="BF6" s="182"/>
      <c r="BG6" s="182"/>
      <c r="BH6" s="182"/>
      <c r="BI6" s="182"/>
      <c r="BJ6" s="182"/>
      <c r="BK6" s="182"/>
      <c r="BL6" s="182"/>
      <c r="BM6" s="182"/>
      <c r="BN6" s="182"/>
      <c r="BO6" s="182"/>
      <c r="BP6" s="182"/>
      <c r="BQ6" s="182"/>
      <c r="BR6" s="182"/>
      <c r="BS6" s="182"/>
      <c r="BT6" s="182"/>
      <c r="BU6" s="182"/>
      <c r="BV6" s="182"/>
      <c r="BW6" s="182"/>
      <c r="BX6" s="182"/>
      <c r="BY6" s="182"/>
      <c r="BZ6" s="182"/>
      <c r="CA6" s="182"/>
      <c r="CB6" s="182"/>
      <c r="CC6" s="182"/>
    </row>
    <row r="7" spans="1:81" ht="7.5" customHeight="1" thickBot="1">
      <c r="A7" s="179"/>
      <c r="B7" s="977"/>
      <c r="C7" s="978"/>
      <c r="D7" s="978"/>
      <c r="E7" s="979"/>
      <c r="F7" s="979"/>
      <c r="G7" s="979"/>
      <c r="H7" s="979"/>
      <c r="I7" s="979"/>
      <c r="J7" s="979"/>
      <c r="K7" s="979"/>
      <c r="L7" s="979"/>
      <c r="M7" s="979"/>
      <c r="N7" s="979"/>
      <c r="O7" s="979"/>
      <c r="P7" s="182"/>
      <c r="Q7" s="182"/>
      <c r="R7" s="182"/>
      <c r="S7" s="182"/>
      <c r="T7" s="182"/>
      <c r="U7" s="182"/>
      <c r="V7" s="182"/>
      <c r="W7" s="182"/>
      <c r="X7" s="182"/>
      <c r="Y7" s="182"/>
      <c r="Z7" s="182"/>
      <c r="AA7" s="182"/>
      <c r="AB7" s="182"/>
      <c r="AC7" s="182"/>
      <c r="AD7" s="182"/>
      <c r="AE7" s="182"/>
      <c r="AF7" s="182"/>
      <c r="AG7" s="182"/>
      <c r="AH7" s="182"/>
      <c r="AI7" s="182"/>
      <c r="AJ7" s="182"/>
      <c r="AK7" s="182"/>
      <c r="AL7" s="182"/>
      <c r="AM7" s="182"/>
      <c r="AN7" s="182"/>
      <c r="AO7" s="182"/>
      <c r="AP7" s="182"/>
      <c r="AQ7" s="182"/>
      <c r="AR7" s="182"/>
      <c r="AS7" s="182"/>
      <c r="AT7" s="182"/>
      <c r="AU7" s="182"/>
      <c r="AV7" s="182"/>
      <c r="AW7" s="182"/>
      <c r="AX7" s="182"/>
      <c r="AY7" s="182"/>
      <c r="AZ7" s="182"/>
      <c r="BA7" s="182"/>
      <c r="BB7" s="182"/>
      <c r="BC7" s="182"/>
      <c r="BD7" s="182"/>
      <c r="BE7" s="182"/>
      <c r="BF7" s="182"/>
      <c r="BG7" s="182"/>
      <c r="BH7" s="182"/>
      <c r="BI7" s="182"/>
      <c r="BJ7" s="182"/>
      <c r="BK7" s="182"/>
      <c r="BL7" s="182"/>
      <c r="BM7" s="182"/>
      <c r="BN7" s="182"/>
      <c r="BO7" s="182"/>
      <c r="BP7" s="182"/>
      <c r="BQ7" s="182"/>
      <c r="BR7" s="182"/>
      <c r="BS7" s="182"/>
      <c r="BT7" s="182"/>
      <c r="BU7" s="182"/>
      <c r="BV7" s="182"/>
      <c r="BW7" s="182"/>
      <c r="BX7" s="182"/>
      <c r="BY7" s="182"/>
      <c r="BZ7" s="182"/>
      <c r="CA7" s="182"/>
      <c r="CB7" s="182"/>
      <c r="CC7" s="182"/>
    </row>
    <row r="8" spans="1:81" ht="7.5" customHeight="1" thickBot="1">
      <c r="A8" s="179"/>
      <c r="B8" s="182"/>
      <c r="C8" s="185"/>
      <c r="D8" s="185"/>
      <c r="E8" s="184"/>
      <c r="F8" s="184"/>
      <c r="G8" s="184"/>
      <c r="H8" s="184"/>
      <c r="I8" s="184"/>
      <c r="J8" s="184"/>
      <c r="K8" s="184"/>
      <c r="L8" s="184"/>
      <c r="M8" s="184"/>
      <c r="N8" s="184"/>
      <c r="O8" s="184"/>
      <c r="P8" s="182"/>
      <c r="Q8" s="182"/>
      <c r="R8" s="182"/>
      <c r="S8" s="182"/>
      <c r="T8" s="182"/>
      <c r="U8" s="182"/>
      <c r="V8" s="182"/>
      <c r="W8" s="182"/>
      <c r="X8" s="182"/>
      <c r="Y8" s="182"/>
      <c r="Z8" s="182"/>
      <c r="AA8" s="182"/>
      <c r="AB8" s="182"/>
      <c r="AC8" s="182"/>
      <c r="AD8" s="182"/>
      <c r="AE8" s="182"/>
      <c r="AF8" s="182"/>
      <c r="AG8" s="182"/>
      <c r="AH8" s="182"/>
      <c r="AI8" s="182"/>
      <c r="AJ8" s="182"/>
      <c r="AK8" s="182"/>
      <c r="AL8" s="182"/>
      <c r="AM8" s="182"/>
      <c r="AN8" s="182"/>
      <c r="AO8" s="182"/>
      <c r="AP8" s="182"/>
      <c r="AQ8" s="182"/>
      <c r="AR8" s="182"/>
      <c r="AS8" s="182"/>
      <c r="AT8" s="182"/>
      <c r="AU8" s="182"/>
      <c r="AV8" s="182"/>
      <c r="AW8" s="182"/>
      <c r="AX8" s="182"/>
      <c r="AY8" s="182"/>
      <c r="AZ8" s="182"/>
      <c r="BA8" s="182"/>
      <c r="BB8" s="182"/>
      <c r="BC8" s="182"/>
      <c r="BD8" s="182"/>
      <c r="BE8" s="182"/>
      <c r="BF8" s="182"/>
      <c r="BG8" s="182"/>
      <c r="BH8" s="182"/>
      <c r="BI8" s="182"/>
      <c r="BJ8" s="182"/>
      <c r="BK8" s="182"/>
      <c r="BL8" s="182"/>
      <c r="BM8" s="182"/>
      <c r="BN8" s="182"/>
      <c r="BO8" s="182"/>
      <c r="BP8" s="182"/>
      <c r="BQ8" s="182"/>
      <c r="BR8" s="182"/>
      <c r="BS8" s="182"/>
      <c r="BT8" s="182"/>
      <c r="BU8" s="182"/>
      <c r="BV8" s="182"/>
      <c r="BW8" s="182"/>
      <c r="BX8" s="182"/>
      <c r="BY8" s="182"/>
      <c r="BZ8" s="182"/>
      <c r="CA8" s="182"/>
      <c r="CB8" s="182"/>
      <c r="CC8" s="182"/>
    </row>
    <row r="9" spans="1:81" s="186" customFormat="1" ht="29.25" customHeight="1" thickBot="1">
      <c r="A9" s="321"/>
      <c r="B9" s="408" t="s">
        <v>12</v>
      </c>
      <c r="C9" s="409">
        <f>C12+C14+C16+C18+C20+C22+C24+C26+C28+C30+C32+C34+C36+C38+C40+C42</f>
        <v>1653</v>
      </c>
      <c r="D9" s="409"/>
      <c r="E9" s="409">
        <f>E12+E14+E16+E18+E20+E22+E24+E26+E28+E30+E32+E34+E36+E38+E40+E42</f>
        <v>7877137.433600001</v>
      </c>
      <c r="F9" s="409"/>
      <c r="G9" s="409">
        <f>G12+G14+G16+G18+G20+G22+G24+G26+G28+G30+G32+G34+G36+G38+G40+G42</f>
        <v>2903912.9730000002</v>
      </c>
      <c r="H9" s="409"/>
      <c r="I9" s="409">
        <f>I12+I14+I16+I18+I20+I22+I24+I26+I28+I30+I32+I34+I36+I38+I40+I42</f>
        <v>4973224.4606000008</v>
      </c>
      <c r="J9" s="409"/>
      <c r="K9" s="409">
        <f>K12+K14+K16+K18+K20+K22+K24+K26+K28+K30+K32+K34+K36+K38+K40+K42</f>
        <v>29157</v>
      </c>
      <c r="L9" s="409"/>
      <c r="M9" s="409">
        <f>M12+M14+M16+M18+M20+M22+M24+M26+M28+M30+M32+M34+M36+M38+M40+M42</f>
        <v>644754.37899999996</v>
      </c>
      <c r="N9" s="409"/>
      <c r="O9" s="409">
        <f>O12+O14+O16+O18+O20+O22+O24+O26+O28+O30+O32+O34+O36+O38+O40+O42</f>
        <v>5937586.0649999995</v>
      </c>
      <c r="P9" s="182"/>
      <c r="Q9" s="182"/>
      <c r="R9" s="182"/>
      <c r="S9" s="182"/>
      <c r="T9" s="182"/>
      <c r="U9" s="182"/>
      <c r="V9" s="182"/>
      <c r="W9" s="182"/>
      <c r="X9" s="182"/>
      <c r="Y9" s="182"/>
      <c r="Z9" s="182"/>
      <c r="AA9" s="182"/>
      <c r="AB9" s="182"/>
      <c r="AC9" s="182"/>
      <c r="AD9" s="182"/>
      <c r="AE9" s="182"/>
      <c r="AF9" s="182"/>
      <c r="AG9" s="182"/>
      <c r="AH9" s="182"/>
      <c r="AI9" s="182"/>
      <c r="AJ9" s="182"/>
      <c r="AK9" s="182"/>
      <c r="AL9" s="182"/>
      <c r="AM9" s="182"/>
      <c r="AN9" s="182"/>
      <c r="AO9" s="182"/>
      <c r="AP9" s="182"/>
      <c r="AQ9" s="182"/>
      <c r="AR9" s="182"/>
      <c r="AS9" s="182"/>
      <c r="AT9" s="182"/>
      <c r="AU9" s="182"/>
      <c r="AV9" s="182"/>
      <c r="AW9" s="182"/>
      <c r="AX9" s="182"/>
      <c r="AY9" s="182"/>
      <c r="AZ9" s="182"/>
      <c r="BA9" s="182"/>
      <c r="BB9" s="182"/>
      <c r="BC9" s="182"/>
      <c r="BD9" s="182"/>
      <c r="BE9" s="182"/>
      <c r="BF9" s="182"/>
      <c r="BG9" s="182"/>
      <c r="BH9" s="182"/>
      <c r="BI9" s="182"/>
      <c r="BJ9" s="182"/>
      <c r="BK9" s="182"/>
      <c r="BL9" s="182"/>
      <c r="BM9" s="182"/>
      <c r="BN9" s="182"/>
      <c r="BO9" s="182"/>
      <c r="BP9" s="182"/>
      <c r="BQ9" s="182"/>
      <c r="BR9" s="182"/>
      <c r="BS9" s="182"/>
      <c r="BT9" s="182"/>
      <c r="BU9" s="182"/>
      <c r="BV9" s="182"/>
      <c r="BW9" s="182"/>
      <c r="BX9" s="182"/>
      <c r="BY9" s="182"/>
      <c r="BZ9" s="182"/>
      <c r="CA9" s="182"/>
      <c r="CB9" s="182"/>
      <c r="CC9" s="182"/>
    </row>
    <row r="10" spans="1:81" s="182" customFormat="1" ht="7.5" customHeight="1" thickBot="1">
      <c r="A10" s="321"/>
      <c r="B10" s="408"/>
      <c r="C10" s="409"/>
      <c r="D10" s="409"/>
      <c r="E10" s="409"/>
      <c r="F10" s="409"/>
      <c r="G10" s="409"/>
      <c r="H10" s="409"/>
      <c r="I10" s="409"/>
      <c r="J10" s="409"/>
      <c r="K10" s="409"/>
      <c r="L10" s="409"/>
      <c r="M10" s="409"/>
      <c r="N10" s="409"/>
      <c r="O10" s="409"/>
    </row>
    <row r="11" spans="1:81" ht="9" customHeight="1">
      <c r="A11" s="179"/>
      <c r="B11" s="972"/>
      <c r="C11" s="980"/>
      <c r="D11" s="981"/>
      <c r="E11" s="980"/>
      <c r="F11" s="982"/>
      <c r="G11" s="980"/>
      <c r="H11" s="982"/>
      <c r="I11" s="980"/>
      <c r="J11" s="980"/>
      <c r="K11" s="980"/>
      <c r="L11" s="982"/>
      <c r="M11" s="980"/>
      <c r="N11" s="980"/>
      <c r="O11" s="980"/>
      <c r="P11" s="182"/>
      <c r="Q11" s="182"/>
      <c r="R11" s="182"/>
      <c r="S11" s="182"/>
      <c r="T11" s="182"/>
      <c r="U11" s="182"/>
      <c r="V11" s="182"/>
      <c r="W11" s="182"/>
      <c r="X11" s="182"/>
      <c r="Y11" s="182"/>
      <c r="Z11" s="182"/>
      <c r="AA11" s="182"/>
      <c r="AB11" s="182"/>
      <c r="AC11" s="182"/>
      <c r="AD11" s="182"/>
      <c r="AE11" s="182"/>
      <c r="AF11" s="182"/>
      <c r="AG11" s="182"/>
      <c r="AH11" s="182"/>
      <c r="AI11" s="182"/>
      <c r="AJ11" s="182"/>
      <c r="AK11" s="182"/>
      <c r="AL11" s="182"/>
      <c r="AM11" s="182"/>
      <c r="AN11" s="182"/>
      <c r="AO11" s="182"/>
      <c r="AP11" s="182"/>
      <c r="AQ11" s="182"/>
      <c r="AR11" s="182"/>
      <c r="AS11" s="182"/>
      <c r="AT11" s="182"/>
      <c r="AU11" s="182"/>
      <c r="AV11" s="182"/>
      <c r="AW11" s="182"/>
      <c r="AX11" s="182"/>
      <c r="AY11" s="182"/>
      <c r="AZ11" s="182"/>
      <c r="BA11" s="182"/>
      <c r="BB11" s="182"/>
      <c r="BC11" s="182"/>
      <c r="BD11" s="182"/>
      <c r="BE11" s="182"/>
      <c r="BF11" s="182"/>
      <c r="BG11" s="182"/>
      <c r="BH11" s="182"/>
      <c r="BI11" s="182"/>
      <c r="BJ11" s="182"/>
      <c r="BK11" s="182"/>
      <c r="BL11" s="182"/>
      <c r="BM11" s="182"/>
      <c r="BN11" s="182"/>
      <c r="BO11" s="182"/>
      <c r="BP11" s="182"/>
      <c r="BQ11" s="182"/>
      <c r="BR11" s="182"/>
      <c r="BS11" s="182"/>
      <c r="BT11" s="182"/>
      <c r="BU11" s="182"/>
      <c r="BV11" s="182"/>
      <c r="BW11" s="182"/>
      <c r="BX11" s="182"/>
      <c r="BY11" s="182"/>
      <c r="BZ11" s="182"/>
      <c r="CA11" s="182"/>
      <c r="CB11" s="182"/>
      <c r="CC11" s="182"/>
    </row>
    <row r="12" spans="1:81" ht="17.25" customHeight="1">
      <c r="A12" s="504" t="s">
        <v>220</v>
      </c>
      <c r="B12" s="410" t="s">
        <v>30</v>
      </c>
      <c r="C12" s="508">
        <f>IFERROR(VLOOKUP($A12,'[8]lookup pertanian'!$B$392:$I$407,2,FALSE),0)</f>
        <v>258</v>
      </c>
      <c r="D12" s="727"/>
      <c r="E12" s="508">
        <f>IFERROR(VLOOKUP($A12,'[8]lookup pertanian'!$B$392:$I$407,3,FALSE),0)/1000</f>
        <v>751046.77860000008</v>
      </c>
      <c r="F12" s="510"/>
      <c r="G12" s="508">
        <f>IFERROR(VLOOKUP($A12,'[8]lookup pertanian'!$B$392:$I$407,4,FALSE),0)/1000</f>
        <v>294767.45500000002</v>
      </c>
      <c r="H12" s="510"/>
      <c r="I12" s="508">
        <f>E12-G12</f>
        <v>456279.32360000006</v>
      </c>
      <c r="J12" s="510"/>
      <c r="K12" s="508">
        <f>IFERROR(VLOOKUP($A12,'[8]lookup pertanian'!$B$392:$I$407,6,FALSE),0)</f>
        <v>2640</v>
      </c>
      <c r="L12" s="510"/>
      <c r="M12" s="508">
        <f>IFERROR(VLOOKUP($A12,'[8]lookup pertanian'!$B$392:$I$407,7,FALSE),0)/1000</f>
        <v>60665.201000000001</v>
      </c>
      <c r="N12" s="510"/>
      <c r="O12" s="508">
        <f>IFERROR(VLOOKUP($A12,'[8]lookup pertanian'!$B$392:$I$407,8,FALSE),0)/1000</f>
        <v>297770.50699999998</v>
      </c>
      <c r="P12" s="187"/>
      <c r="Q12" s="182"/>
      <c r="R12" s="182"/>
      <c r="S12" s="182"/>
      <c r="T12" s="182"/>
      <c r="U12" s="182"/>
      <c r="V12" s="182"/>
      <c r="W12" s="182"/>
      <c r="X12" s="182"/>
      <c r="Y12" s="182"/>
      <c r="Z12" s="182"/>
      <c r="AA12" s="182"/>
      <c r="AB12" s="182"/>
      <c r="AC12" s="182"/>
      <c r="AD12" s="182"/>
      <c r="AE12" s="182"/>
      <c r="AF12" s="182"/>
      <c r="AG12" s="182"/>
      <c r="AH12" s="182"/>
      <c r="AI12" s="182"/>
      <c r="AJ12" s="182"/>
      <c r="AK12" s="182"/>
      <c r="AL12" s="182"/>
      <c r="AM12" s="182"/>
      <c r="AN12" s="182"/>
      <c r="AO12" s="182"/>
      <c r="AP12" s="182"/>
      <c r="AQ12" s="182"/>
      <c r="AR12" s="182"/>
      <c r="AS12" s="182"/>
      <c r="AT12" s="182"/>
      <c r="AU12" s="182"/>
      <c r="AV12" s="182"/>
      <c r="AW12" s="182"/>
      <c r="AX12" s="182"/>
      <c r="AY12" s="182"/>
      <c r="AZ12" s="182"/>
      <c r="BA12" s="182"/>
      <c r="BB12" s="182"/>
      <c r="BC12" s="182"/>
      <c r="BD12" s="182"/>
      <c r="BE12" s="182"/>
      <c r="BF12" s="182"/>
      <c r="BG12" s="182"/>
      <c r="BH12" s="182"/>
      <c r="BI12" s="182"/>
      <c r="BJ12" s="182"/>
      <c r="BK12" s="182"/>
      <c r="BL12" s="182"/>
      <c r="BM12" s="182"/>
      <c r="BN12" s="182"/>
      <c r="BO12" s="182"/>
      <c r="BP12" s="182"/>
      <c r="BQ12" s="182"/>
      <c r="BR12" s="182"/>
      <c r="BS12" s="182"/>
      <c r="BT12" s="182"/>
      <c r="BU12" s="182"/>
      <c r="BV12" s="182"/>
      <c r="BW12" s="182"/>
      <c r="BX12" s="182"/>
      <c r="BY12" s="182"/>
      <c r="BZ12" s="182"/>
      <c r="CA12" s="182"/>
      <c r="CB12" s="182"/>
      <c r="CC12" s="182"/>
    </row>
    <row r="13" spans="1:81" ht="6.75" customHeight="1">
      <c r="A13" s="505"/>
      <c r="B13" s="410"/>
      <c r="C13" s="983"/>
      <c r="D13" s="983"/>
      <c r="E13" s="983"/>
      <c r="F13" s="983"/>
      <c r="G13" s="983"/>
      <c r="H13" s="983"/>
      <c r="I13" s="983"/>
      <c r="J13" s="983"/>
      <c r="K13" s="983"/>
      <c r="L13" s="983"/>
      <c r="M13" s="983"/>
      <c r="N13" s="983"/>
      <c r="O13" s="983"/>
      <c r="P13" s="187"/>
      <c r="Q13" s="182"/>
      <c r="R13" s="182"/>
      <c r="S13" s="182"/>
      <c r="T13" s="182"/>
      <c r="U13" s="182"/>
      <c r="V13" s="182"/>
      <c r="W13" s="182"/>
      <c r="X13" s="182"/>
      <c r="Y13" s="182"/>
      <c r="Z13" s="182"/>
      <c r="AA13" s="182"/>
      <c r="AB13" s="182"/>
      <c r="AC13" s="182"/>
      <c r="AD13" s="182"/>
      <c r="AE13" s="182"/>
      <c r="AF13" s="182"/>
      <c r="AG13" s="182"/>
      <c r="AH13" s="182"/>
      <c r="AI13" s="182"/>
      <c r="AJ13" s="182"/>
      <c r="AK13" s="182"/>
      <c r="AL13" s="182"/>
      <c r="AM13" s="182"/>
      <c r="AN13" s="182"/>
      <c r="AO13" s="182"/>
      <c r="AP13" s="182"/>
      <c r="AQ13" s="182"/>
      <c r="AR13" s="182"/>
      <c r="AS13" s="182"/>
      <c r="AT13" s="182"/>
      <c r="AU13" s="182"/>
      <c r="AV13" s="182"/>
      <c r="AW13" s="182"/>
      <c r="AX13" s="182"/>
      <c r="AY13" s="182"/>
      <c r="AZ13" s="182"/>
      <c r="BA13" s="182"/>
      <c r="BB13" s="182"/>
      <c r="BC13" s="182"/>
      <c r="BD13" s="182"/>
      <c r="BE13" s="182"/>
      <c r="BF13" s="182"/>
      <c r="BG13" s="182"/>
      <c r="BH13" s="182"/>
      <c r="BI13" s="182"/>
      <c r="BJ13" s="182"/>
      <c r="BK13" s="182"/>
      <c r="BL13" s="182"/>
      <c r="BM13" s="182"/>
      <c r="BN13" s="182"/>
      <c r="BO13" s="182"/>
      <c r="BP13" s="182"/>
      <c r="BQ13" s="182"/>
      <c r="BR13" s="182"/>
      <c r="BS13" s="182"/>
      <c r="BT13" s="182"/>
      <c r="BU13" s="182"/>
      <c r="BV13" s="182"/>
      <c r="BW13" s="182"/>
      <c r="BX13" s="182"/>
      <c r="BY13" s="182"/>
      <c r="BZ13" s="182"/>
      <c r="CA13" s="182"/>
      <c r="CB13" s="182"/>
      <c r="CC13" s="182"/>
    </row>
    <row r="14" spans="1:81" ht="17.25" customHeight="1">
      <c r="A14" s="504" t="s">
        <v>221</v>
      </c>
      <c r="B14" s="410" t="s">
        <v>31</v>
      </c>
      <c r="C14" s="508">
        <f>IFERROR(VLOOKUP($A14,'[8]lookup pertanian'!$B$392:$I$407,2,FALSE),0)</f>
        <v>118</v>
      </c>
      <c r="D14" s="727"/>
      <c r="E14" s="508">
        <f>IFERROR(VLOOKUP($A14,'[8]lookup pertanian'!$B$392:$I$407,3,FALSE),0)/1000</f>
        <v>182592.516</v>
      </c>
      <c r="F14" s="510"/>
      <c r="G14" s="508">
        <f>IFERROR(VLOOKUP($A14,'[8]lookup pertanian'!$B$392:$I$407,4,FALSE),0)/1000</f>
        <v>100696.861</v>
      </c>
      <c r="H14" s="510"/>
      <c r="I14" s="508">
        <f>E14-G14</f>
        <v>81895.654999999999</v>
      </c>
      <c r="J14" s="510"/>
      <c r="K14" s="508">
        <f>IFERROR(VLOOKUP($A14,'[8]lookup pertanian'!$B$392:$I$407,6,FALSE),0)</f>
        <v>1048</v>
      </c>
      <c r="L14" s="510"/>
      <c r="M14" s="508">
        <f>IFERROR(VLOOKUP($A14,'[8]lookup pertanian'!$B$392:$I$407,7,FALSE),0)/1000</f>
        <v>19854.189999999999</v>
      </c>
      <c r="N14" s="510"/>
      <c r="O14" s="508">
        <f>IFERROR(VLOOKUP($A14,'[8]lookup pertanian'!$B$392:$I$407,8,FALSE),0)/1000</f>
        <v>112820.84</v>
      </c>
      <c r="P14" s="187"/>
    </row>
    <row r="15" spans="1:81" ht="6.75" customHeight="1">
      <c r="A15" s="505"/>
      <c r="B15" s="410"/>
      <c r="C15" s="983"/>
      <c r="D15" s="983"/>
      <c r="E15" s="983"/>
      <c r="F15" s="983"/>
      <c r="G15" s="983"/>
      <c r="H15" s="983"/>
      <c r="I15" s="983"/>
      <c r="J15" s="983"/>
      <c r="K15" s="983"/>
      <c r="L15" s="983"/>
      <c r="M15" s="983"/>
      <c r="N15" s="983"/>
      <c r="O15" s="983"/>
      <c r="P15" s="187"/>
    </row>
    <row r="16" spans="1:81" ht="17.25" customHeight="1">
      <c r="A16" s="504" t="s">
        <v>222</v>
      </c>
      <c r="B16" s="410" t="s">
        <v>32</v>
      </c>
      <c r="C16" s="508">
        <f>IFERROR(VLOOKUP($A16,'[8]lookup pertanian'!$B$392:$I$407,2,FALSE),0)</f>
        <v>25</v>
      </c>
      <c r="D16" s="727"/>
      <c r="E16" s="508">
        <f>IFERROR(VLOOKUP($A16,'[8]lookup pertanian'!$B$392:$I$407,3,FALSE),0)/1000</f>
        <v>146475.43900000001</v>
      </c>
      <c r="F16" s="510"/>
      <c r="G16" s="508">
        <f>IFERROR(VLOOKUP($A16,'[8]lookup pertanian'!$B$392:$I$407,4,FALSE),0)/1000</f>
        <v>41125.512999999999</v>
      </c>
      <c r="H16" s="510"/>
      <c r="I16" s="508">
        <f>E16-G16</f>
        <v>105349.92600000001</v>
      </c>
      <c r="J16" s="510"/>
      <c r="K16" s="508">
        <f>IFERROR(VLOOKUP($A16,'[8]lookup pertanian'!$B$392:$I$407,6,FALSE),0)</f>
        <v>1189</v>
      </c>
      <c r="L16" s="510"/>
      <c r="M16" s="508">
        <f>IFERROR(VLOOKUP($A16,'[8]lookup pertanian'!$B$392:$I$407,7,FALSE),0)/1000</f>
        <v>19155.366000000002</v>
      </c>
      <c r="N16" s="510"/>
      <c r="O16" s="508">
        <f>IFERROR(VLOOKUP($A16,'[8]lookup pertanian'!$B$392:$I$407,8,FALSE),0)/1000</f>
        <v>189347.75599999999</v>
      </c>
      <c r="P16" s="187"/>
    </row>
    <row r="17" spans="1:22" ht="6.75" customHeight="1">
      <c r="A17" s="505"/>
      <c r="B17" s="410"/>
      <c r="C17" s="983"/>
      <c r="D17" s="983"/>
      <c r="E17" s="983"/>
      <c r="F17" s="983"/>
      <c r="G17" s="983"/>
      <c r="H17" s="983"/>
      <c r="I17" s="983"/>
      <c r="J17" s="983"/>
      <c r="K17" s="983"/>
      <c r="L17" s="983"/>
      <c r="M17" s="983"/>
      <c r="N17" s="983"/>
      <c r="O17" s="983"/>
      <c r="P17" s="187"/>
    </row>
    <row r="18" spans="1:22" ht="17.25" customHeight="1">
      <c r="A18" s="504" t="s">
        <v>223</v>
      </c>
      <c r="B18" s="410" t="s">
        <v>33</v>
      </c>
      <c r="C18" s="508">
        <f>IFERROR(VLOOKUP($A18,'[8]lookup pertanian'!$B$392:$I$407,2,FALSE),0)</f>
        <v>61</v>
      </c>
      <c r="D18" s="727"/>
      <c r="E18" s="508">
        <f>IFERROR(VLOOKUP($A18,'[8]lookup pertanian'!$B$392:$I$407,3,FALSE),0)/1000</f>
        <v>266254.68</v>
      </c>
      <c r="F18" s="510"/>
      <c r="G18" s="508">
        <f>IFERROR(VLOOKUP($A18,'[8]lookup pertanian'!$B$392:$I$407,4,FALSE),0)/1000</f>
        <v>88439.657000000007</v>
      </c>
      <c r="H18" s="510"/>
      <c r="I18" s="508">
        <f>E18-G18</f>
        <v>177815.02299999999</v>
      </c>
      <c r="J18" s="510"/>
      <c r="K18" s="508">
        <f>IFERROR(VLOOKUP($A18,'[8]lookup pertanian'!$B$392:$I$407,6,FALSE),0)</f>
        <v>762</v>
      </c>
      <c r="L18" s="510"/>
      <c r="M18" s="508">
        <f>IFERROR(VLOOKUP($A18,'[8]lookup pertanian'!$B$392:$I$407,7,FALSE),0)/1000</f>
        <v>17072.903999999999</v>
      </c>
      <c r="N18" s="510"/>
      <c r="O18" s="508">
        <f>IFERROR(VLOOKUP($A18,'[8]lookup pertanian'!$B$392:$I$407,8,FALSE),0)/1000</f>
        <v>323796.68699999998</v>
      </c>
      <c r="P18" s="187"/>
    </row>
    <row r="19" spans="1:22" ht="6.75" customHeight="1">
      <c r="A19" s="505"/>
      <c r="B19" s="410"/>
      <c r="C19" s="983"/>
      <c r="D19" s="983"/>
      <c r="E19" s="983"/>
      <c r="F19" s="983"/>
      <c r="G19" s="983"/>
      <c r="H19" s="983"/>
      <c r="I19" s="983"/>
      <c r="J19" s="983"/>
      <c r="K19" s="983"/>
      <c r="L19" s="983"/>
      <c r="M19" s="983"/>
      <c r="N19" s="983"/>
      <c r="O19" s="983"/>
      <c r="P19" s="187"/>
    </row>
    <row r="20" spans="1:22" ht="17.25" customHeight="1">
      <c r="A20" s="504" t="s">
        <v>224</v>
      </c>
      <c r="B20" s="410" t="s">
        <v>34</v>
      </c>
      <c r="C20" s="508">
        <f>IFERROR(VLOOKUP($A20,'[8]lookup pertanian'!$B$392:$I$407,2,FALSE),0)</f>
        <v>114</v>
      </c>
      <c r="D20" s="727"/>
      <c r="E20" s="508">
        <f>IFERROR(VLOOKUP($A20,'[8]lookup pertanian'!$B$392:$I$407,3,FALSE),0)/1000</f>
        <v>129711.444</v>
      </c>
      <c r="F20" s="510"/>
      <c r="G20" s="508">
        <f>IFERROR(VLOOKUP($A20,'[8]lookup pertanian'!$B$392:$I$407,4,FALSE),0)/1000</f>
        <v>45274.489000000001</v>
      </c>
      <c r="H20" s="510"/>
      <c r="I20" s="508">
        <f>E20-G20</f>
        <v>84436.955000000002</v>
      </c>
      <c r="J20" s="510"/>
      <c r="K20" s="508">
        <f>IFERROR(VLOOKUP($A20,'[8]lookup pertanian'!$B$392:$I$407,6,FALSE),0)</f>
        <v>793</v>
      </c>
      <c r="L20" s="510"/>
      <c r="M20" s="508">
        <f>IFERROR(VLOOKUP($A20,'[8]lookup pertanian'!$B$392:$I$407,7,FALSE),0)/1000</f>
        <v>15475.089</v>
      </c>
      <c r="N20" s="510"/>
      <c r="O20" s="508">
        <f>IFERROR(VLOOKUP($A20,'[8]lookup pertanian'!$B$392:$I$407,8,FALSE),0)/1000</f>
        <v>211092.992</v>
      </c>
      <c r="P20" s="187"/>
    </row>
    <row r="21" spans="1:22" ht="6.75" customHeight="1">
      <c r="A21" s="505"/>
      <c r="B21" s="410"/>
      <c r="C21" s="983"/>
      <c r="D21" s="983"/>
      <c r="E21" s="983"/>
      <c r="F21" s="983"/>
      <c r="G21" s="983"/>
      <c r="H21" s="983"/>
      <c r="I21" s="983"/>
      <c r="J21" s="983"/>
      <c r="K21" s="983"/>
      <c r="L21" s="983"/>
      <c r="M21" s="983"/>
      <c r="N21" s="983"/>
      <c r="O21" s="983"/>
      <c r="P21" s="187"/>
    </row>
    <row r="22" spans="1:22" ht="17.25" customHeight="1">
      <c r="A22" s="504" t="s">
        <v>225</v>
      </c>
      <c r="B22" s="410" t="s">
        <v>35</v>
      </c>
      <c r="C22" s="508">
        <f>IFERROR(VLOOKUP($A22,'[8]lookup pertanian'!$B$392:$I$407,2,FALSE),0)</f>
        <v>215</v>
      </c>
      <c r="D22" s="727"/>
      <c r="E22" s="508">
        <f>IFERROR(VLOOKUP($A22,'[8]lookup pertanian'!$B$392:$I$407,3,FALSE),0)/1000</f>
        <v>531932.38300000003</v>
      </c>
      <c r="F22" s="510"/>
      <c r="G22" s="508">
        <f>IFERROR(VLOOKUP($A22,'[8]lookup pertanian'!$B$392:$I$407,4,FALSE),0)/1000</f>
        <v>250763.383</v>
      </c>
      <c r="H22" s="510"/>
      <c r="I22" s="508">
        <f>E22-G22</f>
        <v>281169</v>
      </c>
      <c r="J22" s="510"/>
      <c r="K22" s="508">
        <f>IFERROR(VLOOKUP($A22,'[8]lookup pertanian'!$B$392:$I$407,6,FALSE),0)</f>
        <v>3475</v>
      </c>
      <c r="L22" s="510"/>
      <c r="M22" s="508">
        <f>IFERROR(VLOOKUP($A22,'[8]lookup pertanian'!$B$392:$I$407,7,FALSE),0)/1000</f>
        <v>85465.796000000002</v>
      </c>
      <c r="N22" s="510"/>
      <c r="O22" s="508">
        <f>IFERROR(VLOOKUP($A22,'[8]lookup pertanian'!$B$392:$I$407,8,FALSE),0)/1000</f>
        <v>249723.71100000001</v>
      </c>
      <c r="P22" s="187"/>
    </row>
    <row r="23" spans="1:22" ht="6.75" customHeight="1">
      <c r="A23" s="505"/>
      <c r="B23" s="410"/>
      <c r="C23" s="983"/>
      <c r="D23" s="983"/>
      <c r="E23" s="983"/>
      <c r="F23" s="983"/>
      <c r="G23" s="983"/>
      <c r="H23" s="983"/>
      <c r="I23" s="983"/>
      <c r="J23" s="983"/>
      <c r="K23" s="983"/>
      <c r="L23" s="983"/>
      <c r="M23" s="983"/>
      <c r="N23" s="983"/>
      <c r="O23" s="983"/>
      <c r="P23" s="187"/>
    </row>
    <row r="24" spans="1:22" ht="17.25" customHeight="1">
      <c r="A24" s="504" t="s">
        <v>226</v>
      </c>
      <c r="B24" s="410" t="s">
        <v>37</v>
      </c>
      <c r="C24" s="508">
        <f>IFERROR(VLOOKUP($A24,'[8]lookup pertanian'!$B$392:$I$407,2,FALSE),0)</f>
        <v>197</v>
      </c>
      <c r="D24" s="727"/>
      <c r="E24" s="508">
        <f>IFERROR(VLOOKUP($A24,'[8]lookup pertanian'!$B$392:$I$407,3,FALSE),0)/1000</f>
        <v>499277.87300000002</v>
      </c>
      <c r="F24" s="510"/>
      <c r="G24" s="508">
        <f>IFERROR(VLOOKUP($A24,'[8]lookup pertanian'!$B$392:$I$407,4,FALSE),0)/1000</f>
        <v>192164.519</v>
      </c>
      <c r="H24" s="510"/>
      <c r="I24" s="508">
        <f>E24-G24</f>
        <v>307113.35400000005</v>
      </c>
      <c r="J24" s="510"/>
      <c r="K24" s="508">
        <f>IFERROR(VLOOKUP($A24,'[8]lookup pertanian'!$B$392:$I$407,6,FALSE),0)</f>
        <v>2371</v>
      </c>
      <c r="L24" s="510"/>
      <c r="M24" s="508">
        <f>IFERROR(VLOOKUP($A24,'[8]lookup pertanian'!$B$392:$I$407,7,FALSE),0)/1000</f>
        <v>50458.95</v>
      </c>
      <c r="N24" s="510"/>
      <c r="O24" s="508">
        <f>IFERROR(VLOOKUP($A24,'[8]lookup pertanian'!$B$392:$I$407,8,FALSE),0)/1000</f>
        <v>237611.34299999999</v>
      </c>
      <c r="P24" s="187"/>
    </row>
    <row r="25" spans="1:22" ht="6.75" customHeight="1">
      <c r="A25" s="505"/>
      <c r="B25" s="410"/>
      <c r="C25" s="983"/>
      <c r="D25" s="983"/>
      <c r="E25" s="983"/>
      <c r="F25" s="983"/>
      <c r="G25" s="983"/>
      <c r="H25" s="983"/>
      <c r="I25" s="983"/>
      <c r="J25" s="983"/>
      <c r="K25" s="983"/>
      <c r="L25" s="983"/>
      <c r="M25" s="983"/>
      <c r="N25" s="983"/>
      <c r="O25" s="983"/>
      <c r="P25" s="187"/>
    </row>
    <row r="26" spans="1:22" ht="17.25" customHeight="1">
      <c r="A26" s="504" t="s">
        <v>227</v>
      </c>
      <c r="B26" s="410" t="s">
        <v>38</v>
      </c>
      <c r="C26" s="508">
        <f>IFERROR(VLOOKUP($A26,'[8]lookup pertanian'!$B$392:$I$407,2,FALSE),0)</f>
        <v>15</v>
      </c>
      <c r="D26" s="727"/>
      <c r="E26" s="508">
        <f>IFERROR(VLOOKUP($A26,'[8]lookup pertanian'!$B$392:$I$407,3,FALSE),0)/1000</f>
        <v>8735.91</v>
      </c>
      <c r="F26" s="510"/>
      <c r="G26" s="508">
        <f>IFERROR(VLOOKUP($A26,'[8]lookup pertanian'!$B$392:$I$407,4,FALSE),0)/1000</f>
        <v>5160.4960000000001</v>
      </c>
      <c r="H26" s="510"/>
      <c r="I26" s="508">
        <f>E26-G26</f>
        <v>3575.4139999999998</v>
      </c>
      <c r="J26" s="510"/>
      <c r="K26" s="508">
        <f>IFERROR(VLOOKUP($A26,'[8]lookup pertanian'!$B$392:$I$407,6,FALSE),0)</f>
        <v>64</v>
      </c>
      <c r="L26" s="510"/>
      <c r="M26" s="508">
        <f>IFERROR(VLOOKUP($A26,'[8]lookup pertanian'!$B$392:$I$407,7,FALSE),0)/1000</f>
        <v>763.87800000000004</v>
      </c>
      <c r="N26" s="510"/>
      <c r="O26" s="508">
        <f>IFERROR(VLOOKUP($A26,'[8]lookup pertanian'!$B$392:$I$407,8,FALSE),0)/1000</f>
        <v>1283.73</v>
      </c>
      <c r="P26" s="187"/>
    </row>
    <row r="27" spans="1:22" ht="6.75" customHeight="1">
      <c r="A27" s="505"/>
      <c r="B27" s="410"/>
      <c r="C27" s="983"/>
      <c r="D27" s="983"/>
      <c r="E27" s="983"/>
      <c r="F27" s="983"/>
      <c r="G27" s="983"/>
      <c r="H27" s="983"/>
      <c r="I27" s="983"/>
      <c r="J27" s="983"/>
      <c r="K27" s="983"/>
      <c r="L27" s="983"/>
      <c r="M27" s="983"/>
      <c r="N27" s="983"/>
      <c r="O27" s="983"/>
      <c r="P27" s="187"/>
    </row>
    <row r="28" spans="1:22" ht="17.25" customHeight="1">
      <c r="A28" s="504" t="s">
        <v>228</v>
      </c>
      <c r="B28" s="410" t="s">
        <v>36</v>
      </c>
      <c r="C28" s="508">
        <f>IFERROR(VLOOKUP($A28,'[8]lookup pertanian'!$B$392:$I$407,2,FALSE),0)</f>
        <v>90</v>
      </c>
      <c r="D28" s="727"/>
      <c r="E28" s="508">
        <f>IFERROR(VLOOKUP($A28,'[8]lookup pertanian'!$B$392:$I$407,3,FALSE),0)/1000</f>
        <v>482423.98200000002</v>
      </c>
      <c r="F28" s="510"/>
      <c r="G28" s="508">
        <f>IFERROR(VLOOKUP($A28,'[8]lookup pertanian'!$B$392:$I$407,4,FALSE),0)/1000</f>
        <v>286063.04800000001</v>
      </c>
      <c r="H28" s="510"/>
      <c r="I28" s="508">
        <f>E28-G28</f>
        <v>196360.93400000001</v>
      </c>
      <c r="J28" s="510"/>
      <c r="K28" s="508">
        <f>IFERROR(VLOOKUP($A28,'[8]lookup pertanian'!$B$392:$I$407,6,FALSE),0)</f>
        <v>977</v>
      </c>
      <c r="L28" s="510"/>
      <c r="M28" s="508">
        <f>IFERROR(VLOOKUP($A28,'[8]lookup pertanian'!$B$392:$I$407,7,FALSE),0)/1000</f>
        <v>23470.931</v>
      </c>
      <c r="N28" s="510"/>
      <c r="O28" s="508">
        <f>IFERROR(VLOOKUP($A28,'[8]lookup pertanian'!$B$392:$I$407,8,FALSE),0)/1000</f>
        <v>227009.359</v>
      </c>
      <c r="P28" s="187"/>
    </row>
    <row r="29" spans="1:22" ht="6.75" customHeight="1">
      <c r="A29" s="505"/>
      <c r="B29" s="410"/>
      <c r="C29" s="983"/>
      <c r="D29" s="983"/>
      <c r="E29" s="983"/>
      <c r="F29" s="983"/>
      <c r="G29" s="983"/>
      <c r="H29" s="983"/>
      <c r="I29" s="983"/>
      <c r="J29" s="983"/>
      <c r="K29" s="983"/>
      <c r="L29" s="983"/>
      <c r="M29" s="983"/>
      <c r="N29" s="983"/>
      <c r="O29" s="983"/>
      <c r="P29" s="187"/>
    </row>
    <row r="30" spans="1:22" ht="17.25" customHeight="1">
      <c r="A30" s="504" t="s">
        <v>229</v>
      </c>
      <c r="B30" s="410" t="s">
        <v>41</v>
      </c>
      <c r="C30" s="508">
        <f>IFERROR(VLOOKUP($A30,'[8]lookup pertanian'!$B$392:$I$407,2,FALSE),0)</f>
        <v>274</v>
      </c>
      <c r="D30" s="727"/>
      <c r="E30" s="508">
        <f>IFERROR(VLOOKUP($A30,'[8]lookup pertanian'!$B$392:$I$407,3,FALSE),0)/1000</f>
        <v>1829171.97</v>
      </c>
      <c r="F30" s="510"/>
      <c r="G30" s="508">
        <f>IFERROR(VLOOKUP($A30,'[8]lookup pertanian'!$B$392:$I$407,4,FALSE),0)/1000</f>
        <v>639656.19900000002</v>
      </c>
      <c r="H30" s="510"/>
      <c r="I30" s="508">
        <f>E30-G30</f>
        <v>1189515.7709999999</v>
      </c>
      <c r="J30" s="510"/>
      <c r="K30" s="508">
        <f>IFERROR(VLOOKUP($A30,'[8]lookup pertanian'!$B$392:$I$407,6,FALSE),0)</f>
        <v>8954</v>
      </c>
      <c r="L30" s="510"/>
      <c r="M30" s="508">
        <f>IFERROR(VLOOKUP($A30,'[8]lookup pertanian'!$B$392:$I$407,7,FALSE),0)/1000</f>
        <v>191297.89199999999</v>
      </c>
      <c r="N30" s="510"/>
      <c r="O30" s="508">
        <f>IFERROR(VLOOKUP($A30,'[8]lookup pertanian'!$B$392:$I$407,8,FALSE),0)/1000</f>
        <v>1582971.91</v>
      </c>
      <c r="P30" s="187"/>
    </row>
    <row r="31" spans="1:22" ht="6.75" customHeight="1">
      <c r="A31" s="505"/>
      <c r="B31" s="410"/>
      <c r="C31" s="983"/>
      <c r="D31" s="983"/>
      <c r="E31" s="983"/>
      <c r="F31" s="983"/>
      <c r="G31" s="983"/>
      <c r="H31" s="983"/>
      <c r="I31" s="983"/>
      <c r="J31" s="983"/>
      <c r="K31" s="983"/>
      <c r="L31" s="983"/>
      <c r="M31" s="983"/>
      <c r="N31" s="983"/>
      <c r="O31" s="983"/>
      <c r="P31" s="187"/>
    </row>
    <row r="32" spans="1:22" ht="17.25" customHeight="1">
      <c r="A32" s="504" t="s">
        <v>230</v>
      </c>
      <c r="B32" s="410" t="s">
        <v>42</v>
      </c>
      <c r="C32" s="508">
        <f>IFERROR(VLOOKUP($A32,'[8]lookup pertanian'!$B$392:$I$407,2,FALSE),0)</f>
        <v>114</v>
      </c>
      <c r="D32" s="727"/>
      <c r="E32" s="508">
        <f>IFERROR(VLOOKUP($A32,'[8]lookup pertanian'!$B$392:$I$407,3,FALSE),0)/1000</f>
        <v>2483276.7510000002</v>
      </c>
      <c r="F32" s="510"/>
      <c r="G32" s="508">
        <f>IFERROR(VLOOKUP($A32,'[8]lookup pertanian'!$B$392:$I$407,4,FALSE),0)/1000</f>
        <v>721340.549</v>
      </c>
      <c r="H32" s="510"/>
      <c r="I32" s="508">
        <f>E32-G32</f>
        <v>1761936.202</v>
      </c>
      <c r="J32" s="510"/>
      <c r="K32" s="508">
        <f>IFERROR(VLOOKUP($A32,'[8]lookup pertanian'!$B$392:$I$407,6,FALSE),0)</f>
        <v>5224</v>
      </c>
      <c r="L32" s="510"/>
      <c r="M32" s="508">
        <f>IFERROR(VLOOKUP($A32,'[8]lookup pertanian'!$B$392:$I$407,7,FALSE),0)/1000</f>
        <v>122430.981</v>
      </c>
      <c r="N32" s="510"/>
      <c r="O32" s="508">
        <f>IFERROR(VLOOKUP($A32,'[8]lookup pertanian'!$B$392:$I$407,8,FALSE),0)/1000</f>
        <v>1736368.862</v>
      </c>
      <c r="P32" s="187"/>
      <c r="Q32" s="182"/>
      <c r="R32" s="182"/>
      <c r="S32" s="182"/>
      <c r="T32" s="182"/>
      <c r="U32" s="182"/>
      <c r="V32" s="182"/>
    </row>
    <row r="33" spans="1:22" ht="6.75" customHeight="1">
      <c r="A33" s="505"/>
      <c r="B33" s="410"/>
      <c r="C33" s="983"/>
      <c r="D33" s="983"/>
      <c r="E33" s="983"/>
      <c r="F33" s="983"/>
      <c r="G33" s="983"/>
      <c r="H33" s="983"/>
      <c r="I33" s="983"/>
      <c r="J33" s="983"/>
      <c r="K33" s="983"/>
      <c r="L33" s="983"/>
      <c r="M33" s="983"/>
      <c r="N33" s="983"/>
      <c r="O33" s="983"/>
      <c r="P33" s="187"/>
    </row>
    <row r="34" spans="1:22" ht="17.25" customHeight="1">
      <c r="A34" s="504" t="s">
        <v>231</v>
      </c>
      <c r="B34" s="410" t="s">
        <v>283</v>
      </c>
      <c r="C34" s="508">
        <f>IFERROR(VLOOKUP($A38,'[8]lookup pertanian'!$B$392:$I$407,2,FALSE),0)+IFERROR(VLOOKUP($A34,'[8]lookup pertanian'!$B$392:$I$407,2,FALSE),0)</f>
        <v>133</v>
      </c>
      <c r="D34" s="727"/>
      <c r="E34" s="508">
        <f>(IFERROR(VLOOKUP($A38,'[8]lookup pertanian'!$B$392:$I$407,3,FALSE),0)+IFERROR(VLOOKUP($A34,'[8]lookup pertanian'!$B$392:$I$407,3,FALSE),0))/1000</f>
        <v>432144.67700000003</v>
      </c>
      <c r="F34" s="510"/>
      <c r="G34" s="508">
        <f>(IFERROR(VLOOKUP($A38,'[8]lookup pertanian'!$B$392:$I$407,4,FALSE),0)+IFERROR(VLOOKUP($A34,'[8]lookup pertanian'!$B$392:$I$407,4,FALSE),0))/1000</f>
        <v>200511.09299999999</v>
      </c>
      <c r="H34" s="510"/>
      <c r="I34" s="508">
        <f>E34-G34</f>
        <v>231633.58400000003</v>
      </c>
      <c r="J34" s="510"/>
      <c r="K34" s="508">
        <f>(IFERROR(VLOOKUP($A38,'[8]lookup pertanian'!$B$392:$I$407,6,FALSE),0)+IFERROR(VLOOKUP($A34,'[8]lookup pertanian'!$B$392:$I$407,6,FALSE),0))</f>
        <v>1387</v>
      </c>
      <c r="L34" s="510"/>
      <c r="M34" s="508">
        <f>(IFERROR(VLOOKUP($A38,'[8]lookup pertanian'!$B$392:$I$407,7,FALSE),0)+IFERROR(VLOOKUP($A34,'[8]lookup pertanian'!$B$392:$I$407,7,FALSE),0))/1000</f>
        <v>33389.161999999997</v>
      </c>
      <c r="N34" s="510"/>
      <c r="O34" s="508">
        <f>(IFERROR(VLOOKUP($A38,'[8]lookup pertanian'!$B$392:$I$407,8,FALSE),0)+IFERROR(VLOOKUP($A34,'[8]lookup pertanian'!$B$392:$I$407,8,FALSE),0))/1000</f>
        <v>718962.11699999997</v>
      </c>
      <c r="P34" s="187"/>
    </row>
    <row r="35" spans="1:22" ht="6.75" customHeight="1">
      <c r="A35" s="505"/>
      <c r="B35" s="410"/>
      <c r="C35" s="983"/>
      <c r="D35" s="983"/>
      <c r="E35" s="983"/>
      <c r="F35" s="983"/>
      <c r="G35" s="983"/>
      <c r="H35" s="983"/>
      <c r="I35" s="983"/>
      <c r="J35" s="983"/>
      <c r="K35" s="983"/>
      <c r="L35" s="983"/>
      <c r="M35" s="983"/>
      <c r="N35" s="983"/>
      <c r="O35" s="983"/>
      <c r="P35" s="187"/>
    </row>
    <row r="36" spans="1:22" ht="17.25" customHeight="1">
      <c r="A36" s="504" t="s">
        <v>232</v>
      </c>
      <c r="B36" s="410" t="s">
        <v>40</v>
      </c>
      <c r="C36" s="508">
        <f>IFERROR(VLOOKUP($A36,'[8]lookup pertanian'!$B$392:$I$407,2,FALSE),0)</f>
        <v>38</v>
      </c>
      <c r="D36" s="727"/>
      <c r="E36" s="508">
        <f>IFERROR(VLOOKUP($A36,'[8]lookup pertanian'!$B$392:$I$407,3,FALSE),0)/1000</f>
        <v>133786.53099999999</v>
      </c>
      <c r="F36" s="510"/>
      <c r="G36" s="508">
        <f>IFERROR(VLOOKUP($A36,'[8]lookup pertanian'!$B$392:$I$407,4,FALSE),0)/1000</f>
        <v>37827.067999999999</v>
      </c>
      <c r="H36" s="510"/>
      <c r="I36" s="508">
        <f>E36-G36</f>
        <v>95959.462999999989</v>
      </c>
      <c r="J36" s="510"/>
      <c r="K36" s="508">
        <f>IFERROR(VLOOKUP($A36,'[8]lookup pertanian'!$B$392:$I$407,6,FALSE),0)</f>
        <v>266</v>
      </c>
      <c r="L36" s="510"/>
      <c r="M36" s="508">
        <f>IFERROR(VLOOKUP($A36,'[8]lookup pertanian'!$B$392:$I$407,7,FALSE),0)/1000</f>
        <v>5210.8389999999999</v>
      </c>
      <c r="N36" s="510"/>
      <c r="O36" s="508">
        <f>IFERROR(VLOOKUP($A36,'[8]lookup pertanian'!$B$392:$I$407,8,FALSE),0)/1000</f>
        <v>48825.796000000002</v>
      </c>
      <c r="P36" s="187"/>
    </row>
    <row r="37" spans="1:22" ht="6.75" customHeight="1">
      <c r="A37" s="505"/>
      <c r="B37" s="410"/>
      <c r="C37" s="983"/>
      <c r="D37" s="983"/>
      <c r="E37" s="983"/>
      <c r="F37" s="983"/>
      <c r="G37" s="983"/>
      <c r="H37" s="983"/>
      <c r="I37" s="983"/>
      <c r="J37" s="983"/>
      <c r="K37" s="983"/>
      <c r="L37" s="983"/>
      <c r="M37" s="983"/>
      <c r="N37" s="983"/>
      <c r="O37" s="983"/>
      <c r="P37" s="187"/>
    </row>
    <row r="38" spans="1:22" ht="27.75" customHeight="1">
      <c r="A38" s="504" t="s">
        <v>233</v>
      </c>
      <c r="B38" s="984" t="s">
        <v>236</v>
      </c>
      <c r="C38" s="508">
        <v>0</v>
      </c>
      <c r="D38" s="727"/>
      <c r="E38" s="508">
        <v>0</v>
      </c>
      <c r="F38" s="510"/>
      <c r="G38" s="508">
        <v>0</v>
      </c>
      <c r="H38" s="510"/>
      <c r="I38" s="508">
        <f>E38-G38</f>
        <v>0</v>
      </c>
      <c r="J38" s="510"/>
      <c r="K38" s="508">
        <v>0</v>
      </c>
      <c r="L38" s="510"/>
      <c r="M38" s="508">
        <v>0</v>
      </c>
      <c r="N38" s="510"/>
      <c r="O38" s="508">
        <v>0</v>
      </c>
      <c r="P38" s="187"/>
      <c r="Q38" s="182"/>
      <c r="R38" s="182"/>
      <c r="S38" s="182"/>
      <c r="T38" s="182"/>
      <c r="U38" s="182"/>
      <c r="V38" s="182"/>
    </row>
    <row r="39" spans="1:22" ht="6.75" customHeight="1">
      <c r="A39" s="505"/>
      <c r="B39" s="410"/>
      <c r="C39" s="983"/>
      <c r="D39" s="983"/>
      <c r="E39" s="983"/>
      <c r="F39" s="983"/>
      <c r="G39" s="983"/>
      <c r="H39" s="983"/>
      <c r="I39" s="983"/>
      <c r="J39" s="983"/>
      <c r="K39" s="983"/>
      <c r="L39" s="983"/>
      <c r="M39" s="983"/>
      <c r="N39" s="983"/>
      <c r="O39" s="983"/>
      <c r="P39" s="187"/>
      <c r="Q39" s="182"/>
      <c r="R39" s="182"/>
      <c r="S39" s="182"/>
      <c r="T39" s="182"/>
      <c r="U39" s="182"/>
      <c r="V39" s="182"/>
    </row>
    <row r="40" spans="1:22" ht="17.25" customHeight="1">
      <c r="A40" s="506" t="s">
        <v>234</v>
      </c>
      <c r="B40" s="984" t="s">
        <v>237</v>
      </c>
      <c r="C40" s="508">
        <f>IFERROR(VLOOKUP($A40,'[8]lookup pertanian'!$B$392:$I$407,2,FALSE),0)</f>
        <v>1</v>
      </c>
      <c r="D40" s="727"/>
      <c r="E40" s="508">
        <f>IFERROR(VLOOKUP($A40,'[8]lookup pertanian'!$B$392:$I$407,3,FALSE),0)/1000</f>
        <v>306.49900000000002</v>
      </c>
      <c r="F40" s="510"/>
      <c r="G40" s="508">
        <f>IFERROR(VLOOKUP($A40,'[8]lookup pertanian'!$B$392:$I$407,4,FALSE),0)/1000</f>
        <v>122.643</v>
      </c>
      <c r="H40" s="510"/>
      <c r="I40" s="508">
        <f>E40-G40</f>
        <v>183.85600000000002</v>
      </c>
      <c r="J40" s="510"/>
      <c r="K40" s="508">
        <f>IFERROR(VLOOKUP($A40,'[8]lookup pertanian'!$B$392:$I$407,6,FALSE),0)</f>
        <v>7</v>
      </c>
      <c r="L40" s="510"/>
      <c r="M40" s="508">
        <f>IFERROR(VLOOKUP($A40,'[8]lookup pertanian'!$B$392:$I$407,7,FALSE),0)/1000</f>
        <v>43.2</v>
      </c>
      <c r="N40" s="510"/>
      <c r="O40" s="508">
        <f>IFERROR(VLOOKUP($A40,'[8]lookup pertanian'!$B$392:$I$407,8,FALSE),0)/1000</f>
        <v>0.45500000000000002</v>
      </c>
      <c r="P40" s="187"/>
      <c r="Q40" s="182"/>
      <c r="R40" s="182"/>
      <c r="S40" s="182"/>
      <c r="T40" s="182"/>
      <c r="U40" s="182"/>
      <c r="V40" s="182"/>
    </row>
    <row r="41" spans="1:22" ht="6.75" customHeight="1">
      <c r="A41" s="507"/>
      <c r="B41" s="410"/>
      <c r="C41" s="985"/>
      <c r="D41" s="985"/>
      <c r="E41" s="985"/>
      <c r="F41" s="985"/>
      <c r="G41" s="985"/>
      <c r="H41" s="985"/>
      <c r="I41" s="985"/>
      <c r="J41" s="985"/>
      <c r="K41" s="985"/>
      <c r="L41" s="985"/>
      <c r="M41" s="985"/>
      <c r="N41" s="985"/>
      <c r="O41" s="985"/>
      <c r="P41" s="187"/>
    </row>
    <row r="42" spans="1:22" ht="27.75" customHeight="1">
      <c r="A42" s="504" t="s">
        <v>235</v>
      </c>
      <c r="B42" s="984" t="s">
        <v>238</v>
      </c>
      <c r="C42" s="508">
        <f>IFERROR(VLOOKUP($A42,'[8]lookup pertanian'!$B$392:$I$407,2,FALSE),0)</f>
        <v>0</v>
      </c>
      <c r="D42" s="727"/>
      <c r="E42" s="508">
        <f>IFERROR(VLOOKUP($A42,'[8]lookup pertanian'!$B$392:$I$407,3,FALSE),0)/1000</f>
        <v>0</v>
      </c>
      <c r="F42" s="510"/>
      <c r="G42" s="508">
        <f>IFERROR(VLOOKUP($A42,'[8]lookup pertanian'!$B$392:$I$407,4,FALSE),0)/1000</f>
        <v>0</v>
      </c>
      <c r="H42" s="510"/>
      <c r="I42" s="508">
        <f>E42-G42</f>
        <v>0</v>
      </c>
      <c r="J42" s="510"/>
      <c r="K42" s="508">
        <f>IFERROR(VLOOKUP($A42,'[8]lookup pertanian'!$B$392:$I$407,6,FALSE),0)</f>
        <v>0</v>
      </c>
      <c r="L42" s="510"/>
      <c r="M42" s="508">
        <f>IFERROR(VLOOKUP($A42,'[8]lookup pertanian'!$B$392:$I$407,7,FALSE),0)/1000</f>
        <v>0</v>
      </c>
      <c r="N42" s="510"/>
      <c r="O42" s="508">
        <f>IFERROR(VLOOKUP($A42,'[8]lookup pertanian'!$B$392:$I$407,8,FALSE),0)/1000</f>
        <v>0</v>
      </c>
      <c r="P42" s="187"/>
    </row>
    <row r="43" spans="1:22" ht="6.75" customHeight="1" thickBot="1">
      <c r="B43" s="977"/>
      <c r="C43" s="978"/>
      <c r="D43" s="978"/>
      <c r="E43" s="978"/>
      <c r="F43" s="978"/>
      <c r="G43" s="978"/>
      <c r="H43" s="978"/>
      <c r="I43" s="978"/>
      <c r="J43" s="978"/>
      <c r="K43" s="978"/>
      <c r="L43" s="978"/>
      <c r="M43" s="978"/>
      <c r="N43" s="978"/>
      <c r="O43" s="978"/>
    </row>
    <row r="44" spans="1:22">
      <c r="B44" s="614" t="s">
        <v>278</v>
      </c>
      <c r="C44" s="185"/>
      <c r="D44" s="185"/>
      <c r="E44" s="185"/>
      <c r="F44" s="185"/>
      <c r="G44" s="185"/>
      <c r="H44" s="185"/>
      <c r="I44" s="185"/>
      <c r="J44" s="185"/>
      <c r="K44" s="185"/>
      <c r="L44" s="185"/>
      <c r="M44" s="185"/>
      <c r="N44" s="185"/>
      <c r="O44" s="185"/>
    </row>
    <row r="45" spans="1:22">
      <c r="B45" s="625" t="s">
        <v>284</v>
      </c>
      <c r="C45" s="185"/>
      <c r="D45" s="185"/>
      <c r="E45" s="185"/>
      <c r="F45" s="185"/>
      <c r="G45" s="185"/>
      <c r="H45" s="185"/>
      <c r="I45" s="185"/>
      <c r="J45" s="185"/>
      <c r="K45" s="185"/>
      <c r="L45" s="185"/>
      <c r="M45" s="185"/>
      <c r="N45" s="185"/>
      <c r="O45" s="185"/>
    </row>
    <row r="46" spans="1:22" ht="12.75" customHeight="1">
      <c r="B46" s="626" t="s">
        <v>285</v>
      </c>
      <c r="C46" s="626"/>
      <c r="D46" s="626"/>
      <c r="E46" s="626"/>
      <c r="F46" s="626"/>
      <c r="G46" s="626"/>
      <c r="H46" s="626"/>
      <c r="I46" s="87"/>
      <c r="J46" s="87"/>
      <c r="K46" s="87"/>
      <c r="L46" s="87"/>
      <c r="M46" s="87"/>
      <c r="N46" s="87"/>
      <c r="O46" s="87"/>
    </row>
    <row r="50" spans="2:2">
      <c r="B50" s="614"/>
    </row>
    <row r="51" spans="2:2">
      <c r="B51" s="624"/>
    </row>
    <row r="52" spans="2:2">
      <c r="B52" s="609"/>
    </row>
  </sheetData>
  <mergeCells count="1">
    <mergeCell ref="B2:O2"/>
  </mergeCells>
  <pageMargins left="0" right="0.5" top="0.3" bottom="0.5" header="1.27" footer="1"/>
  <pageSetup paperSize="9" scale="80" firstPageNumber="19" orientation="landscape" useFirstPageNumber="1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92D050"/>
  </sheetPr>
  <dimension ref="A1:P70"/>
  <sheetViews>
    <sheetView zoomScaleNormal="100" zoomScaleSheetLayoutView="70" workbookViewId="0">
      <selection activeCell="H13" sqref="H13"/>
    </sheetView>
  </sheetViews>
  <sheetFormatPr defaultColWidth="9.140625" defaultRowHeight="14.25"/>
  <cols>
    <col min="1" max="1" width="9.5703125" style="296" customWidth="1"/>
    <col min="2" max="2" width="22.5703125" style="296" customWidth="1"/>
    <col min="3" max="3" width="2.140625" style="296" customWidth="1"/>
    <col min="4" max="4" width="18.42578125" style="296" customWidth="1"/>
    <col min="5" max="5" width="2.140625" style="296" customWidth="1"/>
    <col min="6" max="6" width="20.7109375" style="296" customWidth="1"/>
    <col min="7" max="7" width="2.140625" style="296" customWidth="1"/>
    <col min="8" max="8" width="30.140625" style="296" customWidth="1"/>
    <col min="9" max="9" width="2.140625" style="296" customWidth="1"/>
    <col min="10" max="10" width="21.42578125" style="296" customWidth="1"/>
    <col min="11" max="11" width="2.140625" style="296" customWidth="1"/>
    <col min="12" max="12" width="21.140625" style="296" customWidth="1"/>
    <col min="13" max="13" width="2.140625" style="296" customWidth="1"/>
    <col min="14" max="14" width="21.28515625" style="296" customWidth="1"/>
    <col min="15" max="16384" width="9.140625" style="296"/>
  </cols>
  <sheetData>
    <row r="1" spans="1:16" ht="12.95" customHeight="1"/>
    <row r="2" spans="1:16" ht="27" customHeight="1">
      <c r="B2" s="1135" t="s">
        <v>211</v>
      </c>
      <c r="C2" s="1135"/>
      <c r="D2" s="1136"/>
      <c r="E2" s="1136"/>
      <c r="F2" s="1136"/>
      <c r="G2" s="1136"/>
      <c r="H2" s="1136"/>
      <c r="I2" s="1136"/>
      <c r="J2" s="1136"/>
      <c r="K2" s="1136"/>
      <c r="L2" s="1136"/>
      <c r="M2" s="1136"/>
      <c r="N2" s="1136"/>
    </row>
    <row r="3" spans="1:16" ht="12.95" customHeight="1" thickBot="1">
      <c r="B3" s="297"/>
      <c r="C3" s="297"/>
      <c r="D3" s="986"/>
      <c r="E3" s="986"/>
      <c r="F3" s="986"/>
      <c r="G3" s="986"/>
      <c r="H3" s="986"/>
      <c r="I3" s="986"/>
      <c r="J3" s="986"/>
      <c r="K3" s="986"/>
      <c r="L3" s="986"/>
      <c r="M3" s="986"/>
      <c r="N3" s="986"/>
    </row>
    <row r="4" spans="1:16" ht="7.5" customHeight="1">
      <c r="B4" s="988"/>
      <c r="C4" s="988"/>
      <c r="D4" s="989"/>
      <c r="E4" s="989"/>
      <c r="F4" s="989"/>
      <c r="G4" s="989"/>
      <c r="H4" s="989"/>
      <c r="I4" s="989"/>
      <c r="J4" s="989"/>
      <c r="K4" s="989"/>
      <c r="L4" s="989"/>
      <c r="M4" s="989"/>
      <c r="N4" s="989"/>
    </row>
    <row r="5" spans="1:16" s="120" customFormat="1" ht="31.5" customHeight="1" thickBot="1">
      <c r="B5" s="1139" t="s">
        <v>192</v>
      </c>
      <c r="C5" s="990"/>
      <c r="D5" s="1138" t="s">
        <v>142</v>
      </c>
      <c r="E5" s="121"/>
      <c r="F5" s="1137" t="s">
        <v>143</v>
      </c>
      <c r="G5" s="1137"/>
      <c r="H5" s="1137"/>
      <c r="I5" s="1137"/>
      <c r="J5" s="1137"/>
      <c r="K5" s="1137"/>
      <c r="L5" s="1137"/>
      <c r="M5" s="991"/>
      <c r="N5" s="1138" t="s">
        <v>144</v>
      </c>
    </row>
    <row r="6" spans="1:16" s="120" customFormat="1" ht="6" customHeight="1">
      <c r="B6" s="1139"/>
      <c r="C6" s="990"/>
      <c r="D6" s="1138"/>
      <c r="E6" s="121"/>
      <c r="F6" s="1005"/>
      <c r="G6" s="1005"/>
      <c r="H6" s="1005"/>
      <c r="I6" s="1005"/>
      <c r="J6" s="1005"/>
      <c r="K6" s="1005"/>
      <c r="L6" s="1005"/>
      <c r="M6" s="991"/>
      <c r="N6" s="1138"/>
    </row>
    <row r="7" spans="1:16" s="120" customFormat="1" ht="92.1" customHeight="1">
      <c r="B7" s="1139"/>
      <c r="C7" s="121"/>
      <c r="D7" s="1138"/>
      <c r="E7" s="298"/>
      <c r="F7" s="992" t="s">
        <v>12</v>
      </c>
      <c r="G7" s="993"/>
      <c r="H7" s="992" t="s">
        <v>296</v>
      </c>
      <c r="I7" s="993"/>
      <c r="J7" s="992" t="s">
        <v>182</v>
      </c>
      <c r="K7" s="993"/>
      <c r="L7" s="992" t="s">
        <v>183</v>
      </c>
      <c r="M7" s="298"/>
      <c r="N7" s="1138"/>
    </row>
    <row r="8" spans="1:16" s="120" customFormat="1" ht="7.5" customHeight="1" thickBot="1">
      <c r="B8" s="994"/>
      <c r="C8" s="994"/>
      <c r="D8" s="995"/>
      <c r="E8" s="995"/>
      <c r="F8" s="995"/>
      <c r="G8" s="995"/>
      <c r="H8" s="996"/>
      <c r="I8" s="997"/>
      <c r="J8" s="995"/>
      <c r="K8" s="995"/>
      <c r="L8" s="995"/>
      <c r="M8" s="995"/>
      <c r="N8" s="995"/>
    </row>
    <row r="9" spans="1:16" s="120" customFormat="1" ht="7.5" customHeight="1">
      <c r="B9" s="121"/>
      <c r="C9" s="121"/>
      <c r="D9" s="298"/>
      <c r="E9" s="298"/>
      <c r="F9" s="298"/>
      <c r="G9" s="298"/>
      <c r="H9" s="413"/>
      <c r="I9" s="412"/>
      <c r="J9" s="298"/>
      <c r="K9" s="298"/>
      <c r="L9" s="298"/>
      <c r="M9" s="298"/>
      <c r="N9" s="298"/>
    </row>
    <row r="10" spans="1:16" s="120" customFormat="1" ht="27" customHeight="1">
      <c r="B10" s="414" t="s">
        <v>12</v>
      </c>
      <c r="C10" s="300"/>
      <c r="D10" s="458">
        <v>12998</v>
      </c>
      <c r="E10" s="458"/>
      <c r="F10" s="458">
        <v>518130</v>
      </c>
      <c r="G10" s="458"/>
      <c r="H10" s="458">
        <v>85610</v>
      </c>
      <c r="I10" s="458"/>
      <c r="J10" s="458">
        <v>426213</v>
      </c>
      <c r="K10" s="458"/>
      <c r="L10" s="458">
        <v>6307</v>
      </c>
      <c r="M10" s="458"/>
      <c r="N10" s="458">
        <v>30791186</v>
      </c>
      <c r="P10" s="461"/>
    </row>
    <row r="11" spans="1:16" ht="7.5" customHeight="1" thickBot="1">
      <c r="B11" s="299"/>
      <c r="C11" s="299"/>
      <c r="D11" s="987"/>
      <c r="E11" s="122"/>
      <c r="F11" s="987"/>
      <c r="G11" s="122"/>
      <c r="H11" s="987"/>
      <c r="I11" s="301"/>
      <c r="J11" s="987"/>
      <c r="K11" s="122"/>
      <c r="L11" s="987"/>
      <c r="M11" s="987"/>
      <c r="N11" s="987"/>
    </row>
    <row r="12" spans="1:16" ht="11.25" customHeight="1">
      <c r="B12" s="998"/>
      <c r="C12" s="998"/>
      <c r="D12" s="999"/>
      <c r="E12" s="1000"/>
      <c r="F12" s="999"/>
      <c r="G12" s="1000"/>
      <c r="H12" s="999"/>
      <c r="I12" s="999"/>
      <c r="J12" s="999"/>
      <c r="K12" s="1000"/>
      <c r="L12" s="999"/>
      <c r="M12" s="999"/>
      <c r="N12" s="999"/>
    </row>
    <row r="13" spans="1:16" s="340" customFormat="1" ht="18" customHeight="1">
      <c r="A13" s="504" t="s">
        <v>220</v>
      </c>
      <c r="B13" s="410" t="s">
        <v>30</v>
      </c>
      <c r="C13" s="342"/>
      <c r="D13" s="782">
        <v>2254</v>
      </c>
      <c r="E13" s="549"/>
      <c r="F13" s="508">
        <v>62019</v>
      </c>
      <c r="G13" s="533"/>
      <c r="H13" s="782">
        <v>6514</v>
      </c>
      <c r="I13" s="533"/>
      <c r="J13" s="782">
        <v>55329</v>
      </c>
      <c r="K13" s="533"/>
      <c r="L13" s="782">
        <v>176</v>
      </c>
      <c r="M13" s="533"/>
      <c r="N13" s="782">
        <v>322170</v>
      </c>
    </row>
    <row r="14" spans="1:16" ht="4.5" customHeight="1">
      <c r="A14" s="505"/>
      <c r="B14" s="410"/>
      <c r="C14" s="300"/>
      <c r="D14" s="511"/>
      <c r="E14" s="511"/>
      <c r="F14" s="550"/>
      <c r="G14" s="550"/>
      <c r="H14" s="550"/>
      <c r="I14" s="550"/>
      <c r="J14" s="550"/>
      <c r="K14" s="550"/>
      <c r="L14" s="550"/>
      <c r="M14" s="550"/>
      <c r="N14" s="551"/>
    </row>
    <row r="15" spans="1:16" s="340" customFormat="1" ht="18" customHeight="1">
      <c r="A15" s="504" t="s">
        <v>221</v>
      </c>
      <c r="B15" s="410" t="s">
        <v>31</v>
      </c>
      <c r="C15" s="342"/>
      <c r="D15" s="782">
        <v>690</v>
      </c>
      <c r="E15" s="549"/>
      <c r="F15" s="508">
        <v>12922</v>
      </c>
      <c r="G15" s="533"/>
      <c r="H15" s="782">
        <v>2603</v>
      </c>
      <c r="I15" s="533"/>
      <c r="J15" s="782">
        <v>9809</v>
      </c>
      <c r="K15" s="533"/>
      <c r="L15" s="782">
        <v>510</v>
      </c>
      <c r="M15" s="533"/>
      <c r="N15" s="782">
        <v>3527</v>
      </c>
    </row>
    <row r="16" spans="1:16" ht="4.5" customHeight="1">
      <c r="A16" s="505"/>
      <c r="B16" s="410"/>
      <c r="C16" s="300"/>
      <c r="D16" s="511"/>
      <c r="E16" s="511"/>
      <c r="F16" s="550"/>
      <c r="G16" s="550"/>
      <c r="H16" s="550"/>
      <c r="I16" s="550"/>
      <c r="J16" s="552"/>
      <c r="K16" s="550"/>
      <c r="L16" s="550"/>
      <c r="M16" s="550"/>
      <c r="N16" s="551"/>
    </row>
    <row r="17" spans="1:14" s="340" customFormat="1" ht="18" customHeight="1">
      <c r="A17" s="504" t="s">
        <v>222</v>
      </c>
      <c r="B17" s="410" t="s">
        <v>32</v>
      </c>
      <c r="C17" s="342"/>
      <c r="D17" s="782">
        <v>251</v>
      </c>
      <c r="E17" s="549"/>
      <c r="F17" s="508">
        <v>11058</v>
      </c>
      <c r="G17" s="533"/>
      <c r="H17" s="782">
        <v>1196</v>
      </c>
      <c r="I17" s="533"/>
      <c r="J17" s="782">
        <v>9764</v>
      </c>
      <c r="K17" s="533"/>
      <c r="L17" s="782">
        <v>98</v>
      </c>
      <c r="M17" s="533"/>
      <c r="N17" s="782">
        <v>680</v>
      </c>
    </row>
    <row r="18" spans="1:14" ht="4.5" customHeight="1">
      <c r="A18" s="505"/>
      <c r="B18" s="410"/>
      <c r="C18" s="300"/>
      <c r="D18" s="511"/>
      <c r="E18" s="511"/>
      <c r="F18" s="550"/>
      <c r="G18" s="550"/>
      <c r="H18" s="550"/>
      <c r="I18" s="550"/>
      <c r="J18" s="552"/>
      <c r="K18" s="550"/>
      <c r="L18" s="550"/>
      <c r="M18" s="550"/>
      <c r="N18" s="551"/>
    </row>
    <row r="19" spans="1:14" s="340" customFormat="1" ht="18" customHeight="1">
      <c r="A19" s="504" t="s">
        <v>223</v>
      </c>
      <c r="B19" s="410" t="s">
        <v>33</v>
      </c>
      <c r="C19" s="342"/>
      <c r="D19" s="782">
        <v>451</v>
      </c>
      <c r="E19" s="549"/>
      <c r="F19" s="508">
        <v>9540</v>
      </c>
      <c r="G19" s="533"/>
      <c r="H19" s="782">
        <v>513</v>
      </c>
      <c r="I19" s="533"/>
      <c r="J19" s="782">
        <v>9001</v>
      </c>
      <c r="K19" s="533"/>
      <c r="L19" s="782">
        <v>26</v>
      </c>
      <c r="M19" s="533"/>
      <c r="N19" s="782">
        <v>3694</v>
      </c>
    </row>
    <row r="20" spans="1:14" ht="4.5" customHeight="1">
      <c r="A20" s="505"/>
      <c r="B20" s="410"/>
      <c r="C20" s="300"/>
      <c r="D20" s="511"/>
      <c r="E20" s="511"/>
      <c r="F20" s="550"/>
      <c r="G20" s="550"/>
      <c r="H20" s="550"/>
      <c r="I20" s="550"/>
      <c r="J20" s="552"/>
      <c r="K20" s="550"/>
      <c r="L20" s="550"/>
      <c r="M20" s="550"/>
      <c r="N20" s="551"/>
    </row>
    <row r="21" spans="1:14" s="340" customFormat="1" ht="18" customHeight="1">
      <c r="A21" s="504" t="s">
        <v>224</v>
      </c>
      <c r="B21" s="410" t="s">
        <v>34</v>
      </c>
      <c r="C21" s="342"/>
      <c r="D21" s="782">
        <v>783</v>
      </c>
      <c r="E21" s="549"/>
      <c r="F21" s="508">
        <v>16220</v>
      </c>
      <c r="G21" s="533"/>
      <c r="H21" s="782">
        <v>2699</v>
      </c>
      <c r="I21" s="533"/>
      <c r="J21" s="782">
        <v>13368</v>
      </c>
      <c r="K21" s="533"/>
      <c r="L21" s="782">
        <v>153</v>
      </c>
      <c r="M21" s="533"/>
      <c r="N21" s="782">
        <v>30210747</v>
      </c>
    </row>
    <row r="22" spans="1:14" ht="4.5" customHeight="1">
      <c r="A22" s="505"/>
      <c r="B22" s="410"/>
      <c r="C22" s="300"/>
      <c r="D22" s="511"/>
      <c r="E22" s="511"/>
      <c r="F22" s="550"/>
      <c r="G22" s="550"/>
      <c r="H22" s="550"/>
      <c r="I22" s="550"/>
      <c r="J22" s="552"/>
      <c r="K22" s="550"/>
      <c r="L22" s="550"/>
      <c r="M22" s="550"/>
      <c r="N22" s="551"/>
    </row>
    <row r="23" spans="1:14" s="340" customFormat="1" ht="18" customHeight="1">
      <c r="A23" s="504" t="s">
        <v>225</v>
      </c>
      <c r="B23" s="410" t="s">
        <v>35</v>
      </c>
      <c r="C23" s="341"/>
      <c r="D23" s="782">
        <v>1528</v>
      </c>
      <c r="E23" s="549"/>
      <c r="F23" s="508">
        <v>57152</v>
      </c>
      <c r="G23" s="533"/>
      <c r="H23" s="782">
        <v>15425</v>
      </c>
      <c r="I23" s="533"/>
      <c r="J23" s="782">
        <v>40962</v>
      </c>
      <c r="K23" s="533"/>
      <c r="L23" s="782">
        <v>765</v>
      </c>
      <c r="M23" s="533"/>
      <c r="N23" s="782">
        <v>15167</v>
      </c>
    </row>
    <row r="24" spans="1:14" ht="4.5" customHeight="1">
      <c r="A24" s="505"/>
      <c r="B24" s="410"/>
      <c r="C24" s="298"/>
      <c r="D24" s="511"/>
      <c r="E24" s="511"/>
      <c r="F24" s="550"/>
      <c r="G24" s="550"/>
      <c r="H24" s="550"/>
      <c r="I24" s="550"/>
      <c r="J24" s="552"/>
      <c r="K24" s="550"/>
      <c r="L24" s="550"/>
      <c r="M24" s="550"/>
      <c r="N24" s="551"/>
    </row>
    <row r="25" spans="1:14" s="340" customFormat="1" ht="18" customHeight="1">
      <c r="A25" s="504" t="s">
        <v>226</v>
      </c>
      <c r="B25" s="410" t="s">
        <v>37</v>
      </c>
      <c r="C25" s="341"/>
      <c r="D25" s="782">
        <v>1623</v>
      </c>
      <c r="E25" s="549"/>
      <c r="F25" s="508">
        <v>42132</v>
      </c>
      <c r="G25" s="533"/>
      <c r="H25" s="782">
        <v>8333</v>
      </c>
      <c r="I25" s="533"/>
      <c r="J25" s="782">
        <v>32950</v>
      </c>
      <c r="K25" s="533"/>
      <c r="L25" s="782">
        <v>849</v>
      </c>
      <c r="M25" s="533"/>
      <c r="N25" s="782">
        <v>9668</v>
      </c>
    </row>
    <row r="26" spans="1:14" ht="4.5" customHeight="1">
      <c r="A26" s="505"/>
      <c r="B26" s="410"/>
      <c r="C26" s="298"/>
      <c r="D26" s="511"/>
      <c r="E26" s="511"/>
      <c r="F26" s="550"/>
      <c r="G26" s="550"/>
      <c r="H26" s="550"/>
      <c r="I26" s="550"/>
      <c r="J26" s="552"/>
      <c r="K26" s="550"/>
      <c r="L26" s="550"/>
      <c r="M26" s="550"/>
      <c r="N26" s="551"/>
    </row>
    <row r="27" spans="1:14" s="340" customFormat="1" ht="18" customHeight="1">
      <c r="A27" s="504" t="s">
        <v>227</v>
      </c>
      <c r="B27" s="410" t="s">
        <v>38</v>
      </c>
      <c r="C27" s="341"/>
      <c r="D27" s="782">
        <v>58</v>
      </c>
      <c r="E27" s="549"/>
      <c r="F27" s="508">
        <v>379</v>
      </c>
      <c r="G27" s="533"/>
      <c r="H27" s="782">
        <v>81</v>
      </c>
      <c r="I27" s="533"/>
      <c r="J27" s="782">
        <v>189</v>
      </c>
      <c r="K27" s="533"/>
      <c r="L27" s="782">
        <v>109</v>
      </c>
      <c r="M27" s="533"/>
      <c r="N27" s="782">
        <v>47</v>
      </c>
    </row>
    <row r="28" spans="1:14" ht="4.5" customHeight="1">
      <c r="A28" s="505"/>
      <c r="B28" s="410"/>
      <c r="C28" s="298"/>
      <c r="D28" s="511"/>
      <c r="E28" s="511"/>
      <c r="F28" s="550"/>
      <c r="G28" s="550"/>
      <c r="H28" s="550"/>
      <c r="I28" s="550"/>
      <c r="J28" s="552"/>
      <c r="K28" s="550"/>
      <c r="L28" s="550"/>
      <c r="M28" s="550"/>
      <c r="N28" s="551"/>
    </row>
    <row r="29" spans="1:14" s="340" customFormat="1" ht="18" customHeight="1">
      <c r="A29" s="504" t="s">
        <v>228</v>
      </c>
      <c r="B29" s="410" t="s">
        <v>36</v>
      </c>
      <c r="C29" s="341"/>
      <c r="D29" s="782">
        <v>792</v>
      </c>
      <c r="E29" s="549"/>
      <c r="F29" s="508">
        <v>7932</v>
      </c>
      <c r="G29" s="533"/>
      <c r="H29" s="782">
        <v>820</v>
      </c>
      <c r="I29" s="533"/>
      <c r="J29" s="782">
        <v>7067</v>
      </c>
      <c r="K29" s="533"/>
      <c r="L29" s="782">
        <v>45</v>
      </c>
      <c r="M29" s="533"/>
      <c r="N29" s="782">
        <v>1313</v>
      </c>
    </row>
    <row r="30" spans="1:14" ht="4.5" customHeight="1">
      <c r="A30" s="505"/>
      <c r="B30" s="410"/>
      <c r="C30" s="298"/>
      <c r="D30" s="511"/>
      <c r="E30" s="511"/>
      <c r="F30" s="550"/>
      <c r="G30" s="550"/>
      <c r="H30" s="550"/>
      <c r="I30" s="550"/>
      <c r="J30" s="552"/>
      <c r="K30" s="550"/>
      <c r="L30" s="550"/>
      <c r="M30" s="550"/>
      <c r="N30" s="551"/>
    </row>
    <row r="31" spans="1:14" s="340" customFormat="1" ht="18" customHeight="1">
      <c r="A31" s="504" t="s">
        <v>229</v>
      </c>
      <c r="B31" s="410" t="s">
        <v>41</v>
      </c>
      <c r="C31" s="341"/>
      <c r="D31" s="782">
        <v>1877</v>
      </c>
      <c r="E31" s="549"/>
      <c r="F31" s="508">
        <v>170339</v>
      </c>
      <c r="G31" s="533"/>
      <c r="H31" s="782">
        <v>29183</v>
      </c>
      <c r="I31" s="533"/>
      <c r="J31" s="782">
        <v>139572</v>
      </c>
      <c r="K31" s="533"/>
      <c r="L31" s="782">
        <v>1584</v>
      </c>
      <c r="M31" s="533"/>
      <c r="N31" s="782">
        <v>99134</v>
      </c>
    </row>
    <row r="32" spans="1:14" ht="4.5" customHeight="1">
      <c r="A32" s="505"/>
      <c r="B32" s="410"/>
      <c r="C32" s="298"/>
      <c r="D32" s="511"/>
      <c r="E32" s="511"/>
      <c r="F32" s="550"/>
      <c r="G32" s="550"/>
      <c r="H32" s="550"/>
      <c r="I32" s="550"/>
      <c r="J32" s="552"/>
      <c r="K32" s="550"/>
      <c r="L32" s="550"/>
      <c r="M32" s="550"/>
      <c r="N32" s="551"/>
    </row>
    <row r="33" spans="1:16" s="340" customFormat="1" ht="18" customHeight="1">
      <c r="A33" s="504" t="s">
        <v>230</v>
      </c>
      <c r="B33" s="410" t="s">
        <v>42</v>
      </c>
      <c r="C33" s="341"/>
      <c r="D33" s="782">
        <v>1203</v>
      </c>
      <c r="E33" s="549"/>
      <c r="F33" s="508">
        <v>77211</v>
      </c>
      <c r="G33" s="533"/>
      <c r="H33" s="782">
        <v>2505</v>
      </c>
      <c r="I33" s="533"/>
      <c r="J33" s="782">
        <v>72980</v>
      </c>
      <c r="K33" s="533"/>
      <c r="L33" s="782">
        <v>1726</v>
      </c>
      <c r="M33" s="533"/>
      <c r="N33" s="782">
        <v>30879</v>
      </c>
    </row>
    <row r="34" spans="1:16" ht="4.5" customHeight="1">
      <c r="A34" s="505"/>
      <c r="B34" s="410"/>
      <c r="C34" s="298"/>
      <c r="D34" s="511"/>
      <c r="E34" s="511"/>
      <c r="F34" s="550"/>
      <c r="G34" s="550"/>
      <c r="H34" s="550"/>
      <c r="I34" s="550"/>
      <c r="J34" s="552"/>
      <c r="K34" s="550"/>
      <c r="L34" s="550"/>
      <c r="M34" s="550"/>
      <c r="N34" s="551"/>
    </row>
    <row r="35" spans="1:16" s="340" customFormat="1" ht="18" customHeight="1">
      <c r="A35" s="504" t="s">
        <v>231</v>
      </c>
      <c r="B35" s="410" t="s">
        <v>39</v>
      </c>
      <c r="C35" s="341"/>
      <c r="D35" s="782">
        <v>1188</v>
      </c>
      <c r="E35" s="549"/>
      <c r="F35" s="508">
        <v>28042</v>
      </c>
      <c r="G35" s="533"/>
      <c r="H35" s="782">
        <v>7352</v>
      </c>
      <c r="I35" s="533"/>
      <c r="J35" s="782">
        <v>20627</v>
      </c>
      <c r="K35" s="533"/>
      <c r="L35" s="782">
        <v>63</v>
      </c>
      <c r="M35" s="533"/>
      <c r="N35" s="782">
        <v>89673</v>
      </c>
    </row>
    <row r="36" spans="1:16" ht="4.5" customHeight="1">
      <c r="A36" s="505"/>
      <c r="B36" s="410"/>
      <c r="C36" s="298"/>
      <c r="D36" s="511"/>
      <c r="E36" s="511"/>
      <c r="F36" s="550"/>
      <c r="G36" s="550"/>
      <c r="H36" s="550"/>
      <c r="I36" s="550"/>
      <c r="J36" s="552"/>
      <c r="K36" s="550"/>
      <c r="L36" s="550"/>
      <c r="M36" s="550"/>
      <c r="N36" s="551"/>
    </row>
    <row r="37" spans="1:16" s="340" customFormat="1" ht="18" customHeight="1">
      <c r="A37" s="504" t="s">
        <v>232</v>
      </c>
      <c r="B37" s="410" t="s">
        <v>40</v>
      </c>
      <c r="C37" s="341"/>
      <c r="D37" s="782">
        <v>254</v>
      </c>
      <c r="E37" s="549"/>
      <c r="F37" s="508">
        <v>22996</v>
      </c>
      <c r="G37" s="533"/>
      <c r="H37" s="782">
        <v>8368</v>
      </c>
      <c r="I37" s="533"/>
      <c r="J37" s="782">
        <v>14426</v>
      </c>
      <c r="K37" s="533"/>
      <c r="L37" s="782">
        <v>202</v>
      </c>
      <c r="M37" s="533"/>
      <c r="N37" s="782">
        <v>4487</v>
      </c>
    </row>
    <row r="38" spans="1:16" ht="4.5" customHeight="1">
      <c r="A38" s="505"/>
      <c r="B38" s="410"/>
      <c r="C38" s="298"/>
      <c r="D38" s="511"/>
      <c r="E38" s="511"/>
      <c r="F38" s="550"/>
      <c r="G38" s="550"/>
      <c r="H38" s="550"/>
      <c r="I38" s="550"/>
      <c r="J38" s="552"/>
      <c r="K38" s="550"/>
      <c r="L38" s="550"/>
      <c r="M38" s="550"/>
      <c r="N38" s="551"/>
    </row>
    <row r="39" spans="1:16" s="340" customFormat="1" ht="28.5" customHeight="1">
      <c r="A39" s="504" t="s">
        <v>233</v>
      </c>
      <c r="B39" s="984" t="s">
        <v>274</v>
      </c>
      <c r="C39" s="341"/>
      <c r="D39" s="782">
        <v>36</v>
      </c>
      <c r="E39" s="549"/>
      <c r="F39" s="508">
        <v>132</v>
      </c>
      <c r="G39" s="533"/>
      <c r="H39" s="782">
        <v>11</v>
      </c>
      <c r="I39" s="533"/>
      <c r="J39" s="782">
        <v>120</v>
      </c>
      <c r="K39" s="533"/>
      <c r="L39" s="782">
        <v>1</v>
      </c>
      <c r="M39" s="533"/>
      <c r="N39" s="782">
        <v>0</v>
      </c>
    </row>
    <row r="40" spans="1:16" ht="4.5" customHeight="1">
      <c r="A40" s="505"/>
      <c r="B40" s="984"/>
      <c r="C40" s="298"/>
      <c r="D40" s="511"/>
      <c r="E40" s="511"/>
      <c r="F40" s="550"/>
      <c r="G40" s="550"/>
      <c r="H40" s="550"/>
      <c r="I40" s="550"/>
      <c r="J40" s="552"/>
      <c r="K40" s="550"/>
      <c r="L40" s="550"/>
      <c r="M40" s="550"/>
      <c r="N40" s="551"/>
    </row>
    <row r="41" spans="1:16" s="340" customFormat="1" ht="28.5" customHeight="1">
      <c r="A41" s="506" t="s">
        <v>234</v>
      </c>
      <c r="B41" s="984" t="s">
        <v>237</v>
      </c>
      <c r="C41" s="341"/>
      <c r="D41" s="782">
        <v>10</v>
      </c>
      <c r="E41" s="549"/>
      <c r="F41" s="508">
        <v>56</v>
      </c>
      <c r="G41" s="533"/>
      <c r="H41" s="782">
        <v>7</v>
      </c>
      <c r="I41" s="533"/>
      <c r="J41" s="782">
        <v>49</v>
      </c>
      <c r="K41" s="533"/>
      <c r="L41" s="782">
        <v>0</v>
      </c>
      <c r="M41" s="533"/>
      <c r="N41" s="782">
        <v>0</v>
      </c>
    </row>
    <row r="42" spans="1:16" ht="4.5" customHeight="1">
      <c r="A42" s="507"/>
      <c r="B42" s="984"/>
      <c r="C42" s="298"/>
      <c r="D42" s="511"/>
      <c r="E42" s="511"/>
      <c r="F42" s="550"/>
      <c r="G42" s="550"/>
      <c r="H42" s="550"/>
      <c r="I42" s="550"/>
      <c r="J42" s="552"/>
      <c r="K42" s="550"/>
      <c r="L42" s="550"/>
      <c r="M42" s="550"/>
      <c r="N42" s="551"/>
    </row>
    <row r="43" spans="1:16" ht="28.5" customHeight="1">
      <c r="A43" s="504" t="s">
        <v>235</v>
      </c>
      <c r="B43" s="984" t="s">
        <v>238</v>
      </c>
      <c r="C43" s="410"/>
      <c r="D43" s="782">
        <v>0</v>
      </c>
      <c r="E43" s="549"/>
      <c r="F43" s="508">
        <v>0</v>
      </c>
      <c r="G43" s="533"/>
      <c r="H43" s="782">
        <v>0</v>
      </c>
      <c r="I43" s="533"/>
      <c r="J43" s="782">
        <v>0</v>
      </c>
      <c r="K43" s="533"/>
      <c r="L43" s="782">
        <v>0</v>
      </c>
      <c r="M43" s="533"/>
      <c r="N43" s="782">
        <v>0</v>
      </c>
    </row>
    <row r="44" spans="1:16" ht="4.5" customHeight="1" thickBot="1">
      <c r="A44" s="504"/>
      <c r="B44" s="1001"/>
      <c r="C44" s="1002"/>
      <c r="D44" s="793"/>
      <c r="E44" s="1003"/>
      <c r="F44" s="1004"/>
      <c r="G44" s="686"/>
      <c r="H44" s="793"/>
      <c r="I44" s="686"/>
      <c r="J44" s="793"/>
      <c r="K44" s="686"/>
      <c r="L44" s="793"/>
      <c r="M44" s="686"/>
      <c r="N44" s="793"/>
    </row>
    <row r="45" spans="1:16" ht="15.75" customHeight="1">
      <c r="A45" s="504"/>
      <c r="B45" s="614" t="s">
        <v>278</v>
      </c>
      <c r="C45" s="410"/>
      <c r="D45" s="362"/>
      <c r="E45" s="549"/>
      <c r="F45" s="508"/>
      <c r="G45" s="533"/>
      <c r="H45" s="362"/>
      <c r="I45" s="533"/>
      <c r="J45" s="362"/>
      <c r="K45" s="533"/>
      <c r="L45" s="362"/>
      <c r="M45" s="533"/>
      <c r="N45" s="362"/>
    </row>
    <row r="46" spans="1:16" ht="15.75" customHeight="1">
      <c r="A46" s="504"/>
      <c r="B46" s="625" t="s">
        <v>275</v>
      </c>
      <c r="C46" s="410"/>
      <c r="D46" s="362"/>
      <c r="E46" s="549"/>
      <c r="F46" s="508"/>
      <c r="G46" s="533"/>
      <c r="H46" s="362"/>
      <c r="I46" s="533"/>
      <c r="J46" s="362"/>
      <c r="K46" s="533"/>
      <c r="L46" s="362"/>
      <c r="M46" s="533"/>
      <c r="N46" s="362"/>
    </row>
    <row r="47" spans="1:16" s="340" customFormat="1" ht="15.75" customHeight="1">
      <c r="A47" s="343"/>
      <c r="B47" s="627" t="s">
        <v>276</v>
      </c>
      <c r="C47" s="410"/>
      <c r="D47" s="411"/>
      <c r="E47" s="323"/>
      <c r="F47" s="411"/>
      <c r="G47" s="323"/>
      <c r="H47" s="411"/>
      <c r="I47" s="323"/>
      <c r="J47" s="411"/>
      <c r="K47" s="323"/>
      <c r="L47" s="411"/>
      <c r="M47" s="323"/>
      <c r="N47" s="411"/>
      <c r="O47" s="69"/>
      <c r="P47" s="339"/>
    </row>
    <row r="48" spans="1:16" s="340" customFormat="1" ht="18" customHeight="1">
      <c r="A48" s="343"/>
      <c r="B48" s="410"/>
      <c r="C48" s="410"/>
      <c r="D48" s="411"/>
      <c r="E48" s="323"/>
      <c r="F48" s="411"/>
      <c r="G48" s="323"/>
      <c r="H48" s="411"/>
      <c r="I48" s="323"/>
      <c r="J48" s="411"/>
      <c r="K48" s="323"/>
      <c r="L48" s="411"/>
      <c r="M48" s="323"/>
      <c r="N48" s="411"/>
      <c r="O48" s="69"/>
      <c r="P48" s="339"/>
    </row>
    <row r="49" spans="2:14" ht="18.75" customHeight="1">
      <c r="B49" s="298"/>
      <c r="C49" s="298"/>
      <c r="D49" s="302"/>
      <c r="E49" s="302"/>
      <c r="F49" s="302"/>
      <c r="G49" s="302"/>
      <c r="H49" s="302"/>
      <c r="I49" s="302"/>
      <c r="J49" s="302"/>
      <c r="K49" s="302"/>
      <c r="L49" s="302"/>
      <c r="M49" s="302"/>
      <c r="N49" s="302"/>
    </row>
    <row r="50" spans="2:14" ht="18.75" customHeight="1">
      <c r="B50" s="614"/>
      <c r="D50" s="297"/>
      <c r="E50" s="297"/>
      <c r="F50" s="297"/>
      <c r="G50" s="297"/>
      <c r="H50" s="297"/>
      <c r="I50" s="297"/>
      <c r="J50" s="297"/>
      <c r="K50" s="297"/>
      <c r="L50" s="297"/>
      <c r="M50" s="297"/>
      <c r="N50" s="297"/>
    </row>
    <row r="51" spans="2:14" ht="18.75" customHeight="1">
      <c r="B51" s="625"/>
      <c r="D51" s="297"/>
      <c r="E51" s="297"/>
      <c r="F51" s="297"/>
      <c r="G51" s="297"/>
      <c r="H51" s="297"/>
      <c r="I51" s="297"/>
      <c r="J51" s="297"/>
      <c r="K51" s="297"/>
      <c r="L51" s="297"/>
      <c r="M51" s="297"/>
      <c r="N51" s="297"/>
    </row>
    <row r="52" spans="2:14" ht="18.75" customHeight="1">
      <c r="B52" s="627"/>
      <c r="D52" s="297"/>
      <c r="E52" s="297"/>
      <c r="F52" s="297"/>
      <c r="G52" s="297"/>
      <c r="H52" s="297"/>
      <c r="I52" s="297"/>
      <c r="J52" s="297"/>
      <c r="K52" s="297"/>
      <c r="L52" s="297"/>
      <c r="M52" s="297"/>
      <c r="N52" s="297"/>
    </row>
    <row r="53" spans="2:14" ht="18.75" customHeight="1">
      <c r="D53" s="297"/>
      <c r="E53" s="297"/>
      <c r="F53" s="297"/>
      <c r="G53" s="297"/>
      <c r="H53" s="297"/>
      <c r="I53" s="297"/>
      <c r="J53" s="297"/>
      <c r="K53" s="297"/>
      <c r="L53" s="297"/>
      <c r="M53" s="297"/>
      <c r="N53" s="297"/>
    </row>
    <row r="54" spans="2:14" ht="18.75" customHeight="1">
      <c r="D54" s="297"/>
      <c r="E54" s="297"/>
      <c r="F54" s="297"/>
      <c r="G54" s="297"/>
      <c r="H54" s="297"/>
      <c r="I54" s="297"/>
      <c r="J54" s="297"/>
      <c r="K54" s="297"/>
      <c r="L54" s="297"/>
      <c r="M54" s="297"/>
      <c r="N54" s="297"/>
    </row>
    <row r="55" spans="2:14" s="305" customFormat="1" ht="18.75" customHeight="1">
      <c r="B55" s="1133"/>
      <c r="C55" s="349"/>
      <c r="D55" s="303"/>
      <c r="E55" s="303"/>
      <c r="F55" s="303"/>
      <c r="G55" s="303"/>
      <c r="H55" s="303"/>
      <c r="I55" s="303"/>
      <c r="J55" s="303"/>
      <c r="K55" s="303"/>
      <c r="L55" s="304"/>
      <c r="M55" s="304"/>
      <c r="N55" s="304"/>
    </row>
    <row r="56" spans="2:14" s="305" customFormat="1" ht="18.75" customHeight="1">
      <c r="B56" s="1134"/>
      <c r="C56" s="352"/>
      <c r="D56" s="303"/>
      <c r="E56" s="303"/>
      <c r="F56" s="303"/>
      <c r="G56" s="303"/>
      <c r="H56" s="303"/>
      <c r="I56" s="303"/>
      <c r="J56" s="303"/>
      <c r="K56" s="303"/>
      <c r="L56" s="304"/>
      <c r="M56" s="304"/>
      <c r="N56" s="304"/>
    </row>
    <row r="57" spans="2:14" s="305" customFormat="1" ht="18.75" customHeight="1">
      <c r="B57" s="296"/>
      <c r="C57" s="296"/>
      <c r="E57" s="303"/>
      <c r="F57" s="303"/>
      <c r="G57" s="303"/>
      <c r="H57" s="303"/>
      <c r="I57" s="303"/>
      <c r="J57" s="303"/>
      <c r="K57" s="303"/>
      <c r="L57" s="304"/>
      <c r="M57" s="304"/>
      <c r="N57" s="304"/>
    </row>
    <row r="58" spans="2:14" s="305" customFormat="1" ht="18.75" customHeight="1">
      <c r="B58" s="296"/>
      <c r="C58" s="296"/>
      <c r="E58" s="303"/>
      <c r="F58" s="303"/>
      <c r="G58" s="303"/>
      <c r="H58" s="303"/>
      <c r="I58" s="303"/>
      <c r="J58" s="303"/>
      <c r="K58" s="303"/>
      <c r="L58" s="304"/>
      <c r="M58" s="304"/>
      <c r="N58" s="304"/>
    </row>
    <row r="59" spans="2:14" s="305" customFormat="1" ht="18.75" customHeight="1">
      <c r="B59" s="296"/>
      <c r="C59" s="296"/>
      <c r="E59" s="303"/>
      <c r="F59" s="303"/>
      <c r="G59" s="303"/>
      <c r="H59" s="303"/>
      <c r="I59" s="303"/>
      <c r="J59" s="303"/>
      <c r="K59" s="303"/>
      <c r="L59" s="304"/>
      <c r="M59" s="304"/>
      <c r="N59" s="304"/>
    </row>
    <row r="60" spans="2:14" s="305" customFormat="1" ht="18.75" customHeight="1">
      <c r="B60" s="296"/>
      <c r="C60" s="296"/>
      <c r="E60" s="303"/>
      <c r="F60" s="303"/>
      <c r="G60" s="303"/>
      <c r="H60" s="303"/>
      <c r="I60" s="303"/>
      <c r="J60" s="303"/>
      <c r="K60" s="303"/>
      <c r="L60" s="304"/>
      <c r="M60" s="304"/>
      <c r="N60" s="304"/>
    </row>
    <row r="61" spans="2:14" s="305" customFormat="1" ht="18.75" customHeight="1">
      <c r="B61" s="296"/>
      <c r="C61" s="296"/>
      <c r="E61" s="303"/>
      <c r="F61" s="303"/>
      <c r="G61" s="303"/>
      <c r="H61" s="303"/>
      <c r="I61" s="303"/>
      <c r="J61" s="303"/>
      <c r="K61" s="303"/>
      <c r="L61" s="304"/>
      <c r="M61" s="304"/>
      <c r="N61" s="304"/>
    </row>
    <row r="62" spans="2:14" s="305" customFormat="1" ht="18.75" customHeight="1">
      <c r="B62" s="296"/>
      <c r="C62" s="296"/>
      <c r="E62" s="303"/>
      <c r="F62" s="303"/>
      <c r="G62" s="303"/>
      <c r="H62" s="303"/>
      <c r="I62" s="303"/>
      <c r="J62" s="303"/>
      <c r="K62" s="303"/>
      <c r="L62" s="304"/>
      <c r="M62" s="304"/>
      <c r="N62" s="304"/>
    </row>
    <row r="63" spans="2:14" s="305" customFormat="1" ht="18.75" customHeight="1">
      <c r="B63" s="296"/>
      <c r="C63" s="296"/>
      <c r="D63" s="303"/>
      <c r="E63" s="303"/>
      <c r="F63" s="303"/>
      <c r="G63" s="303"/>
      <c r="H63" s="303"/>
      <c r="I63" s="303"/>
      <c r="J63" s="303"/>
      <c r="K63" s="303"/>
      <c r="L63" s="304"/>
      <c r="M63" s="304"/>
      <c r="N63" s="304"/>
    </row>
    <row r="64" spans="2:14" ht="18.75" customHeight="1">
      <c r="B64" s="295"/>
      <c r="C64" s="295"/>
      <c r="D64" s="297"/>
      <c r="E64" s="297"/>
      <c r="F64" s="297"/>
      <c r="G64" s="297"/>
      <c r="H64" s="297"/>
      <c r="I64" s="297"/>
      <c r="J64" s="297"/>
      <c r="K64" s="297"/>
      <c r="L64" s="297"/>
      <c r="M64" s="297"/>
      <c r="N64" s="297"/>
    </row>
    <row r="65" spans="2:14" ht="18.75" customHeight="1">
      <c r="B65" s="306"/>
      <c r="C65" s="306"/>
      <c r="D65" s="297"/>
      <c r="E65" s="297"/>
      <c r="F65" s="297"/>
      <c r="G65" s="297"/>
      <c r="H65" s="297"/>
      <c r="I65" s="297"/>
      <c r="J65" s="297"/>
      <c r="K65" s="297"/>
      <c r="L65" s="297"/>
      <c r="M65" s="297"/>
      <c r="N65" s="297"/>
    </row>
    <row r="66" spans="2:14" ht="18.75" customHeight="1">
      <c r="D66" s="297"/>
      <c r="E66" s="297"/>
      <c r="F66" s="297"/>
      <c r="G66" s="297"/>
      <c r="H66" s="297"/>
      <c r="I66" s="297"/>
      <c r="J66" s="297"/>
      <c r="K66" s="297"/>
      <c r="L66" s="297"/>
      <c r="M66" s="297"/>
      <c r="N66" s="297"/>
    </row>
    <row r="67" spans="2:14">
      <c r="D67" s="297"/>
      <c r="E67" s="297"/>
      <c r="F67" s="297"/>
      <c r="G67" s="297"/>
      <c r="H67" s="297"/>
      <c r="I67" s="297"/>
      <c r="J67" s="297"/>
      <c r="K67" s="297"/>
      <c r="L67" s="297"/>
      <c r="M67" s="297"/>
      <c r="N67" s="297"/>
    </row>
    <row r="68" spans="2:14">
      <c r="D68" s="297"/>
      <c r="E68" s="297"/>
      <c r="F68" s="297"/>
      <c r="G68" s="297"/>
      <c r="H68" s="297"/>
      <c r="I68" s="297"/>
      <c r="J68" s="297"/>
      <c r="K68" s="297"/>
      <c r="L68" s="297"/>
      <c r="M68" s="297"/>
      <c r="N68" s="297"/>
    </row>
    <row r="69" spans="2:14">
      <c r="D69" s="297"/>
      <c r="E69" s="297"/>
      <c r="F69" s="297"/>
      <c r="G69" s="297"/>
      <c r="H69" s="297"/>
      <c r="I69" s="297"/>
      <c r="J69" s="297"/>
      <c r="K69" s="297"/>
      <c r="L69" s="297"/>
      <c r="M69" s="297"/>
      <c r="N69" s="297"/>
    </row>
    <row r="70" spans="2:14">
      <c r="D70" s="297"/>
      <c r="E70" s="297"/>
      <c r="F70" s="297"/>
      <c r="G70" s="297"/>
      <c r="H70" s="297"/>
      <c r="I70" s="297"/>
      <c r="J70" s="297"/>
      <c r="K70" s="297"/>
      <c r="L70" s="297"/>
      <c r="M70" s="297"/>
      <c r="N70" s="297"/>
    </row>
  </sheetData>
  <sheetProtection algorithmName="SHA-512" hashValue="TFSxQw4wIksSSPFXlaourr25nLQ6/ej1FnCPE7hgGA6REKoLVBVhKfz7bbfE/aEKpzUBEdPEEwHVyZ9TAkwaBQ==" saltValue="QtVoipNuNXtb04io8/GAeA==" spinCount="100000" sheet="1" objects="1" scenarios="1"/>
  <mergeCells count="6">
    <mergeCell ref="B55:B56"/>
    <mergeCell ref="B2:N2"/>
    <mergeCell ref="F5:L5"/>
    <mergeCell ref="D5:D7"/>
    <mergeCell ref="N5:N7"/>
    <mergeCell ref="B5:B7"/>
  </mergeCells>
  <pageMargins left="0" right="0.5" top="0.3" bottom="0.5" header="1.27" footer="1"/>
  <pageSetup paperSize="9" scale="80" firstPageNumber="26" orientation="landscape" useFirstPageNumber="1" r:id="rId1"/>
  <headerFooter alignWithMargins="0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92D050"/>
  </sheetPr>
  <dimension ref="A1:Q31"/>
  <sheetViews>
    <sheetView zoomScaleNormal="100" zoomScaleSheetLayoutView="70" workbookViewId="0">
      <selection activeCell="F30" sqref="F30"/>
    </sheetView>
  </sheetViews>
  <sheetFormatPr defaultColWidth="3.7109375" defaultRowHeight="12.75"/>
  <cols>
    <col min="1" max="1" width="9.5703125" style="1" customWidth="1"/>
    <col min="2" max="2" width="2.5703125" style="1" customWidth="1"/>
    <col min="3" max="3" width="71.42578125" style="1" customWidth="1"/>
    <col min="4" max="4" width="27.140625" style="1" customWidth="1"/>
    <col min="5" max="5" width="6.7109375" style="1" customWidth="1"/>
    <col min="6" max="6" width="27.140625" style="317" customWidth="1"/>
    <col min="7" max="7" width="6.7109375" style="317" customWidth="1"/>
    <col min="8" max="8" width="27.140625" style="317" customWidth="1"/>
    <col min="9" max="9" width="5.7109375" style="1" customWidth="1"/>
    <col min="10" max="10" width="3.7109375" style="1"/>
    <col min="11" max="12" width="5" style="1" bestFit="1" customWidth="1"/>
    <col min="13" max="16384" width="3.7109375" style="1"/>
  </cols>
  <sheetData>
    <row r="1" spans="1:17" ht="12.95" customHeight="1">
      <c r="A1" s="368"/>
    </row>
    <row r="2" spans="1:17" ht="27" customHeight="1">
      <c r="A2" s="369"/>
      <c r="B2" s="1140" t="s">
        <v>212</v>
      </c>
      <c r="C2" s="1140"/>
      <c r="D2" s="1140"/>
      <c r="E2" s="1140"/>
      <c r="F2" s="1140"/>
      <c r="G2" s="1140"/>
      <c r="H2" s="1140"/>
      <c r="I2" s="417"/>
      <c r="J2" s="417"/>
      <c r="K2" s="369"/>
      <c r="L2" s="369"/>
      <c r="M2" s="369"/>
      <c r="N2" s="369"/>
      <c r="O2" s="369"/>
      <c r="P2" s="369"/>
      <c r="Q2" s="369"/>
    </row>
    <row r="3" spans="1:17" ht="12.95" customHeight="1" thickBot="1">
      <c r="A3" s="368"/>
      <c r="B3" s="415"/>
      <c r="C3" s="415"/>
      <c r="D3" s="415"/>
      <c r="E3" s="415"/>
      <c r="F3" s="315"/>
      <c r="G3" s="315"/>
      <c r="H3" s="315"/>
      <c r="I3" s="415"/>
    </row>
    <row r="4" spans="1:17" ht="7.5" customHeight="1">
      <c r="A4" s="368"/>
      <c r="B4" s="798"/>
      <c r="C4" s="799"/>
      <c r="D4" s="799"/>
      <c r="E4" s="799"/>
      <c r="F4" s="800"/>
      <c r="G4" s="800"/>
      <c r="H4" s="800"/>
      <c r="I4" s="347"/>
    </row>
    <row r="5" spans="1:17" ht="72" customHeight="1">
      <c r="A5" s="368"/>
      <c r="B5" s="1088" t="s">
        <v>100</v>
      </c>
      <c r="C5" s="1088"/>
      <c r="D5" s="1112" t="s">
        <v>159</v>
      </c>
      <c r="E5" s="1112"/>
      <c r="F5" s="1112"/>
      <c r="G5" s="1112"/>
      <c r="H5" s="1112"/>
      <c r="I5" s="370"/>
    </row>
    <row r="6" spans="1:17" s="371" customFormat="1" ht="7.5" customHeight="1" thickBot="1">
      <c r="A6" s="368"/>
      <c r="B6" s="803"/>
      <c r="C6" s="803"/>
      <c r="D6" s="703"/>
      <c r="E6" s="703"/>
      <c r="F6" s="680"/>
      <c r="G6" s="680"/>
      <c r="H6" s="1009"/>
      <c r="I6" s="355"/>
    </row>
    <row r="7" spans="1:17" s="371" customFormat="1" ht="7.5" customHeight="1">
      <c r="A7" s="368"/>
      <c r="B7" s="803"/>
      <c r="C7" s="805"/>
      <c r="D7" s="78"/>
      <c r="E7" s="78"/>
      <c r="F7" s="676"/>
      <c r="G7" s="676"/>
      <c r="H7" s="373"/>
      <c r="I7" s="355"/>
    </row>
    <row r="8" spans="1:17" s="320" customFormat="1" ht="42" customHeight="1">
      <c r="A8" s="368"/>
      <c r="B8" s="806"/>
      <c r="C8" s="806"/>
      <c r="D8" s="372" t="s">
        <v>12</v>
      </c>
      <c r="E8" s="373"/>
      <c r="F8" s="1006" t="s">
        <v>101</v>
      </c>
      <c r="G8" s="373"/>
      <c r="H8" s="1006" t="s">
        <v>102</v>
      </c>
      <c r="I8" s="12"/>
    </row>
    <row r="9" spans="1:17" ht="7.5" customHeight="1" thickBot="1">
      <c r="A9" s="368"/>
      <c r="B9" s="808"/>
      <c r="C9" s="808"/>
      <c r="D9" s="809"/>
      <c r="E9" s="809"/>
      <c r="F9" s="809"/>
      <c r="G9" s="809"/>
      <c r="H9" s="809"/>
      <c r="I9" s="315"/>
    </row>
    <row r="10" spans="1:17" ht="7.5" customHeight="1">
      <c r="A10" s="368"/>
      <c r="B10" s="374"/>
      <c r="C10" s="374"/>
      <c r="D10" s="315"/>
      <c r="E10" s="315"/>
      <c r="F10" s="375"/>
      <c r="G10" s="375"/>
      <c r="H10" s="315"/>
      <c r="I10" s="315"/>
    </row>
    <row r="11" spans="1:17" s="69" customFormat="1" ht="27" customHeight="1">
      <c r="A11" s="368"/>
      <c r="B11" s="1113" t="s">
        <v>103</v>
      </c>
      <c r="C11" s="1113"/>
      <c r="D11" s="377">
        <v>518130</v>
      </c>
      <c r="E11" s="377"/>
      <c r="F11" s="377">
        <v>295128</v>
      </c>
      <c r="G11" s="377"/>
      <c r="H11" s="377">
        <v>223002</v>
      </c>
      <c r="I11" s="19"/>
    </row>
    <row r="12" spans="1:17" ht="7.5" customHeight="1" thickBot="1">
      <c r="A12" s="368"/>
      <c r="B12" s="36"/>
      <c r="C12" s="36"/>
      <c r="D12" s="468"/>
      <c r="E12" s="468"/>
      <c r="F12" s="795"/>
      <c r="G12" s="795"/>
      <c r="H12" s="796"/>
      <c r="I12" s="416"/>
    </row>
    <row r="13" spans="1:17" ht="11.25" customHeight="1">
      <c r="A13" s="368"/>
      <c r="B13" s="702"/>
      <c r="C13" s="702"/>
      <c r="D13" s="811"/>
      <c r="E13" s="811"/>
      <c r="F13" s="812"/>
      <c r="G13" s="812"/>
      <c r="H13" s="813"/>
      <c r="I13" s="379"/>
    </row>
    <row r="14" spans="1:17" s="15" customFormat="1" ht="33.75" customHeight="1">
      <c r="A14" s="368"/>
      <c r="B14" s="1111" t="s">
        <v>295</v>
      </c>
      <c r="C14" s="1111"/>
      <c r="D14" s="816">
        <v>85610</v>
      </c>
      <c r="E14" s="458"/>
      <c r="F14" s="458">
        <v>85604</v>
      </c>
      <c r="G14" s="458"/>
      <c r="H14" s="458">
        <v>6</v>
      </c>
      <c r="I14" s="254"/>
    </row>
    <row r="15" spans="1:17" ht="12.75" customHeight="1">
      <c r="A15" s="368"/>
      <c r="B15" s="819"/>
      <c r="C15" s="819"/>
      <c r="D15" s="820"/>
      <c r="E15" s="820"/>
      <c r="F15" s="821"/>
      <c r="G15" s="821"/>
      <c r="H15" s="821"/>
      <c r="I15" s="247"/>
    </row>
    <row r="16" spans="1:17" s="15" customFormat="1" ht="33.75" customHeight="1">
      <c r="A16" s="368"/>
      <c r="B16" s="822"/>
      <c r="C16" s="823" t="s">
        <v>67</v>
      </c>
      <c r="D16" s="824">
        <v>84486</v>
      </c>
      <c r="E16" s="534">
        <v>1</v>
      </c>
      <c r="F16" s="533">
        <v>84484</v>
      </c>
      <c r="G16" s="533"/>
      <c r="H16" s="533">
        <v>2</v>
      </c>
      <c r="I16" s="251"/>
    </row>
    <row r="17" spans="1:9" ht="12.75" customHeight="1">
      <c r="A17" s="368"/>
      <c r="B17" s="825"/>
      <c r="C17" s="826"/>
      <c r="D17" s="302"/>
      <c r="E17" s="534"/>
      <c r="F17" s="533"/>
      <c r="G17" s="533"/>
      <c r="H17" s="533"/>
      <c r="I17" s="251"/>
    </row>
    <row r="18" spans="1:9" s="15" customFormat="1" ht="54.75" customHeight="1">
      <c r="A18" s="368"/>
      <c r="B18" s="828"/>
      <c r="C18" s="823" t="s">
        <v>162</v>
      </c>
      <c r="D18" s="824">
        <v>1124</v>
      </c>
      <c r="E18" s="534">
        <v>2</v>
      </c>
      <c r="F18" s="533">
        <v>1120</v>
      </c>
      <c r="G18" s="533"/>
      <c r="H18" s="533">
        <v>4</v>
      </c>
      <c r="I18" s="251"/>
    </row>
    <row r="19" spans="1:9" ht="12.75" customHeight="1">
      <c r="A19" s="368"/>
      <c r="B19" s="830"/>
      <c r="C19" s="826"/>
      <c r="D19" s="831"/>
      <c r="E19" s="541"/>
      <c r="F19" s="832"/>
      <c r="G19" s="832"/>
      <c r="H19" s="832"/>
      <c r="I19" s="259"/>
    </row>
    <row r="20" spans="1:9" s="15" customFormat="1" ht="33.75" customHeight="1">
      <c r="A20" s="368"/>
      <c r="B20" s="1111" t="s">
        <v>68</v>
      </c>
      <c r="C20" s="1111"/>
      <c r="D20" s="816">
        <v>426213</v>
      </c>
      <c r="E20" s="538"/>
      <c r="F20" s="816">
        <v>205517</v>
      </c>
      <c r="G20" s="458"/>
      <c r="H20" s="816">
        <v>220696</v>
      </c>
      <c r="I20" s="227"/>
    </row>
    <row r="21" spans="1:9" ht="12.75" customHeight="1">
      <c r="A21" s="368"/>
      <c r="B21" s="830"/>
      <c r="C21" s="819"/>
      <c r="D21" s="834"/>
      <c r="E21" s="541"/>
      <c r="F21" s="1007"/>
      <c r="G21" s="1008"/>
      <c r="H21" s="1007"/>
      <c r="I21" s="259"/>
    </row>
    <row r="22" spans="1:9" s="385" customFormat="1" ht="33.75" customHeight="1">
      <c r="A22" s="384"/>
      <c r="B22" s="828"/>
      <c r="C22" s="823" t="s">
        <v>188</v>
      </c>
      <c r="D22" s="824">
        <v>15671</v>
      </c>
      <c r="E22" s="534">
        <v>3</v>
      </c>
      <c r="F22" s="533">
        <v>15556</v>
      </c>
      <c r="G22" s="533"/>
      <c r="H22" s="533">
        <v>115</v>
      </c>
      <c r="I22" s="259"/>
    </row>
    <row r="23" spans="1:9" ht="12.75" customHeight="1">
      <c r="A23" s="368"/>
      <c r="B23" s="830"/>
      <c r="C23" s="836"/>
      <c r="D23" s="837"/>
      <c r="E23" s="541"/>
      <c r="F23" s="832"/>
      <c r="G23" s="832"/>
      <c r="H23" s="832"/>
      <c r="I23" s="259"/>
    </row>
    <row r="24" spans="1:9" s="15" customFormat="1" ht="33.75" customHeight="1">
      <c r="A24" s="368"/>
      <c r="B24" s="828"/>
      <c r="C24" s="823" t="s">
        <v>163</v>
      </c>
      <c r="D24" s="816">
        <v>4959</v>
      </c>
      <c r="E24" s="538"/>
      <c r="F24" s="458">
        <v>4882</v>
      </c>
      <c r="G24" s="458"/>
      <c r="H24" s="458">
        <v>77</v>
      </c>
      <c r="I24" s="387"/>
    </row>
    <row r="25" spans="1:9" ht="12.75" customHeight="1">
      <c r="A25" s="368"/>
      <c r="B25" s="830"/>
      <c r="C25" s="836"/>
      <c r="D25" s="834"/>
      <c r="E25" s="541"/>
      <c r="F25" s="832"/>
      <c r="G25" s="832"/>
      <c r="H25" s="832"/>
      <c r="I25" s="259"/>
    </row>
    <row r="26" spans="1:9" s="15" customFormat="1" ht="33.75" customHeight="1">
      <c r="A26" s="368"/>
      <c r="B26" s="828"/>
      <c r="C26" s="823" t="s">
        <v>164</v>
      </c>
      <c r="D26" s="824">
        <v>4686</v>
      </c>
      <c r="E26" s="534">
        <v>4</v>
      </c>
      <c r="F26" s="533">
        <v>4615</v>
      </c>
      <c r="G26" s="533"/>
      <c r="H26" s="533">
        <v>71</v>
      </c>
      <c r="I26" s="228"/>
    </row>
    <row r="27" spans="1:9" ht="12.75" customHeight="1">
      <c r="A27" s="368"/>
      <c r="B27" s="830"/>
      <c r="C27" s="838"/>
      <c r="D27" s="302"/>
      <c r="E27" s="534"/>
      <c r="F27" s="302"/>
      <c r="G27" s="302"/>
      <c r="H27" s="302"/>
      <c r="I27" s="225"/>
    </row>
    <row r="28" spans="1:9" s="15" customFormat="1" ht="33.75" customHeight="1">
      <c r="A28" s="368"/>
      <c r="B28" s="828"/>
      <c r="C28" s="823" t="s">
        <v>191</v>
      </c>
      <c r="D28" s="824">
        <v>273</v>
      </c>
      <c r="E28" s="534">
        <v>5</v>
      </c>
      <c r="F28" s="533">
        <v>267</v>
      </c>
      <c r="G28" s="533"/>
      <c r="H28" s="533">
        <v>6</v>
      </c>
      <c r="I28" s="229"/>
    </row>
    <row r="29" spans="1:9" ht="12.75" customHeight="1">
      <c r="A29" s="368"/>
      <c r="B29" s="830"/>
      <c r="C29" s="836"/>
      <c r="D29" s="302"/>
      <c r="E29" s="534"/>
      <c r="F29" s="302"/>
      <c r="G29" s="302"/>
      <c r="H29" s="302"/>
      <c r="I29" s="259"/>
    </row>
    <row r="30" spans="1:9" s="15" customFormat="1" ht="33.75" customHeight="1">
      <c r="A30" s="368"/>
      <c r="B30" s="828"/>
      <c r="C30" s="823" t="s">
        <v>193</v>
      </c>
      <c r="D30" s="824">
        <v>7891</v>
      </c>
      <c r="E30" s="534">
        <v>6</v>
      </c>
      <c r="F30" s="533">
        <v>7692</v>
      </c>
      <c r="G30" s="533"/>
      <c r="H30" s="533">
        <v>199</v>
      </c>
      <c r="I30" s="259"/>
    </row>
    <row r="31" spans="1:9" s="15" customFormat="1" ht="12.75" customHeight="1" thickBot="1">
      <c r="A31" s="368"/>
      <c r="B31" s="839"/>
      <c r="C31" s="840"/>
      <c r="D31" s="841"/>
      <c r="E31" s="842"/>
      <c r="F31" s="843"/>
      <c r="G31" s="843"/>
      <c r="H31" s="843"/>
      <c r="I31" s="259"/>
    </row>
  </sheetData>
  <sheetProtection algorithmName="SHA-512" hashValue="KleMJ/ZKuQmPMeE0AM+f4RDzkakTwGTq9l1CqngV9QhTfVcAIgftC2bMqSjRr+W/TvXcNXyiIMnAYD9kZSY5Ew==" saltValue="2Gultjkxx+g4vTCSSiB5fg==" spinCount="100000" sheet="1" objects="1" scenarios="1"/>
  <mergeCells count="6">
    <mergeCell ref="B20:C20"/>
    <mergeCell ref="B2:H2"/>
    <mergeCell ref="B5:C5"/>
    <mergeCell ref="D5:H5"/>
    <mergeCell ref="B11:C11"/>
    <mergeCell ref="B14:C14"/>
  </mergeCells>
  <pageMargins left="0" right="0.5" top="0.3" bottom="0.5" header="1.27" footer="1"/>
  <pageSetup paperSize="9" scale="80" firstPageNumber="9" orientation="landscape" useFirstPageNumber="1" r:id="rId1"/>
  <headerFooter scaleWithDoc="0" alignWithMargins="0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27BF4F-E3CC-48DB-B36A-BCA57A9035DD}">
  <sheetPr>
    <tabColor rgb="FF92D050"/>
  </sheetPr>
  <dimension ref="A1:J30"/>
  <sheetViews>
    <sheetView zoomScaleNormal="100" zoomScaleSheetLayoutView="70" workbookViewId="0">
      <selection activeCell="F12" sqref="F12"/>
    </sheetView>
  </sheetViews>
  <sheetFormatPr defaultColWidth="3.7109375" defaultRowHeight="12.75"/>
  <cols>
    <col min="1" max="1" width="9.5703125" style="477" customWidth="1"/>
    <col min="2" max="2" width="2.5703125" style="477" customWidth="1"/>
    <col min="3" max="3" width="71.42578125" style="477" customWidth="1"/>
    <col min="4" max="4" width="27.140625" style="477" customWidth="1"/>
    <col min="5" max="5" width="6.7109375" style="477" customWidth="1"/>
    <col min="6" max="6" width="27.140625" style="479" customWidth="1"/>
    <col min="7" max="7" width="6.7109375" style="479" customWidth="1"/>
    <col min="8" max="8" width="27.140625" style="479" customWidth="1"/>
    <col min="9" max="9" width="5.7109375" style="477" customWidth="1"/>
    <col min="10" max="10" width="3.7109375" style="477"/>
    <col min="11" max="12" width="5" style="477" bestFit="1" customWidth="1"/>
    <col min="13" max="16384" width="3.7109375" style="477"/>
  </cols>
  <sheetData>
    <row r="1" spans="1:10" s="480" customFormat="1" ht="12.95" customHeight="1">
      <c r="A1" s="486"/>
      <c r="B1" s="483"/>
      <c r="C1" s="484"/>
      <c r="D1" s="382"/>
      <c r="E1" s="383"/>
      <c r="F1" s="381"/>
      <c r="G1" s="381"/>
      <c r="H1" s="380"/>
      <c r="I1" s="259"/>
    </row>
    <row r="2" spans="1:10" ht="27" customHeight="1">
      <c r="A2" s="486"/>
      <c r="B2" s="1140" t="s">
        <v>213</v>
      </c>
      <c r="C2" s="1140"/>
      <c r="D2" s="1140"/>
      <c r="E2" s="1140"/>
      <c r="F2" s="1140"/>
      <c r="G2" s="1140"/>
      <c r="H2" s="1140"/>
      <c r="I2" s="1140"/>
      <c r="J2" s="417"/>
    </row>
    <row r="3" spans="1:10" ht="12.95" customHeight="1" thickBot="1">
      <c r="A3" s="486"/>
      <c r="B3" s="415"/>
      <c r="C3" s="415"/>
      <c r="D3" s="415"/>
      <c r="E3" s="415"/>
      <c r="F3" s="315"/>
      <c r="G3" s="315"/>
      <c r="H3" s="315"/>
      <c r="I3" s="415"/>
    </row>
    <row r="4" spans="1:10" ht="7.5" customHeight="1">
      <c r="A4" s="486"/>
      <c r="B4" s="798"/>
      <c r="C4" s="799"/>
      <c r="D4" s="799"/>
      <c r="E4" s="799"/>
      <c r="F4" s="800"/>
      <c r="G4" s="800"/>
      <c r="H4" s="800"/>
      <c r="I4" s="469"/>
    </row>
    <row r="5" spans="1:10" ht="72" customHeight="1">
      <c r="A5" s="486"/>
      <c r="B5" s="1088" t="s">
        <v>100</v>
      </c>
      <c r="C5" s="1088"/>
      <c r="D5" s="1112" t="s">
        <v>165</v>
      </c>
      <c r="E5" s="1112"/>
      <c r="F5" s="1112"/>
      <c r="G5" s="1112"/>
      <c r="H5" s="1112"/>
      <c r="I5" s="370"/>
    </row>
    <row r="6" spans="1:10" s="371" customFormat="1" ht="7.5" customHeight="1" thickBot="1">
      <c r="A6" s="486"/>
      <c r="B6" s="803"/>
      <c r="C6" s="803"/>
      <c r="D6" s="78"/>
      <c r="E6" s="78"/>
      <c r="F6" s="676"/>
      <c r="G6" s="676"/>
      <c r="H6" s="373"/>
      <c r="I6" s="355"/>
    </row>
    <row r="7" spans="1:10" s="371" customFormat="1" ht="7.5" customHeight="1">
      <c r="A7" s="486"/>
      <c r="B7" s="803"/>
      <c r="C7" s="805"/>
      <c r="D7" s="702"/>
      <c r="E7" s="702"/>
      <c r="F7" s="845"/>
      <c r="G7" s="845"/>
      <c r="H7" s="800"/>
      <c r="I7" s="355"/>
    </row>
    <row r="8" spans="1:10" s="320" customFormat="1" ht="42" customHeight="1">
      <c r="A8" s="486"/>
      <c r="B8" s="806"/>
      <c r="C8" s="806"/>
      <c r="D8" s="372" t="s">
        <v>12</v>
      </c>
      <c r="E8" s="373"/>
      <c r="F8" s="1006" t="s">
        <v>101</v>
      </c>
      <c r="G8" s="373"/>
      <c r="H8" s="1006" t="s">
        <v>102</v>
      </c>
      <c r="I8" s="12"/>
    </row>
    <row r="9" spans="1:10" ht="7.5" customHeight="1" thickBot="1">
      <c r="A9" s="486"/>
      <c r="B9" s="808"/>
      <c r="C9" s="808"/>
      <c r="D9" s="809"/>
      <c r="E9" s="809"/>
      <c r="F9" s="809"/>
      <c r="G9" s="809"/>
      <c r="H9" s="809"/>
      <c r="I9" s="315"/>
    </row>
    <row r="10" spans="1:10" s="480" customFormat="1" ht="11.25" customHeight="1">
      <c r="A10" s="486"/>
      <c r="B10" s="483"/>
      <c r="C10" s="484"/>
      <c r="D10" s="382"/>
      <c r="E10" s="383"/>
      <c r="F10" s="381"/>
      <c r="G10" s="381"/>
      <c r="H10" s="380"/>
      <c r="I10" s="259"/>
    </row>
    <row r="11" spans="1:10" s="480" customFormat="1" ht="33.950000000000003" customHeight="1">
      <c r="A11" s="486"/>
      <c r="B11" s="483"/>
      <c r="C11" s="484" t="s">
        <v>104</v>
      </c>
      <c r="D11" s="548">
        <v>23244</v>
      </c>
      <c r="E11" s="547">
        <v>7</v>
      </c>
      <c r="F11" s="40">
        <v>22813</v>
      </c>
      <c r="G11" s="40"/>
      <c r="H11" s="40">
        <v>431</v>
      </c>
      <c r="I11" s="259"/>
    </row>
    <row r="12" spans="1:10" ht="12.75" customHeight="1">
      <c r="A12" s="486"/>
      <c r="B12" s="485"/>
      <c r="C12" s="230"/>
      <c r="D12" s="302"/>
      <c r="E12" s="536"/>
      <c r="F12" s="302"/>
      <c r="G12" s="302"/>
      <c r="H12" s="302"/>
      <c r="I12" s="259"/>
    </row>
    <row r="13" spans="1:10" s="480" customFormat="1" ht="33.950000000000003" customHeight="1">
      <c r="A13" s="486"/>
      <c r="B13" s="223"/>
      <c r="C13" s="388" t="s">
        <v>166</v>
      </c>
      <c r="D13" s="548">
        <v>4302</v>
      </c>
      <c r="E13" s="536">
        <v>8</v>
      </c>
      <c r="F13" s="40">
        <v>3917</v>
      </c>
      <c r="G13" s="40"/>
      <c r="H13" s="40">
        <v>385</v>
      </c>
      <c r="I13" s="264"/>
    </row>
    <row r="14" spans="1:10" ht="12.75" customHeight="1">
      <c r="A14" s="486"/>
      <c r="B14" s="485"/>
      <c r="C14" s="231"/>
      <c r="D14" s="224"/>
      <c r="E14" s="537"/>
      <c r="F14" s="389"/>
      <c r="H14" s="389"/>
      <c r="I14" s="259"/>
    </row>
    <row r="15" spans="1:10" s="480" customFormat="1" ht="33.950000000000003" customHeight="1">
      <c r="A15" s="486"/>
      <c r="B15" s="483"/>
      <c r="C15" s="484" t="s">
        <v>147</v>
      </c>
      <c r="D15" s="377">
        <v>281916</v>
      </c>
      <c r="E15" s="538"/>
      <c r="F15" s="458">
        <v>110368</v>
      </c>
      <c r="G15" s="458"/>
      <c r="H15" s="458">
        <v>171548</v>
      </c>
      <c r="I15" s="387"/>
    </row>
    <row r="16" spans="1:10" ht="12.75" customHeight="1">
      <c r="A16" s="486"/>
      <c r="B16" s="485"/>
      <c r="C16" s="231"/>
      <c r="D16" s="224"/>
      <c r="E16" s="537"/>
      <c r="F16" s="389"/>
      <c r="H16" s="389"/>
      <c r="I16" s="259"/>
    </row>
    <row r="17" spans="1:9" s="480" customFormat="1" ht="33.950000000000003" customHeight="1">
      <c r="A17" s="486"/>
      <c r="B17" s="483"/>
      <c r="C17" s="484" t="s">
        <v>167</v>
      </c>
      <c r="D17" s="548">
        <v>252622</v>
      </c>
      <c r="E17" s="536">
        <v>9</v>
      </c>
      <c r="F17" s="40">
        <v>103674</v>
      </c>
      <c r="G17" s="40"/>
      <c r="H17" s="40">
        <v>148948</v>
      </c>
      <c r="I17" s="259"/>
    </row>
    <row r="18" spans="1:9" ht="12.75" customHeight="1">
      <c r="A18" s="486"/>
      <c r="B18" s="485"/>
      <c r="C18" s="230"/>
      <c r="D18" s="302"/>
      <c r="E18" s="536"/>
      <c r="F18" s="302"/>
      <c r="G18" s="302"/>
      <c r="H18" s="302"/>
      <c r="I18" s="259"/>
    </row>
    <row r="19" spans="1:9" s="480" customFormat="1" ht="33.950000000000003" customHeight="1">
      <c r="A19" s="486"/>
      <c r="B19" s="483"/>
      <c r="C19" s="386" t="s">
        <v>168</v>
      </c>
      <c r="D19" s="548">
        <v>29294</v>
      </c>
      <c r="E19" s="536">
        <v>10</v>
      </c>
      <c r="F19" s="40">
        <v>6694</v>
      </c>
      <c r="G19" s="40"/>
      <c r="H19" s="40">
        <v>22600</v>
      </c>
      <c r="I19" s="259"/>
    </row>
    <row r="20" spans="1:9" ht="12.75" customHeight="1">
      <c r="A20" s="486"/>
      <c r="B20" s="485"/>
      <c r="C20" s="232"/>
      <c r="D20" s="302"/>
      <c r="E20" s="536"/>
      <c r="F20" s="302"/>
      <c r="G20" s="302"/>
      <c r="H20" s="302"/>
      <c r="I20" s="259"/>
    </row>
    <row r="21" spans="1:9" s="480" customFormat="1" ht="33.950000000000003" customHeight="1">
      <c r="A21" s="486"/>
      <c r="B21" s="483"/>
      <c r="C21" s="235" t="s">
        <v>105</v>
      </c>
      <c r="D21" s="548">
        <v>6207</v>
      </c>
      <c r="E21" s="536">
        <v>11</v>
      </c>
      <c r="F21" s="40">
        <v>3790</v>
      </c>
      <c r="G21" s="40"/>
      <c r="H21" s="40">
        <v>2417</v>
      </c>
      <c r="I21" s="259"/>
    </row>
    <row r="22" spans="1:9" ht="12.75" customHeight="1">
      <c r="A22" s="486"/>
      <c r="B22" s="485"/>
      <c r="C22" s="232"/>
      <c r="D22" s="302"/>
      <c r="E22" s="536"/>
      <c r="F22" s="302"/>
      <c r="G22" s="302"/>
      <c r="H22" s="302"/>
      <c r="I22" s="259"/>
    </row>
    <row r="23" spans="1:9" s="480" customFormat="1" ht="33.950000000000003" customHeight="1">
      <c r="A23" s="486"/>
      <c r="B23" s="483"/>
      <c r="C23" s="235" t="s">
        <v>169</v>
      </c>
      <c r="D23" s="548">
        <v>10355</v>
      </c>
      <c r="E23" s="536">
        <v>12</v>
      </c>
      <c r="F23" s="40">
        <v>6268</v>
      </c>
      <c r="G23" s="40"/>
      <c r="H23" s="40">
        <v>4087</v>
      </c>
      <c r="I23" s="259"/>
    </row>
    <row r="24" spans="1:9" ht="12.75" customHeight="1">
      <c r="A24" s="486"/>
      <c r="B24" s="485"/>
      <c r="C24" s="233"/>
      <c r="D24" s="302"/>
      <c r="E24" s="536"/>
      <c r="F24" s="302"/>
      <c r="G24" s="302"/>
      <c r="H24" s="302"/>
      <c r="I24" s="259"/>
    </row>
    <row r="25" spans="1:9" s="480" customFormat="1" ht="33.950000000000003" customHeight="1">
      <c r="A25" s="486"/>
      <c r="B25" s="223"/>
      <c r="C25" s="388" t="s">
        <v>187</v>
      </c>
      <c r="D25" s="548">
        <v>71668</v>
      </c>
      <c r="E25" s="536">
        <v>13</v>
      </c>
      <c r="F25" s="40">
        <v>30231</v>
      </c>
      <c r="G25" s="40"/>
      <c r="H25" s="40">
        <v>41437</v>
      </c>
      <c r="I25" s="259"/>
    </row>
    <row r="26" spans="1:9" ht="12.75" customHeight="1">
      <c r="A26" s="486"/>
      <c r="B26" s="847"/>
      <c r="C26" s="182"/>
      <c r="D26" s="849"/>
      <c r="E26" s="537"/>
      <c r="F26" s="25"/>
      <c r="G26" s="25"/>
      <c r="H26" s="25"/>
      <c r="I26" s="259"/>
    </row>
    <row r="27" spans="1:9" s="480" customFormat="1" ht="33.950000000000003" customHeight="1">
      <c r="A27" s="486"/>
      <c r="B27" s="1114" t="s">
        <v>170</v>
      </c>
      <c r="C27" s="1114"/>
      <c r="D27" s="377">
        <v>6307</v>
      </c>
      <c r="E27" s="538">
        <v>14</v>
      </c>
      <c r="F27" s="41">
        <v>4007</v>
      </c>
      <c r="G27" s="41"/>
      <c r="H27" s="41">
        <v>2300</v>
      </c>
      <c r="I27" s="264"/>
    </row>
    <row r="28" spans="1:9" ht="24.75" customHeight="1">
      <c r="A28" s="486"/>
      <c r="B28" s="851"/>
      <c r="C28" s="66"/>
      <c r="D28" s="852"/>
      <c r="E28" s="853"/>
      <c r="F28" s="390"/>
      <c r="G28" s="123"/>
      <c r="H28" s="390"/>
      <c r="I28" s="124"/>
    </row>
    <row r="29" spans="1:9" ht="24.75" customHeight="1">
      <c r="A29" s="486"/>
      <c r="B29" s="36"/>
      <c r="C29" s="36"/>
      <c r="D29" s="140"/>
      <c r="E29" s="140"/>
      <c r="F29" s="25"/>
      <c r="G29" s="25"/>
      <c r="H29" s="25"/>
      <c r="I29" s="140"/>
    </row>
    <row r="30" spans="1:9" ht="24.75" customHeight="1" thickBot="1">
      <c r="A30" s="486"/>
      <c r="B30" s="700"/>
      <c r="C30" s="700"/>
      <c r="D30" s="700"/>
      <c r="E30" s="700"/>
      <c r="F30" s="854"/>
      <c r="G30" s="854"/>
      <c r="H30" s="854"/>
      <c r="I30" s="36"/>
    </row>
  </sheetData>
  <sheetProtection algorithmName="SHA-512" hashValue="MMXWYdW03v8+JnJgPsCwL9T/t0z7m+Z5Mke1pUrz0prjKmDQSxO173ONKalwYCkPjxE3j+hlWCdpujfbHnqUvQ==" saltValue="pZUgrj/datsX6rbDLQZt3w==" spinCount="100000" sheet="1" objects="1" scenarios="1"/>
  <mergeCells count="4">
    <mergeCell ref="B2:I2"/>
    <mergeCell ref="B5:C5"/>
    <mergeCell ref="D5:H5"/>
    <mergeCell ref="B27:C27"/>
  </mergeCells>
  <pageMargins left="0" right="0.5" top="0.3" bottom="0.5" header="1.27" footer="1"/>
  <pageSetup paperSize="9" scale="80" firstPageNumber="9" orientation="landscape" useFirstPageNumber="1" r:id="rId1"/>
  <headerFooter scaleWithDoc="0" alignWithMargins="0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92D050"/>
  </sheetPr>
  <dimension ref="B1:U68"/>
  <sheetViews>
    <sheetView zoomScaleNormal="100" zoomScaleSheetLayoutView="70" workbookViewId="0">
      <selection activeCell="F7" sqref="F7"/>
    </sheetView>
  </sheetViews>
  <sheetFormatPr defaultColWidth="9.140625" defaultRowHeight="12.75"/>
  <cols>
    <col min="1" max="1" width="9.5703125" style="211" customWidth="1"/>
    <col min="2" max="2" width="55" style="188" customWidth="1"/>
    <col min="3" max="3" width="5.7109375" style="188" customWidth="1"/>
    <col min="4" max="4" width="15.28515625" style="188" customWidth="1"/>
    <col min="5" max="5" width="5.7109375" style="188" customWidth="1"/>
    <col min="6" max="6" width="40.7109375" style="189" customWidth="1"/>
    <col min="7" max="7" width="5.7109375" style="189" customWidth="1"/>
    <col min="8" max="8" width="40.7109375" style="189" customWidth="1"/>
    <col min="9" max="9" width="11" style="189" customWidth="1"/>
    <col min="10" max="21" width="9.140625" style="189"/>
    <col min="22" max="16384" width="9.140625" style="211"/>
  </cols>
  <sheetData>
    <row r="1" spans="2:9" ht="12.95" customHeight="1"/>
    <row r="2" spans="2:9" ht="27" customHeight="1">
      <c r="B2" s="1143" t="s">
        <v>294</v>
      </c>
      <c r="C2" s="1143"/>
      <c r="D2" s="1143"/>
      <c r="E2" s="1143"/>
      <c r="F2" s="1143"/>
      <c r="G2" s="1143"/>
      <c r="H2" s="1143"/>
      <c r="I2" s="190"/>
    </row>
    <row r="3" spans="2:9" ht="12.95" customHeight="1" thickBot="1">
      <c r="B3" s="191"/>
      <c r="C3" s="191"/>
      <c r="D3" s="191"/>
      <c r="E3" s="191"/>
      <c r="F3" s="192"/>
      <c r="G3" s="192"/>
      <c r="H3" s="192"/>
    </row>
    <row r="4" spans="2:9" ht="7.5" customHeight="1">
      <c r="B4" s="1012"/>
      <c r="C4" s="1012"/>
      <c r="D4" s="1012"/>
      <c r="E4" s="1012"/>
      <c r="F4" s="1013"/>
      <c r="G4" s="1013"/>
      <c r="H4" s="1013"/>
    </row>
    <row r="5" spans="2:9" ht="73.5" customHeight="1" thickBot="1">
      <c r="B5" s="193" t="s">
        <v>306</v>
      </c>
      <c r="C5" s="193"/>
      <c r="D5" s="1014" t="s">
        <v>91</v>
      </c>
      <c r="E5" s="1014"/>
      <c r="F5" s="1144" t="s">
        <v>145</v>
      </c>
      <c r="G5" s="1145"/>
      <c r="H5" s="1146"/>
      <c r="I5" s="194"/>
    </row>
    <row r="6" spans="2:9" ht="7.5" customHeight="1">
      <c r="B6" s="193"/>
      <c r="C6" s="193"/>
      <c r="D6" s="1014"/>
      <c r="E6" s="1014"/>
      <c r="F6" s="1026"/>
      <c r="G6" s="1027"/>
      <c r="H6" s="1028"/>
      <c r="I6" s="194"/>
    </row>
    <row r="7" spans="2:9" ht="48" customHeight="1">
      <c r="B7" s="193"/>
      <c r="C7" s="193"/>
      <c r="D7" s="195"/>
      <c r="E7" s="195"/>
      <c r="F7" s="1015" t="s">
        <v>92</v>
      </c>
      <c r="G7" s="1015"/>
      <c r="H7" s="1015" t="s">
        <v>93</v>
      </c>
      <c r="I7" s="194"/>
    </row>
    <row r="8" spans="2:9" ht="7.5" customHeight="1" thickBot="1">
      <c r="B8" s="1016"/>
      <c r="C8" s="1016"/>
      <c r="D8" s="1017"/>
      <c r="E8" s="1017"/>
      <c r="F8" s="1018"/>
      <c r="G8" s="1018"/>
      <c r="H8" s="1018"/>
      <c r="I8" s="194"/>
    </row>
    <row r="9" spans="2:9" ht="7.5" customHeight="1">
      <c r="B9" s="193"/>
      <c r="C9" s="193"/>
      <c r="D9" s="195"/>
      <c r="E9" s="195"/>
      <c r="F9" s="196"/>
      <c r="G9" s="196"/>
      <c r="H9" s="196"/>
      <c r="I9" s="194"/>
    </row>
    <row r="10" spans="2:9" s="189" customFormat="1" ht="29.25" customHeight="1">
      <c r="B10" s="193" t="s">
        <v>12</v>
      </c>
      <c r="C10" s="193"/>
      <c r="D10" s="458">
        <v>518130</v>
      </c>
      <c r="E10" s="458"/>
      <c r="F10" s="458">
        <v>420105</v>
      </c>
      <c r="G10" s="458"/>
      <c r="H10" s="458">
        <v>98025</v>
      </c>
      <c r="I10" s="194"/>
    </row>
    <row r="11" spans="2:9" s="189" customFormat="1" ht="7.5" customHeight="1" thickBot="1">
      <c r="B11" s="197"/>
      <c r="C11" s="197"/>
      <c r="D11" s="1010"/>
      <c r="E11" s="206"/>
      <c r="F11" s="1010"/>
      <c r="G11" s="1011"/>
      <c r="H11" s="1010"/>
      <c r="I11" s="194"/>
    </row>
    <row r="12" spans="2:9" s="189" customFormat="1" ht="11.25" customHeight="1">
      <c r="B12" s="1019"/>
      <c r="C12" s="1019"/>
      <c r="D12" s="1020"/>
      <c r="E12" s="1020"/>
      <c r="F12" s="1021"/>
      <c r="G12" s="1021"/>
      <c r="H12" s="1021"/>
      <c r="I12" s="194"/>
    </row>
    <row r="13" spans="2:9" s="189" customFormat="1" ht="33.75" customHeight="1">
      <c r="B13" s="193" t="s">
        <v>94</v>
      </c>
      <c r="C13" s="193"/>
      <c r="D13" s="419">
        <v>830</v>
      </c>
      <c r="E13" s="419"/>
      <c r="F13" s="544">
        <v>661</v>
      </c>
      <c r="G13" s="419"/>
      <c r="H13" s="544">
        <v>169</v>
      </c>
      <c r="I13" s="198"/>
    </row>
    <row r="14" spans="2:9" s="189" customFormat="1" ht="21.75" customHeight="1">
      <c r="B14" s="193"/>
      <c r="C14" s="193"/>
      <c r="D14" s="419"/>
      <c r="E14" s="419"/>
      <c r="F14" s="419"/>
      <c r="G14" s="419"/>
      <c r="H14" s="419"/>
      <c r="I14" s="198"/>
    </row>
    <row r="15" spans="2:9" s="189" customFormat="1" ht="33.75" customHeight="1">
      <c r="B15" s="193" t="s">
        <v>146</v>
      </c>
      <c r="C15" s="193"/>
      <c r="D15" s="419">
        <v>13352</v>
      </c>
      <c r="E15" s="419"/>
      <c r="F15" s="544">
        <v>10506</v>
      </c>
      <c r="G15" s="419"/>
      <c r="H15" s="544">
        <v>2846</v>
      </c>
      <c r="I15" s="198"/>
    </row>
    <row r="16" spans="2:9" s="189" customFormat="1" ht="21.75" customHeight="1">
      <c r="B16" s="201"/>
      <c r="C16" s="201"/>
      <c r="D16" s="419"/>
      <c r="E16" s="419"/>
      <c r="F16" s="419"/>
      <c r="G16" s="419"/>
      <c r="H16" s="419"/>
      <c r="I16" s="198"/>
    </row>
    <row r="17" spans="2:9" s="189" customFormat="1" ht="33.75" customHeight="1">
      <c r="B17" s="202" t="s">
        <v>95</v>
      </c>
      <c r="C17" s="202"/>
      <c r="D17" s="419">
        <v>17886</v>
      </c>
      <c r="E17" s="419"/>
      <c r="F17" s="544">
        <v>12096</v>
      </c>
      <c r="G17" s="419"/>
      <c r="H17" s="544">
        <v>5790</v>
      </c>
      <c r="I17" s="198"/>
    </row>
    <row r="18" spans="2:9" s="189" customFormat="1" ht="21.75" customHeight="1">
      <c r="B18" s="201"/>
      <c r="C18" s="201"/>
      <c r="D18" s="419"/>
      <c r="E18" s="419"/>
      <c r="F18" s="419"/>
      <c r="G18" s="419"/>
      <c r="H18" s="419"/>
      <c r="I18" s="198"/>
    </row>
    <row r="19" spans="2:9" s="189" customFormat="1" ht="33.75" customHeight="1">
      <c r="B19" s="193" t="s">
        <v>96</v>
      </c>
      <c r="C19" s="193"/>
      <c r="D19" s="419">
        <v>8487</v>
      </c>
      <c r="E19" s="419"/>
      <c r="F19" s="544">
        <v>5175</v>
      </c>
      <c r="G19" s="419"/>
      <c r="H19" s="544">
        <v>3312</v>
      </c>
      <c r="I19" s="198"/>
    </row>
    <row r="20" spans="2:9" s="189" customFormat="1" ht="21.75" customHeight="1">
      <c r="B20" s="201"/>
      <c r="C20" s="201"/>
      <c r="D20" s="419"/>
      <c r="E20" s="419"/>
      <c r="F20" s="419"/>
      <c r="G20" s="419"/>
      <c r="H20" s="419"/>
      <c r="I20" s="198"/>
    </row>
    <row r="21" spans="2:9" s="189" customFormat="1" ht="33.75" customHeight="1">
      <c r="B21" s="193" t="s">
        <v>97</v>
      </c>
      <c r="C21" s="193"/>
      <c r="D21" s="419">
        <v>13776</v>
      </c>
      <c r="E21" s="419"/>
      <c r="F21" s="545">
        <v>11924</v>
      </c>
      <c r="G21" s="546"/>
      <c r="H21" s="545">
        <v>1852</v>
      </c>
      <c r="I21" s="198"/>
    </row>
    <row r="22" spans="2:9" s="189" customFormat="1" ht="21.75" customHeight="1">
      <c r="B22" s="201"/>
      <c r="C22" s="201"/>
      <c r="D22" s="419"/>
      <c r="E22" s="419"/>
      <c r="F22" s="419"/>
      <c r="G22" s="419"/>
      <c r="H22" s="419"/>
      <c r="I22" s="198"/>
    </row>
    <row r="23" spans="2:9" s="189" customFormat="1" ht="33.75" customHeight="1">
      <c r="B23" s="193" t="s">
        <v>98</v>
      </c>
      <c r="C23" s="193"/>
      <c r="D23" s="419">
        <v>419625</v>
      </c>
      <c r="E23" s="419"/>
      <c r="F23" s="544">
        <v>342440</v>
      </c>
      <c r="G23" s="419"/>
      <c r="H23" s="544">
        <v>77185</v>
      </c>
      <c r="I23" s="198"/>
    </row>
    <row r="24" spans="2:9" s="189" customFormat="1" ht="21.75" customHeight="1">
      <c r="B24" s="193"/>
      <c r="C24" s="193"/>
      <c r="D24" s="419"/>
      <c r="E24" s="419"/>
      <c r="F24" s="419"/>
      <c r="G24" s="419"/>
      <c r="H24" s="419"/>
      <c r="I24" s="198"/>
    </row>
    <row r="25" spans="2:9" s="189" customFormat="1" ht="33.75" customHeight="1">
      <c r="B25" s="193" t="s">
        <v>99</v>
      </c>
      <c r="C25" s="193"/>
      <c r="D25" s="419">
        <v>44174</v>
      </c>
      <c r="E25" s="419"/>
      <c r="F25" s="544">
        <v>37303</v>
      </c>
      <c r="G25" s="419"/>
      <c r="H25" s="544">
        <v>6871</v>
      </c>
      <c r="I25" s="198"/>
    </row>
    <row r="26" spans="2:9" s="189" customFormat="1" ht="21.75" customHeight="1">
      <c r="B26" s="204"/>
      <c r="C26" s="204"/>
      <c r="D26" s="419"/>
      <c r="E26" s="419"/>
      <c r="F26" s="419"/>
      <c r="G26" s="419"/>
      <c r="H26" s="419"/>
      <c r="I26" s="198"/>
    </row>
    <row r="27" spans="2:9" s="189" customFormat="1" ht="15" customHeight="1">
      <c r="B27" s="204"/>
      <c r="C27" s="204"/>
      <c r="D27" s="1022"/>
      <c r="E27" s="1011"/>
      <c r="F27" s="1022"/>
      <c r="G27" s="1022"/>
      <c r="H27" s="1022"/>
      <c r="I27" s="198"/>
    </row>
    <row r="28" spans="2:9" s="189" customFormat="1" ht="15" customHeight="1">
      <c r="B28" s="1141"/>
      <c r="C28" s="1141"/>
      <c r="D28" s="1141"/>
      <c r="E28" s="1141"/>
      <c r="F28" s="1141"/>
      <c r="G28" s="1141"/>
      <c r="H28" s="1141"/>
      <c r="I28" s="198"/>
    </row>
    <row r="29" spans="2:9" s="189" customFormat="1" ht="15" customHeight="1" thickBot="1">
      <c r="B29" s="1023"/>
      <c r="C29" s="1023"/>
      <c r="D29" s="1024"/>
      <c r="E29" s="1025"/>
      <c r="F29" s="1024"/>
      <c r="G29" s="1024"/>
      <c r="H29" s="1024"/>
      <c r="I29" s="198"/>
    </row>
    <row r="30" spans="2:9" s="189" customFormat="1">
      <c r="B30" s="205"/>
      <c r="C30" s="205"/>
      <c r="D30" s="203"/>
      <c r="E30" s="203"/>
      <c r="F30" s="200"/>
      <c r="G30" s="200"/>
      <c r="H30" s="200"/>
      <c r="I30" s="198"/>
    </row>
    <row r="31" spans="2:9" s="189" customFormat="1">
      <c r="I31" s="198"/>
    </row>
    <row r="32" spans="2:9" s="189" customFormat="1">
      <c r="B32" s="193"/>
      <c r="C32" s="193"/>
      <c r="D32" s="199"/>
      <c r="E32" s="199"/>
      <c r="F32" s="200"/>
      <c r="G32" s="200"/>
      <c r="H32" s="200"/>
      <c r="I32" s="198"/>
    </row>
    <row r="33" spans="2:21" s="189" customFormat="1">
      <c r="I33" s="198"/>
    </row>
    <row r="34" spans="2:21" s="192" customFormat="1" ht="12" customHeight="1">
      <c r="B34" s="193"/>
      <c r="C34" s="193"/>
      <c r="D34" s="206"/>
      <c r="E34" s="206"/>
      <c r="F34" s="198"/>
      <c r="G34" s="198"/>
      <c r="H34" s="198"/>
      <c r="I34" s="198"/>
    </row>
    <row r="35" spans="2:21" s="192" customFormat="1" ht="12.75" customHeight="1">
      <c r="B35" s="1141"/>
      <c r="C35" s="1141"/>
      <c r="D35" s="1141"/>
      <c r="E35" s="1141"/>
      <c r="F35" s="1141"/>
      <c r="G35" s="1141"/>
      <c r="H35" s="1141"/>
      <c r="I35" s="198"/>
    </row>
    <row r="36" spans="2:21" s="192" customFormat="1" ht="12.75" customHeight="1">
      <c r="B36" s="1142"/>
      <c r="C36" s="1142"/>
      <c r="D36" s="1142"/>
      <c r="E36" s="1142"/>
      <c r="F36" s="1142"/>
      <c r="G36" s="198"/>
      <c r="H36" s="198"/>
      <c r="I36" s="198"/>
    </row>
    <row r="37" spans="2:21" s="189" customFormat="1">
      <c r="B37" s="193"/>
      <c r="C37" s="193"/>
      <c r="D37" s="206"/>
      <c r="E37" s="206"/>
      <c r="F37" s="198"/>
      <c r="G37" s="198"/>
      <c r="H37" s="198"/>
      <c r="I37" s="198"/>
    </row>
    <row r="38" spans="2:21" s="189" customFormat="1">
      <c r="B38" s="207"/>
      <c r="C38" s="207"/>
      <c r="D38" s="208"/>
      <c r="E38" s="208"/>
      <c r="F38" s="198"/>
      <c r="G38" s="198"/>
      <c r="H38" s="198"/>
      <c r="I38" s="198"/>
    </row>
    <row r="39" spans="2:21" s="189" customFormat="1">
      <c r="B39" s="188"/>
      <c r="C39" s="188"/>
      <c r="D39" s="188"/>
      <c r="E39" s="188"/>
      <c r="F39" s="209"/>
      <c r="G39" s="209"/>
      <c r="H39" s="209"/>
      <c r="I39" s="209"/>
    </row>
    <row r="40" spans="2:21">
      <c r="F40" s="210"/>
      <c r="G40" s="210"/>
      <c r="H40" s="210"/>
      <c r="I40" s="210"/>
    </row>
    <row r="42" spans="2:21" s="212" customFormat="1">
      <c r="F42" s="189"/>
      <c r="G42" s="189"/>
      <c r="H42" s="189"/>
      <c r="I42" s="213"/>
      <c r="J42" s="214"/>
      <c r="K42" s="214"/>
      <c r="L42" s="214"/>
      <c r="M42" s="214"/>
      <c r="N42" s="214"/>
      <c r="O42" s="214"/>
      <c r="P42" s="214"/>
      <c r="Q42" s="214"/>
      <c r="R42" s="214"/>
      <c r="S42" s="214"/>
      <c r="T42" s="214"/>
      <c r="U42" s="214"/>
    </row>
    <row r="43" spans="2:21" s="212" customFormat="1">
      <c r="F43" s="189"/>
      <c r="G43" s="189"/>
      <c r="H43" s="189"/>
      <c r="I43" s="189"/>
      <c r="J43" s="214"/>
      <c r="K43" s="214"/>
      <c r="L43" s="214"/>
      <c r="M43" s="214"/>
      <c r="N43" s="214"/>
      <c r="O43" s="214"/>
      <c r="P43" s="214"/>
      <c r="Q43" s="214"/>
      <c r="R43" s="214"/>
      <c r="S43" s="214"/>
      <c r="T43" s="214"/>
      <c r="U43" s="214"/>
    </row>
    <row r="44" spans="2:21" s="212" customFormat="1">
      <c r="F44" s="189"/>
      <c r="G44" s="189"/>
      <c r="H44" s="189"/>
      <c r="I44" s="189"/>
      <c r="J44" s="214"/>
      <c r="K44" s="214"/>
      <c r="L44" s="214"/>
      <c r="M44" s="214"/>
      <c r="N44" s="214"/>
      <c r="O44" s="214"/>
      <c r="P44" s="214"/>
      <c r="Q44" s="214"/>
      <c r="R44" s="214"/>
      <c r="S44" s="214"/>
      <c r="T44" s="214"/>
      <c r="U44" s="214"/>
    </row>
    <row r="45" spans="2:21">
      <c r="F45" s="192"/>
      <c r="G45" s="192"/>
      <c r="H45" s="192"/>
      <c r="I45" s="192"/>
    </row>
    <row r="46" spans="2:21" s="189" customFormat="1">
      <c r="B46" s="188"/>
      <c r="C46" s="188"/>
      <c r="D46" s="188"/>
      <c r="E46" s="188"/>
      <c r="F46" s="192"/>
      <c r="G46" s="192"/>
      <c r="H46" s="192"/>
      <c r="I46" s="192"/>
    </row>
    <row r="47" spans="2:21" s="189" customFormat="1">
      <c r="B47" s="188"/>
      <c r="C47" s="188"/>
      <c r="D47" s="188"/>
      <c r="E47" s="188"/>
      <c r="F47" s="192"/>
      <c r="G47" s="192"/>
      <c r="H47" s="192"/>
      <c r="I47" s="192"/>
    </row>
    <row r="48" spans="2:21" s="189" customFormat="1">
      <c r="B48" s="188"/>
      <c r="C48" s="188"/>
      <c r="D48" s="188"/>
      <c r="E48" s="188"/>
      <c r="F48" s="192"/>
      <c r="G48" s="192"/>
      <c r="H48" s="192"/>
      <c r="I48" s="192"/>
    </row>
    <row r="49" spans="2:9" s="189" customFormat="1">
      <c r="B49" s="188"/>
      <c r="C49" s="188"/>
      <c r="D49" s="188"/>
      <c r="E49" s="188"/>
      <c r="F49" s="192"/>
      <c r="G49" s="192"/>
      <c r="H49" s="192"/>
      <c r="I49" s="192"/>
    </row>
    <row r="50" spans="2:9" s="189" customFormat="1">
      <c r="B50" s="188"/>
      <c r="C50" s="188"/>
      <c r="D50" s="188"/>
      <c r="E50" s="188"/>
      <c r="F50" s="192"/>
      <c r="G50" s="192"/>
      <c r="H50" s="192"/>
      <c r="I50" s="192"/>
    </row>
    <row r="51" spans="2:9" s="189" customFormat="1">
      <c r="B51" s="188"/>
      <c r="C51" s="188"/>
      <c r="D51" s="188"/>
      <c r="E51" s="188"/>
      <c r="F51" s="192"/>
      <c r="G51" s="192"/>
      <c r="H51" s="192"/>
      <c r="I51" s="192"/>
    </row>
    <row r="60" spans="2:9" s="189" customFormat="1">
      <c r="B60" s="215"/>
      <c r="C60" s="215"/>
      <c r="D60" s="216"/>
      <c r="E60" s="216"/>
    </row>
    <row r="61" spans="2:9" s="189" customFormat="1">
      <c r="B61" s="215"/>
      <c r="C61" s="215"/>
      <c r="D61" s="216"/>
      <c r="E61" s="216"/>
    </row>
    <row r="62" spans="2:9" s="189" customFormat="1">
      <c r="B62" s="217"/>
      <c r="C62" s="217"/>
      <c r="D62" s="216"/>
      <c r="E62" s="216"/>
    </row>
    <row r="63" spans="2:9" s="189" customFormat="1">
      <c r="B63" s="215"/>
      <c r="C63" s="215"/>
      <c r="D63" s="216"/>
      <c r="E63" s="216"/>
    </row>
    <row r="64" spans="2:9" s="189" customFormat="1">
      <c r="B64" s="218"/>
      <c r="C64" s="218"/>
      <c r="D64" s="216"/>
      <c r="E64" s="216"/>
    </row>
    <row r="65" spans="2:9" s="189" customFormat="1">
      <c r="B65" s="215"/>
      <c r="C65" s="215"/>
      <c r="D65" s="216"/>
      <c r="E65" s="216"/>
    </row>
    <row r="66" spans="2:9" s="189" customFormat="1">
      <c r="B66" s="219"/>
      <c r="C66" s="219"/>
      <c r="D66" s="216"/>
      <c r="E66" s="216"/>
    </row>
    <row r="67" spans="2:9" s="189" customFormat="1">
      <c r="B67" s="220"/>
      <c r="C67" s="220"/>
      <c r="D67" s="216"/>
      <c r="E67" s="216"/>
    </row>
    <row r="68" spans="2:9" s="189" customFormat="1">
      <c r="B68" s="221"/>
      <c r="C68" s="221"/>
      <c r="D68" s="222"/>
      <c r="E68" s="222"/>
      <c r="F68" s="192"/>
      <c r="G68" s="192"/>
      <c r="H68" s="192"/>
      <c r="I68" s="192"/>
    </row>
  </sheetData>
  <sheetProtection algorithmName="SHA-512" hashValue="IIbuT9tVETCXg9reMdqmmKOm5SNF1bNHoJr2AQLN6WR+p4LK4T75p8CE4Dlms1aJUR5shWmmGfufPj37Dr7vNA==" saltValue="38AoeYxyBftXKiRlBIRUJA==" spinCount="100000" sheet="1" objects="1" scenarios="1"/>
  <mergeCells count="5">
    <mergeCell ref="B35:H35"/>
    <mergeCell ref="B36:F36"/>
    <mergeCell ref="B2:H2"/>
    <mergeCell ref="F5:H5"/>
    <mergeCell ref="B28:H28"/>
  </mergeCells>
  <pageMargins left="0" right="0.51181102362204722" top="0.31496062992125984" bottom="0.51181102362204722" header="1.2598425196850394" footer="0.98425196850393704"/>
  <pageSetup paperSize="9" scale="80" firstPageNumber="21" orientation="landscape" r:id="rId1"/>
  <headerFooter alignWithMargins="0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92D050"/>
  </sheetPr>
  <dimension ref="A1:N63"/>
  <sheetViews>
    <sheetView topLeftCell="A4" zoomScaleNormal="100" zoomScaleSheetLayoutView="70" workbookViewId="0">
      <selection activeCell="J18" sqref="J18"/>
    </sheetView>
  </sheetViews>
  <sheetFormatPr defaultColWidth="3.7109375" defaultRowHeight="12.75"/>
  <cols>
    <col min="1" max="1" width="9.5703125" style="236" customWidth="1"/>
    <col min="2" max="2" width="1.7109375" style="236" customWidth="1"/>
    <col min="3" max="3" width="42" style="236" customWidth="1"/>
    <col min="4" max="4" width="21.85546875" style="236" customWidth="1"/>
    <col min="5" max="6" width="5.7109375" style="236" customWidth="1"/>
    <col min="7" max="7" width="21.85546875" style="288" customWidth="1"/>
    <col min="8" max="9" width="5.7109375" style="288" customWidth="1"/>
    <col min="10" max="10" width="21.85546875" style="288" customWidth="1"/>
    <col min="11" max="12" width="5.7109375" style="236" customWidth="1"/>
    <col min="13" max="13" width="25" style="236" customWidth="1"/>
    <col min="14" max="16384" width="3.7109375" style="236"/>
  </cols>
  <sheetData>
    <row r="1" spans="2:13" ht="12.95" customHeight="1"/>
    <row r="2" spans="2:13" ht="27" customHeight="1">
      <c r="B2" s="1157" t="s">
        <v>293</v>
      </c>
      <c r="C2" s="1158"/>
      <c r="D2" s="1158"/>
      <c r="E2" s="1158"/>
      <c r="F2" s="1158"/>
      <c r="G2" s="1158"/>
      <c r="H2" s="1158"/>
      <c r="I2" s="1158"/>
      <c r="J2" s="1158"/>
      <c r="K2" s="1158"/>
      <c r="L2" s="1158"/>
      <c r="M2" s="1158"/>
    </row>
    <row r="3" spans="2:13" ht="12.95" customHeight="1" thickBot="1">
      <c r="B3" s="452"/>
      <c r="C3" s="452"/>
      <c r="D3" s="452"/>
      <c r="E3" s="452"/>
      <c r="F3" s="452"/>
      <c r="G3" s="452"/>
      <c r="H3" s="452"/>
      <c r="I3" s="452"/>
      <c r="J3" s="452"/>
      <c r="K3" s="452"/>
      <c r="L3" s="452"/>
      <c r="M3" s="452"/>
    </row>
    <row r="4" spans="2:13" ht="7.5" customHeight="1">
      <c r="B4" s="989"/>
      <c r="C4" s="1029"/>
      <c r="D4" s="1029"/>
      <c r="E4" s="1029"/>
      <c r="F4" s="1029"/>
      <c r="G4" s="1029"/>
      <c r="H4" s="1029"/>
      <c r="I4" s="1029"/>
      <c r="J4" s="1029"/>
      <c r="K4" s="1029"/>
      <c r="L4" s="1029"/>
      <c r="M4" s="1030"/>
    </row>
    <row r="5" spans="2:13" ht="67.5" customHeight="1">
      <c r="B5" s="121"/>
      <c r="C5" s="1031" t="s">
        <v>194</v>
      </c>
      <c r="D5" s="1159" t="s">
        <v>184</v>
      </c>
      <c r="E5" s="1159"/>
      <c r="F5" s="1159"/>
      <c r="G5" s="1160"/>
      <c r="H5" s="1160"/>
      <c r="I5" s="1160"/>
      <c r="J5" s="1160"/>
      <c r="K5" s="1032"/>
      <c r="L5" s="1032"/>
      <c r="M5" s="992" t="s">
        <v>49</v>
      </c>
    </row>
    <row r="6" spans="2:13" ht="7.5" customHeight="1" thickBot="1">
      <c r="B6" s="121"/>
      <c r="C6" s="121"/>
      <c r="D6" s="1065" t="s">
        <v>179</v>
      </c>
      <c r="E6" s="1065"/>
      <c r="F6" s="1065"/>
      <c r="G6" s="1065"/>
      <c r="H6" s="1065"/>
      <c r="I6" s="1065"/>
      <c r="J6" s="1065"/>
      <c r="K6" s="1005"/>
      <c r="L6" s="1005"/>
      <c r="M6" s="993"/>
    </row>
    <row r="7" spans="2:13" s="237" customFormat="1" ht="7.5" customHeight="1">
      <c r="B7" s="986"/>
      <c r="C7" s="986"/>
      <c r="D7" s="121"/>
      <c r="E7" s="121"/>
      <c r="F7" s="121"/>
      <c r="G7" s="1064"/>
      <c r="H7" s="1064"/>
      <c r="I7" s="1064"/>
      <c r="J7" s="453"/>
      <c r="K7" s="453"/>
      <c r="L7" s="453"/>
      <c r="M7" s="1033"/>
    </row>
    <row r="8" spans="2:13" s="240" customFormat="1" ht="46.5" customHeight="1">
      <c r="B8" s="1034"/>
      <c r="C8" s="1034"/>
      <c r="D8" s="1035" t="s">
        <v>12</v>
      </c>
      <c r="E8" s="1036"/>
      <c r="F8" s="1036"/>
      <c r="G8" s="1035" t="s">
        <v>161</v>
      </c>
      <c r="H8" s="1037"/>
      <c r="I8" s="1037"/>
      <c r="J8" s="1035" t="s">
        <v>93</v>
      </c>
      <c r="K8" s="1036"/>
      <c r="L8" s="1036"/>
      <c r="M8" s="1038" t="s">
        <v>0</v>
      </c>
    </row>
    <row r="9" spans="2:13" ht="7.5" customHeight="1" thickBot="1">
      <c r="B9" s="1039"/>
      <c r="C9" s="1039"/>
      <c r="D9" s="1040"/>
      <c r="E9" s="1040"/>
      <c r="F9" s="1040"/>
      <c r="G9" s="1041"/>
      <c r="H9" s="1041"/>
      <c r="I9" s="1041"/>
      <c r="J9" s="1041"/>
      <c r="K9" s="1040"/>
      <c r="L9" s="1040"/>
      <c r="M9" s="1042"/>
    </row>
    <row r="10" spans="2:13" ht="7.5" customHeight="1">
      <c r="B10" s="241"/>
      <c r="C10" s="241"/>
      <c r="D10" s="242"/>
      <c r="E10" s="242"/>
      <c r="F10" s="242"/>
      <c r="G10" s="243"/>
      <c r="H10" s="243"/>
      <c r="I10" s="243"/>
      <c r="J10" s="244"/>
      <c r="K10" s="242"/>
      <c r="L10" s="242"/>
      <c r="M10" s="245"/>
    </row>
    <row r="11" spans="2:13" s="246" customFormat="1" ht="29.25" customHeight="1">
      <c r="B11" s="1161" t="s">
        <v>106</v>
      </c>
      <c r="C11" s="1161"/>
      <c r="D11" s="458">
        <v>426213</v>
      </c>
      <c r="E11" s="458"/>
      <c r="F11" s="458"/>
      <c r="G11" s="458">
        <v>346311</v>
      </c>
      <c r="H11" s="458"/>
      <c r="I11" s="458"/>
      <c r="J11" s="458">
        <v>79902</v>
      </c>
      <c r="K11" s="458"/>
      <c r="L11" s="458"/>
      <c r="M11" s="458">
        <v>9393697.7520000003</v>
      </c>
    </row>
    <row r="12" spans="2:13" s="246" customFormat="1" ht="7.5" customHeight="1" thickBot="1">
      <c r="B12" s="661"/>
      <c r="C12" s="661"/>
      <c r="D12" s="176"/>
      <c r="E12" s="502"/>
      <c r="F12" s="502"/>
      <c r="G12" s="177"/>
      <c r="H12" s="177"/>
      <c r="I12" s="177"/>
      <c r="J12" s="177"/>
      <c r="K12" s="177"/>
      <c r="L12" s="177"/>
      <c r="M12" s="176"/>
    </row>
    <row r="13" spans="2:13" s="246" customFormat="1" ht="11.25" customHeight="1">
      <c r="B13" s="1043"/>
      <c r="C13" s="1043"/>
      <c r="D13" s="982"/>
      <c r="E13" s="1044"/>
      <c r="F13" s="1044"/>
      <c r="G13" s="980"/>
      <c r="H13" s="980"/>
      <c r="I13" s="980"/>
      <c r="J13" s="980"/>
      <c r="K13" s="980"/>
      <c r="L13" s="980"/>
      <c r="M13" s="982"/>
    </row>
    <row r="14" spans="2:13" s="246" customFormat="1" ht="14.25" customHeight="1">
      <c r="B14" s="1045"/>
      <c r="C14" s="1045"/>
      <c r="D14" s="405"/>
      <c r="E14" s="1046"/>
      <c r="F14" s="1046"/>
      <c r="G14" s="406"/>
      <c r="H14" s="406"/>
      <c r="I14" s="406"/>
      <c r="J14" s="406"/>
      <c r="K14" s="406"/>
      <c r="L14" s="406"/>
      <c r="M14" s="405"/>
    </row>
    <row r="15" spans="2:13" s="246" customFormat="1" ht="14.25" customHeight="1">
      <c r="B15" s="1045"/>
      <c r="C15" s="1045"/>
      <c r="D15" s="405"/>
      <c r="E15" s="1046"/>
      <c r="F15" s="1046"/>
      <c r="G15" s="406"/>
      <c r="H15" s="406"/>
      <c r="I15" s="406"/>
      <c r="J15" s="406"/>
      <c r="K15" s="406"/>
      <c r="L15" s="406"/>
      <c r="M15" s="405"/>
    </row>
    <row r="16" spans="2:13" s="246" customFormat="1" ht="14.25" customHeight="1">
      <c r="B16" s="1045"/>
      <c r="C16" s="1045"/>
      <c r="D16" s="405"/>
      <c r="E16" s="1046"/>
      <c r="F16" s="1046"/>
      <c r="G16" s="406"/>
      <c r="H16" s="406"/>
      <c r="I16" s="406"/>
      <c r="J16" s="406"/>
      <c r="K16" s="406"/>
      <c r="L16" s="406"/>
      <c r="M16" s="405"/>
    </row>
    <row r="17" spans="1:13" ht="27.75" customHeight="1">
      <c r="B17" s="121"/>
      <c r="C17" s="121"/>
      <c r="D17" s="1047"/>
      <c r="E17" s="1048"/>
      <c r="F17" s="1048"/>
      <c r="G17" s="1047"/>
      <c r="H17" s="1047"/>
      <c r="I17" s="1047"/>
      <c r="J17" s="1049"/>
      <c r="K17" s="1050"/>
      <c r="L17" s="1050"/>
      <c r="M17" s="1050"/>
    </row>
    <row r="18" spans="1:13" s="248" customFormat="1" ht="33.75" customHeight="1">
      <c r="B18" s="1051"/>
      <c r="C18" s="1079" t="s">
        <v>301</v>
      </c>
      <c r="D18" s="419">
        <v>28521</v>
      </c>
      <c r="E18" s="419"/>
      <c r="F18" s="419"/>
      <c r="G18" s="419">
        <v>24428</v>
      </c>
      <c r="H18" s="419"/>
      <c r="I18" s="419"/>
      <c r="J18" s="419">
        <v>4093</v>
      </c>
      <c r="K18" s="419"/>
      <c r="L18" s="419"/>
      <c r="M18" s="419">
        <v>1503985.919</v>
      </c>
    </row>
    <row r="19" spans="1:13" s="248" customFormat="1" ht="14.25" customHeight="1">
      <c r="B19" s="1051"/>
      <c r="C19" s="1045"/>
      <c r="D19" s="419"/>
      <c r="E19" s="419"/>
      <c r="F19" s="419"/>
      <c r="G19" s="419"/>
      <c r="H19" s="419"/>
      <c r="I19" s="419"/>
      <c r="J19" s="419"/>
      <c r="K19" s="419"/>
      <c r="L19" s="419"/>
      <c r="M19" s="419"/>
    </row>
    <row r="20" spans="1:13" s="248" customFormat="1" ht="14.25" customHeight="1">
      <c r="B20" s="1051"/>
      <c r="C20" s="1045"/>
      <c r="D20" s="419"/>
      <c r="E20" s="419"/>
      <c r="F20" s="419"/>
      <c r="G20" s="419"/>
      <c r="H20" s="419"/>
      <c r="I20" s="419"/>
      <c r="J20" s="419"/>
      <c r="K20" s="419"/>
      <c r="L20" s="419"/>
      <c r="M20" s="419"/>
    </row>
    <row r="21" spans="1:13" s="248" customFormat="1" ht="14.25" customHeight="1">
      <c r="B21" s="1051"/>
      <c r="C21" s="1045"/>
      <c r="D21" s="419"/>
      <c r="E21" s="419"/>
      <c r="F21" s="419"/>
      <c r="G21" s="419"/>
      <c r="H21" s="419"/>
      <c r="I21" s="419"/>
      <c r="J21" s="419"/>
      <c r="K21" s="419"/>
      <c r="L21" s="419"/>
      <c r="M21" s="419"/>
    </row>
    <row r="22" spans="1:13" s="248" customFormat="1" ht="14.25" customHeight="1">
      <c r="B22" s="1051"/>
      <c r="C22" s="1045"/>
      <c r="D22" s="419"/>
      <c r="E22" s="419"/>
      <c r="F22" s="419"/>
      <c r="G22" s="419"/>
      <c r="H22" s="419"/>
      <c r="I22" s="419"/>
      <c r="J22" s="419"/>
      <c r="K22" s="419"/>
      <c r="L22" s="419"/>
      <c r="M22" s="419"/>
    </row>
    <row r="23" spans="1:13" ht="27.75" customHeight="1">
      <c r="B23" s="1005"/>
      <c r="C23" s="1052"/>
      <c r="D23" s="419"/>
      <c r="E23" s="419"/>
      <c r="F23" s="419"/>
      <c r="G23" s="419"/>
      <c r="H23" s="419"/>
      <c r="I23" s="419"/>
      <c r="J23" s="419"/>
      <c r="K23" s="419"/>
      <c r="L23" s="419"/>
      <c r="M23" s="419"/>
    </row>
    <row r="24" spans="1:13" ht="33.75" customHeight="1">
      <c r="B24" s="1053"/>
      <c r="C24" s="1079" t="s">
        <v>302</v>
      </c>
      <c r="D24" s="419">
        <v>326024</v>
      </c>
      <c r="E24" s="419"/>
      <c r="F24" s="419"/>
      <c r="G24" s="419">
        <v>276844</v>
      </c>
      <c r="H24" s="419"/>
      <c r="I24" s="419"/>
      <c r="J24" s="419">
        <v>49180</v>
      </c>
      <c r="K24" s="419"/>
      <c r="L24" s="419"/>
      <c r="M24" s="419">
        <v>6754520.477</v>
      </c>
    </row>
    <row r="25" spans="1:13" ht="14.25" customHeight="1">
      <c r="B25" s="1053"/>
      <c r="C25" s="1045"/>
      <c r="D25" s="419"/>
      <c r="E25" s="419"/>
      <c r="F25" s="419"/>
      <c r="G25" s="419"/>
      <c r="H25" s="419"/>
      <c r="I25" s="419"/>
      <c r="J25" s="419"/>
      <c r="K25" s="419"/>
      <c r="L25" s="419"/>
      <c r="M25" s="419"/>
    </row>
    <row r="26" spans="1:13" ht="14.25" customHeight="1">
      <c r="B26" s="1053"/>
      <c r="C26" s="1045"/>
      <c r="D26" s="419"/>
      <c r="E26" s="419"/>
      <c r="F26" s="419"/>
      <c r="G26" s="419"/>
      <c r="H26" s="419"/>
      <c r="I26" s="419"/>
      <c r="J26" s="419"/>
      <c r="K26" s="419"/>
      <c r="L26" s="419"/>
      <c r="M26" s="419"/>
    </row>
    <row r="27" spans="1:13" ht="14.25" customHeight="1">
      <c r="B27" s="1053"/>
      <c r="C27" s="1045"/>
      <c r="D27" s="419"/>
      <c r="E27" s="419"/>
      <c r="F27" s="419"/>
      <c r="G27" s="419"/>
      <c r="H27" s="419"/>
      <c r="I27" s="419"/>
      <c r="J27" s="419"/>
      <c r="K27" s="419"/>
      <c r="L27" s="419"/>
      <c r="M27" s="419"/>
    </row>
    <row r="28" spans="1:13" ht="14.25" customHeight="1">
      <c r="B28" s="1053"/>
      <c r="C28" s="1045"/>
      <c r="D28" s="419"/>
      <c r="E28" s="419"/>
      <c r="F28" s="419"/>
      <c r="G28" s="419"/>
      <c r="H28" s="419"/>
      <c r="I28" s="419"/>
      <c r="J28" s="419"/>
      <c r="K28" s="419"/>
      <c r="L28" s="419"/>
      <c r="M28" s="419"/>
    </row>
    <row r="29" spans="1:13" ht="27.75" customHeight="1">
      <c r="B29" s="1053"/>
      <c r="C29" s="1054"/>
      <c r="D29" s="419"/>
      <c r="E29" s="419"/>
      <c r="F29" s="419"/>
      <c r="G29" s="419"/>
      <c r="H29" s="419"/>
      <c r="I29" s="419"/>
      <c r="J29" s="419"/>
      <c r="K29" s="419"/>
      <c r="L29" s="419"/>
      <c r="M29" s="419"/>
    </row>
    <row r="30" spans="1:13" ht="33.75" customHeight="1">
      <c r="B30" s="1053"/>
      <c r="C30" s="1080" t="s">
        <v>303</v>
      </c>
      <c r="D30" s="419">
        <v>71668</v>
      </c>
      <c r="E30" s="419"/>
      <c r="F30" s="419"/>
      <c r="G30" s="419">
        <v>45039</v>
      </c>
      <c r="H30" s="419"/>
      <c r="I30" s="419"/>
      <c r="J30" s="419">
        <v>26629</v>
      </c>
      <c r="K30" s="419"/>
      <c r="L30" s="419"/>
      <c r="M30" s="419">
        <v>1135191.3559999999</v>
      </c>
    </row>
    <row r="31" spans="1:13" ht="27.75" customHeight="1">
      <c r="B31" s="1053"/>
      <c r="C31" s="1055"/>
      <c r="D31" s="1056"/>
      <c r="E31" s="1056"/>
      <c r="F31" s="1056"/>
      <c r="G31" s="1057"/>
      <c r="H31" s="1056"/>
      <c r="I31" s="1056"/>
      <c r="J31" s="1056"/>
      <c r="K31" s="234"/>
      <c r="L31" s="234"/>
      <c r="M31" s="234"/>
    </row>
    <row r="32" spans="1:13">
      <c r="A32" s="120"/>
      <c r="B32" s="455"/>
      <c r="C32" s="455"/>
      <c r="D32" s="278"/>
      <c r="E32" s="263"/>
      <c r="F32" s="263"/>
      <c r="G32" s="278"/>
      <c r="H32" s="263"/>
      <c r="I32" s="263"/>
      <c r="J32" s="1058"/>
      <c r="K32" s="1059"/>
      <c r="L32" s="1059"/>
      <c r="M32" s="278"/>
    </row>
    <row r="33" spans="1:14">
      <c r="A33" s="120"/>
      <c r="B33" s="455"/>
      <c r="C33" s="455"/>
      <c r="D33" s="278"/>
      <c r="E33" s="263"/>
      <c r="F33" s="263"/>
      <c r="G33" s="278"/>
      <c r="H33" s="263"/>
      <c r="I33" s="263"/>
      <c r="J33" s="1058"/>
      <c r="K33" s="1059"/>
      <c r="L33" s="1059"/>
      <c r="M33" s="278"/>
    </row>
    <row r="34" spans="1:14">
      <c r="A34" s="120"/>
      <c r="B34" s="455"/>
      <c r="C34" s="455"/>
      <c r="D34" s="278"/>
      <c r="E34" s="263"/>
      <c r="F34" s="263"/>
      <c r="G34" s="278"/>
      <c r="H34" s="263"/>
      <c r="I34" s="263"/>
      <c r="J34" s="1058"/>
      <c r="K34" s="1059"/>
      <c r="L34" s="1059"/>
      <c r="M34" s="278"/>
    </row>
    <row r="35" spans="1:14" ht="27.75" customHeight="1" thickBot="1">
      <c r="B35" s="1060"/>
      <c r="C35" s="1061"/>
      <c r="D35" s="1062"/>
      <c r="E35" s="1063"/>
      <c r="F35" s="1063"/>
      <c r="G35" s="1062"/>
      <c r="H35" s="1063"/>
      <c r="I35" s="1063"/>
      <c r="J35" s="1062"/>
      <c r="K35" s="842"/>
      <c r="L35" s="842"/>
      <c r="M35" s="1062"/>
      <c r="N35" s="238"/>
    </row>
    <row r="36" spans="1:14" ht="12.75" customHeight="1">
      <c r="B36" s="252"/>
      <c r="C36" s="266"/>
      <c r="D36" s="267"/>
      <c r="E36" s="257"/>
      <c r="F36" s="257"/>
      <c r="G36" s="255"/>
      <c r="H36" s="258"/>
      <c r="I36" s="353"/>
      <c r="J36" s="268"/>
      <c r="K36" s="259"/>
      <c r="L36" s="259"/>
      <c r="M36" s="255"/>
      <c r="N36" s="238"/>
    </row>
    <row r="37" spans="1:14" ht="6.75" customHeight="1">
      <c r="B37" s="252"/>
      <c r="C37" s="266"/>
      <c r="D37" s="269"/>
      <c r="E37" s="257"/>
      <c r="F37" s="257"/>
      <c r="G37" s="270"/>
      <c r="H37" s="258"/>
      <c r="I37" s="353"/>
      <c r="J37" s="270"/>
      <c r="K37" s="259"/>
      <c r="L37" s="259"/>
      <c r="M37" s="270"/>
    </row>
    <row r="38" spans="1:14" ht="12.75" customHeight="1">
      <c r="B38" s="252"/>
      <c r="C38" s="261"/>
      <c r="D38" s="1156"/>
      <c r="E38" s="257"/>
      <c r="F38" s="257"/>
      <c r="G38" s="1154"/>
      <c r="H38" s="258"/>
      <c r="I38" s="353"/>
      <c r="J38" s="1154"/>
      <c r="K38" s="259"/>
      <c r="L38" s="259"/>
      <c r="M38" s="1154"/>
    </row>
    <row r="39" spans="1:14" ht="12.75" customHeight="1">
      <c r="B39" s="252"/>
      <c r="C39" s="266"/>
      <c r="D39" s="1156"/>
      <c r="E39" s="257"/>
      <c r="F39" s="257"/>
      <c r="G39" s="1154"/>
      <c r="H39" s="258"/>
      <c r="I39" s="353"/>
      <c r="J39" s="1154"/>
      <c r="K39" s="259"/>
      <c r="L39" s="259"/>
      <c r="M39" s="1154"/>
    </row>
    <row r="40" spans="1:14" ht="7.5" customHeight="1">
      <c r="B40" s="252"/>
      <c r="C40" s="266"/>
      <c r="D40" s="269"/>
      <c r="E40" s="257"/>
      <c r="F40" s="257"/>
      <c r="G40" s="270"/>
      <c r="H40" s="258"/>
      <c r="I40" s="353"/>
      <c r="J40" s="270"/>
      <c r="K40" s="259"/>
      <c r="L40" s="259"/>
      <c r="M40" s="270"/>
    </row>
    <row r="41" spans="1:14" ht="15" customHeight="1">
      <c r="B41" s="252"/>
      <c r="C41" s="271"/>
      <c r="D41" s="1155"/>
      <c r="E41" s="257"/>
      <c r="F41" s="257"/>
      <c r="G41" s="1153"/>
      <c r="H41" s="258"/>
      <c r="I41" s="353"/>
      <c r="J41" s="1153"/>
      <c r="K41" s="259"/>
      <c r="L41" s="259"/>
      <c r="M41" s="1153"/>
    </row>
    <row r="42" spans="1:14" ht="12" customHeight="1">
      <c r="B42" s="252"/>
      <c r="C42" s="272"/>
      <c r="D42" s="1155"/>
      <c r="E42" s="257"/>
      <c r="F42" s="257"/>
      <c r="G42" s="1153"/>
      <c r="H42" s="258"/>
      <c r="I42" s="353"/>
      <c r="J42" s="1153"/>
      <c r="K42" s="259"/>
      <c r="L42" s="259"/>
      <c r="M42" s="1153"/>
    </row>
    <row r="43" spans="1:14" ht="7.5" customHeight="1">
      <c r="B43" s="252"/>
      <c r="C43" s="265"/>
      <c r="D43" s="249"/>
      <c r="E43" s="257"/>
      <c r="F43" s="257"/>
      <c r="G43" s="250"/>
      <c r="H43" s="258"/>
      <c r="I43" s="353"/>
      <c r="J43" s="250"/>
      <c r="K43" s="259"/>
      <c r="L43" s="259"/>
      <c r="M43" s="250"/>
    </row>
    <row r="44" spans="1:14" ht="12" customHeight="1">
      <c r="B44" s="252"/>
      <c r="C44" s="273"/>
      <c r="D44" s="1155"/>
      <c r="E44" s="257"/>
      <c r="F44" s="257"/>
      <c r="G44" s="1153"/>
      <c r="H44" s="258"/>
      <c r="I44" s="353"/>
      <c r="J44" s="1153"/>
      <c r="K44" s="259"/>
      <c r="L44" s="259"/>
      <c r="M44" s="1153"/>
    </row>
    <row r="45" spans="1:14" ht="12" customHeight="1">
      <c r="B45" s="252"/>
      <c r="C45" s="274"/>
      <c r="D45" s="1156"/>
      <c r="E45" s="257"/>
      <c r="F45" s="257"/>
      <c r="G45" s="1154"/>
      <c r="H45" s="258"/>
      <c r="I45" s="353"/>
      <c r="J45" s="1153"/>
      <c r="K45" s="259"/>
      <c r="L45" s="259"/>
      <c r="M45" s="1154"/>
    </row>
    <row r="46" spans="1:14" ht="7.5" customHeight="1">
      <c r="B46" s="252"/>
      <c r="C46" s="274"/>
      <c r="D46" s="269"/>
      <c r="E46" s="257"/>
      <c r="F46" s="257"/>
      <c r="G46" s="270"/>
      <c r="H46" s="258"/>
      <c r="I46" s="353"/>
      <c r="J46" s="270"/>
      <c r="K46" s="259"/>
      <c r="L46" s="259"/>
      <c r="M46" s="270"/>
    </row>
    <row r="47" spans="1:14" ht="12" customHeight="1">
      <c r="B47" s="252"/>
      <c r="C47" s="261"/>
      <c r="D47" s="1147"/>
      <c r="E47" s="257"/>
      <c r="F47" s="257"/>
      <c r="G47" s="1149"/>
      <c r="H47" s="258"/>
      <c r="I47" s="353"/>
      <c r="J47" s="1149"/>
      <c r="K47" s="259"/>
      <c r="L47" s="259"/>
      <c r="M47" s="1153"/>
    </row>
    <row r="48" spans="1:14" ht="12" customHeight="1">
      <c r="B48" s="252"/>
      <c r="C48" s="275"/>
      <c r="D48" s="1148"/>
      <c r="E48" s="257"/>
      <c r="F48" s="257"/>
      <c r="G48" s="1150"/>
      <c r="H48" s="258"/>
      <c r="I48" s="353"/>
      <c r="J48" s="1149"/>
      <c r="K48" s="259"/>
      <c r="L48" s="259"/>
      <c r="M48" s="1154"/>
    </row>
    <row r="49" spans="2:13" ht="6.75" customHeight="1">
      <c r="B49" s="252"/>
      <c r="C49" s="274"/>
      <c r="D49" s="269"/>
      <c r="E49" s="257"/>
      <c r="F49" s="257"/>
      <c r="G49" s="270"/>
      <c r="H49" s="258"/>
      <c r="I49" s="353"/>
      <c r="J49" s="270"/>
      <c r="K49" s="259"/>
      <c r="L49" s="259"/>
      <c r="M49" s="270"/>
    </row>
    <row r="50" spans="2:13" ht="13.5" customHeight="1">
      <c r="B50" s="252"/>
      <c r="C50" s="276"/>
      <c r="D50" s="1147"/>
      <c r="E50" s="257"/>
      <c r="F50" s="257"/>
      <c r="G50" s="1153"/>
      <c r="H50" s="258"/>
      <c r="I50" s="353"/>
      <c r="J50" s="1153"/>
      <c r="K50" s="259"/>
      <c r="L50" s="259"/>
      <c r="M50" s="1153"/>
    </row>
    <row r="51" spans="2:13" ht="12" customHeight="1">
      <c r="B51" s="252"/>
      <c r="C51" s="277"/>
      <c r="D51" s="1148"/>
      <c r="E51" s="257"/>
      <c r="F51" s="257"/>
      <c r="G51" s="1154"/>
      <c r="H51" s="258"/>
      <c r="I51" s="353"/>
      <c r="J51" s="1153"/>
      <c r="K51" s="259"/>
      <c r="L51" s="259"/>
      <c r="M51" s="1154"/>
    </row>
    <row r="52" spans="2:13" ht="6.75" customHeight="1">
      <c r="B52" s="252"/>
      <c r="C52" s="277"/>
      <c r="D52" s="249"/>
      <c r="E52" s="257"/>
      <c r="F52" s="257"/>
      <c r="G52" s="270"/>
      <c r="H52" s="258"/>
      <c r="I52" s="353"/>
      <c r="J52" s="270"/>
      <c r="K52" s="259"/>
      <c r="L52" s="259"/>
      <c r="M52" s="270"/>
    </row>
    <row r="53" spans="2:13" ht="12.75" customHeight="1">
      <c r="B53" s="252"/>
      <c r="C53" s="261"/>
      <c r="D53" s="1147"/>
      <c r="E53" s="257"/>
      <c r="F53" s="257"/>
      <c r="G53" s="1149"/>
      <c r="H53" s="258"/>
      <c r="I53" s="353"/>
      <c r="J53" s="1151"/>
      <c r="K53" s="259"/>
      <c r="L53" s="259"/>
      <c r="M53" s="1149"/>
    </row>
    <row r="54" spans="2:13" ht="12.75" customHeight="1">
      <c r="B54" s="252"/>
      <c r="C54" s="253"/>
      <c r="D54" s="1148"/>
      <c r="E54" s="257"/>
      <c r="F54" s="257"/>
      <c r="G54" s="1150"/>
      <c r="H54" s="258"/>
      <c r="I54" s="353"/>
      <c r="J54" s="1151"/>
      <c r="K54" s="259"/>
      <c r="L54" s="259"/>
      <c r="M54" s="1150"/>
    </row>
    <row r="55" spans="2:13" ht="3.75" customHeight="1">
      <c r="B55" s="252"/>
      <c r="C55" s="265"/>
      <c r="D55" s="249"/>
      <c r="E55" s="257"/>
      <c r="F55" s="257"/>
      <c r="G55" s="250"/>
      <c r="H55" s="258"/>
      <c r="I55" s="353"/>
      <c r="J55" s="250"/>
      <c r="K55" s="259"/>
      <c r="L55" s="259"/>
      <c r="M55" s="250"/>
    </row>
    <row r="56" spans="2:13" ht="7.5" customHeight="1">
      <c r="B56" s="252"/>
      <c r="D56" s="249"/>
      <c r="E56" s="257"/>
      <c r="F56" s="257"/>
      <c r="G56" s="250"/>
      <c r="H56" s="258"/>
      <c r="I56" s="353"/>
      <c r="J56" s="250"/>
      <c r="K56" s="259"/>
      <c r="L56" s="259"/>
      <c r="M56" s="250"/>
    </row>
    <row r="57" spans="2:13" ht="27.75" customHeight="1">
      <c r="B57" s="1152"/>
      <c r="C57" s="1152"/>
      <c r="D57" s="256"/>
      <c r="E57" s="257"/>
      <c r="F57" s="257"/>
      <c r="G57" s="278"/>
      <c r="H57" s="263"/>
      <c r="I57" s="263"/>
      <c r="J57" s="278"/>
      <c r="K57" s="264"/>
      <c r="L57" s="264"/>
      <c r="M57" s="278"/>
    </row>
    <row r="58" spans="2:13" ht="8.25" customHeight="1">
      <c r="B58" s="252"/>
      <c r="C58" s="279"/>
      <c r="D58" s="280"/>
      <c r="E58" s="226"/>
      <c r="F58" s="226"/>
      <c r="G58" s="281"/>
      <c r="H58" s="282"/>
      <c r="I58" s="282"/>
      <c r="J58" s="281"/>
      <c r="K58" s="234"/>
      <c r="L58" s="234"/>
      <c r="M58" s="281"/>
    </row>
    <row r="59" spans="2:13" ht="12.75" customHeight="1">
      <c r="B59" s="252"/>
      <c r="C59" s="279"/>
      <c r="D59" s="280"/>
      <c r="E59" s="226"/>
      <c r="F59" s="226"/>
      <c r="G59" s="281"/>
      <c r="H59" s="282"/>
      <c r="I59" s="282"/>
      <c r="J59" s="281"/>
      <c r="K59" s="234"/>
      <c r="L59" s="234"/>
      <c r="M59" s="281"/>
    </row>
    <row r="60" spans="2:13">
      <c r="D60" s="283"/>
      <c r="E60" s="284"/>
      <c r="F60" s="284"/>
      <c r="G60" s="283"/>
      <c r="H60" s="283"/>
      <c r="I60" s="283"/>
      <c r="J60" s="283"/>
      <c r="K60" s="284"/>
      <c r="L60" s="284"/>
      <c r="M60" s="283"/>
    </row>
    <row r="61" spans="2:13">
      <c r="B61" s="238"/>
      <c r="C61" s="238"/>
      <c r="D61" s="285"/>
      <c r="E61" s="286"/>
      <c r="F61" s="286"/>
      <c r="G61" s="285"/>
      <c r="H61" s="285"/>
      <c r="I61" s="285"/>
      <c r="J61" s="285"/>
      <c r="K61" s="286"/>
      <c r="L61" s="286"/>
      <c r="M61" s="285"/>
    </row>
    <row r="62" spans="2:13">
      <c r="B62" s="238"/>
      <c r="C62" s="238"/>
      <c r="D62" s="287"/>
      <c r="E62" s="238"/>
      <c r="F62" s="238"/>
      <c r="G62" s="287"/>
      <c r="H62" s="287"/>
      <c r="I62" s="287"/>
      <c r="J62" s="287"/>
      <c r="K62" s="238"/>
      <c r="L62" s="238"/>
      <c r="M62" s="287"/>
    </row>
    <row r="63" spans="2:13">
      <c r="B63" s="238"/>
      <c r="C63" s="238"/>
      <c r="D63" s="238"/>
      <c r="E63" s="238"/>
      <c r="F63" s="238"/>
      <c r="G63" s="287"/>
      <c r="H63" s="287"/>
      <c r="I63" s="287"/>
      <c r="J63" s="287"/>
      <c r="K63" s="238"/>
      <c r="L63" s="238"/>
      <c r="M63" s="287"/>
    </row>
  </sheetData>
  <sheetProtection algorithmName="SHA-512" hashValue="I/tII4tZD+nIvCvickAKu5d5NtehoOOG/oOXYn211Ad262BV8+Vvf2l7wpkimZX/+EB0JDgPE1/LXRRGSM/dsA==" saltValue="Eo3TcZdjwGUhEWXnS/tCAg==" spinCount="100000" sheet="1" objects="1" scenarios="1"/>
  <mergeCells count="28">
    <mergeCell ref="B2:M2"/>
    <mergeCell ref="D5:J5"/>
    <mergeCell ref="B11:C11"/>
    <mergeCell ref="D38:D39"/>
    <mergeCell ref="G38:G39"/>
    <mergeCell ref="J38:J39"/>
    <mergeCell ref="M38:M39"/>
    <mergeCell ref="D41:D42"/>
    <mergeCell ref="G41:G42"/>
    <mergeCell ref="J41:J42"/>
    <mergeCell ref="M41:M42"/>
    <mergeCell ref="D44:D45"/>
    <mergeCell ref="G44:G45"/>
    <mergeCell ref="J44:J45"/>
    <mergeCell ref="M44:M45"/>
    <mergeCell ref="D47:D48"/>
    <mergeCell ref="G47:G48"/>
    <mergeCell ref="J47:J48"/>
    <mergeCell ref="M47:M48"/>
    <mergeCell ref="D50:D51"/>
    <mergeCell ref="G50:G51"/>
    <mergeCell ref="J50:J51"/>
    <mergeCell ref="M50:M51"/>
    <mergeCell ref="D53:D54"/>
    <mergeCell ref="G53:G54"/>
    <mergeCell ref="J53:J54"/>
    <mergeCell ref="M53:M54"/>
    <mergeCell ref="B57:C57"/>
  </mergeCells>
  <pageMargins left="0" right="0.5" top="0.3" bottom="0.5" header="1.27" footer="1"/>
  <pageSetup paperSize="9" scale="80" firstPageNumber="24" orientation="landscape" useFirstPageNumber="1" r:id="rId1"/>
  <headerFooter alignWithMargins="0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92D050"/>
  </sheetPr>
  <dimension ref="A1:N48"/>
  <sheetViews>
    <sheetView zoomScaleNormal="100" zoomScaleSheetLayoutView="70" workbookViewId="0">
      <selection activeCell="I14" sqref="I14"/>
    </sheetView>
  </sheetViews>
  <sheetFormatPr defaultColWidth="9.140625" defaultRowHeight="12.75"/>
  <cols>
    <col min="1" max="1" width="9.5703125" style="236" customWidth="1"/>
    <col min="2" max="2" width="47.28515625" style="236" customWidth="1"/>
    <col min="3" max="3" width="31.85546875" style="291" customWidth="1"/>
    <col min="4" max="4" width="12.85546875" style="291" customWidth="1"/>
    <col min="5" max="5" width="31.85546875" style="291" customWidth="1"/>
    <col min="6" max="6" width="12.85546875" style="291" customWidth="1"/>
    <col min="7" max="7" width="31.85546875" style="291" customWidth="1"/>
    <col min="8" max="8" width="1.28515625" style="291" customWidth="1"/>
    <col min="9" max="16384" width="9.140625" style="236"/>
  </cols>
  <sheetData>
    <row r="1" spans="1:10" ht="12.95" customHeight="1"/>
    <row r="2" spans="1:10" s="289" customFormat="1" ht="27" customHeight="1">
      <c r="B2" s="1162" t="s">
        <v>214</v>
      </c>
      <c r="C2" s="1162"/>
      <c r="D2" s="1162"/>
      <c r="E2" s="1162"/>
      <c r="F2" s="1162"/>
      <c r="G2" s="1162"/>
      <c r="H2" s="1162"/>
    </row>
    <row r="3" spans="1:10" ht="12.95" customHeight="1" thickBot="1">
      <c r="B3" s="238"/>
      <c r="C3" s="451"/>
      <c r="D3" s="451"/>
      <c r="E3" s="451"/>
      <c r="F3" s="451"/>
      <c r="G3" s="451"/>
      <c r="H3" s="451"/>
    </row>
    <row r="4" spans="1:10" ht="7.5" customHeight="1">
      <c r="B4" s="1030"/>
      <c r="C4" s="1066"/>
      <c r="D4" s="1066"/>
      <c r="E4" s="1066"/>
      <c r="F4" s="1066"/>
      <c r="G4" s="1066"/>
    </row>
    <row r="5" spans="1:10" ht="71.25" customHeight="1">
      <c r="B5" s="1067" t="s">
        <v>192</v>
      </c>
      <c r="C5" s="1163" t="s">
        <v>143</v>
      </c>
      <c r="D5" s="1163"/>
      <c r="E5" s="1163"/>
      <c r="F5" s="1163"/>
      <c r="G5" s="1163"/>
      <c r="H5" s="262"/>
    </row>
    <row r="6" spans="1:10" ht="7.5" customHeight="1" thickBot="1">
      <c r="B6" s="1068"/>
      <c r="C6" s="986"/>
      <c r="D6" s="1064"/>
      <c r="E6" s="986"/>
      <c r="F6" s="1064"/>
      <c r="G6" s="986"/>
      <c r="H6" s="452"/>
    </row>
    <row r="7" spans="1:10" ht="7.5" customHeight="1">
      <c r="B7" s="1068"/>
      <c r="C7" s="989"/>
      <c r="D7" s="1077"/>
      <c r="E7" s="989"/>
      <c r="F7" s="1077"/>
      <c r="G7" s="989"/>
      <c r="H7" s="452"/>
    </row>
    <row r="8" spans="1:10" s="260" customFormat="1" ht="42.75" customHeight="1">
      <c r="A8" s="311"/>
      <c r="B8" s="1037"/>
      <c r="C8" s="1006" t="s">
        <v>301</v>
      </c>
      <c r="D8" s="1037"/>
      <c r="E8" s="1006" t="s">
        <v>302</v>
      </c>
      <c r="F8" s="1037"/>
      <c r="G8" s="1081" t="s">
        <v>303</v>
      </c>
      <c r="H8" s="292"/>
    </row>
    <row r="9" spans="1:10" ht="7.5" customHeight="1" thickBot="1">
      <c r="B9" s="994"/>
      <c r="C9" s="1069"/>
      <c r="D9" s="1070"/>
      <c r="E9" s="1070"/>
      <c r="F9" s="1071"/>
      <c r="G9" s="1069"/>
      <c r="H9" s="239"/>
    </row>
    <row r="10" spans="1:10" ht="7.5" customHeight="1">
      <c r="B10" s="121"/>
      <c r="C10" s="453"/>
      <c r="D10" s="122"/>
      <c r="E10" s="122"/>
      <c r="F10" s="454"/>
      <c r="G10" s="453"/>
      <c r="H10" s="239"/>
    </row>
    <row r="11" spans="1:10" ht="29.25" customHeight="1">
      <c r="B11" s="455" t="s">
        <v>12</v>
      </c>
      <c r="C11" s="234">
        <v>28521</v>
      </c>
      <c r="D11" s="234"/>
      <c r="E11" s="234">
        <v>326024</v>
      </c>
      <c r="F11" s="234"/>
      <c r="G11" s="234">
        <v>71668</v>
      </c>
      <c r="H11" s="234"/>
      <c r="J11" s="457"/>
    </row>
    <row r="12" spans="1:10" ht="7.5" customHeight="1" thickBot="1">
      <c r="B12" s="455"/>
      <c r="C12" s="234"/>
      <c r="D12" s="234"/>
      <c r="E12" s="234"/>
      <c r="F12" s="234"/>
      <c r="G12" s="234"/>
      <c r="H12" s="234"/>
      <c r="J12" s="457"/>
    </row>
    <row r="13" spans="1:10" ht="11.25" customHeight="1">
      <c r="B13" s="1072"/>
      <c r="C13" s="1073"/>
      <c r="D13" s="1074"/>
      <c r="E13" s="1073"/>
      <c r="F13" s="1074"/>
      <c r="G13" s="1073"/>
      <c r="H13" s="418"/>
      <c r="J13" s="457"/>
    </row>
    <row r="14" spans="1:10" s="248" customFormat="1" ht="20.25" customHeight="1">
      <c r="A14" s="504" t="s">
        <v>220</v>
      </c>
      <c r="B14" s="410" t="s">
        <v>30</v>
      </c>
      <c r="C14" s="1075">
        <v>3887</v>
      </c>
      <c r="D14" s="328"/>
      <c r="E14" s="1075">
        <v>43006</v>
      </c>
      <c r="F14" s="328"/>
      <c r="G14" s="1075">
        <v>8436</v>
      </c>
      <c r="H14" s="420"/>
      <c r="J14" s="457"/>
    </row>
    <row r="15" spans="1:10" ht="7.5" customHeight="1">
      <c r="A15" s="505"/>
      <c r="B15" s="410"/>
      <c r="C15" s="67"/>
      <c r="D15" s="67"/>
      <c r="E15" s="510"/>
      <c r="F15" s="67"/>
      <c r="G15" s="67"/>
      <c r="H15" s="421"/>
      <c r="J15" s="457"/>
    </row>
    <row r="16" spans="1:10" s="248" customFormat="1" ht="20.25" customHeight="1">
      <c r="A16" s="504" t="s">
        <v>221</v>
      </c>
      <c r="B16" s="410" t="s">
        <v>31</v>
      </c>
      <c r="C16" s="1075">
        <v>829</v>
      </c>
      <c r="D16" s="328"/>
      <c r="E16" s="1075">
        <v>7846</v>
      </c>
      <c r="F16" s="328"/>
      <c r="G16" s="1075">
        <v>1134</v>
      </c>
      <c r="H16" s="345"/>
      <c r="J16" s="457"/>
    </row>
    <row r="17" spans="1:10" ht="7.5" customHeight="1">
      <c r="A17" s="505"/>
      <c r="B17" s="410"/>
      <c r="C17" s="67"/>
      <c r="D17" s="67"/>
      <c r="E17" s="512"/>
      <c r="F17" s="67"/>
      <c r="G17" s="67"/>
      <c r="H17" s="294"/>
      <c r="J17" s="457"/>
    </row>
    <row r="18" spans="1:10" s="248" customFormat="1" ht="20.25" customHeight="1">
      <c r="A18" s="504" t="s">
        <v>222</v>
      </c>
      <c r="B18" s="410" t="s">
        <v>32</v>
      </c>
      <c r="C18" s="1075">
        <v>674</v>
      </c>
      <c r="D18" s="328"/>
      <c r="E18" s="1075">
        <v>7080</v>
      </c>
      <c r="F18" s="328"/>
      <c r="G18" s="1075">
        <v>2010</v>
      </c>
      <c r="H18" s="345"/>
      <c r="J18" s="457"/>
    </row>
    <row r="19" spans="1:10" ht="7.5" customHeight="1">
      <c r="A19" s="505"/>
      <c r="B19" s="410"/>
      <c r="C19" s="67"/>
      <c r="D19" s="67"/>
      <c r="E19" s="512"/>
      <c r="F19" s="67"/>
      <c r="G19" s="67"/>
      <c r="H19" s="294"/>
      <c r="J19" s="457"/>
    </row>
    <row r="20" spans="1:10" s="248" customFormat="1" ht="20.25" customHeight="1">
      <c r="A20" s="504" t="s">
        <v>223</v>
      </c>
      <c r="B20" s="410" t="s">
        <v>33</v>
      </c>
      <c r="C20" s="1075">
        <v>868</v>
      </c>
      <c r="D20" s="328"/>
      <c r="E20" s="1075">
        <v>6980</v>
      </c>
      <c r="F20" s="328"/>
      <c r="G20" s="1075">
        <v>1153</v>
      </c>
      <c r="H20" s="345"/>
      <c r="J20" s="457"/>
    </row>
    <row r="21" spans="1:10" ht="7.5" customHeight="1">
      <c r="A21" s="505"/>
      <c r="B21" s="410"/>
      <c r="C21" s="67"/>
      <c r="D21" s="67"/>
      <c r="E21" s="512"/>
      <c r="F21" s="67"/>
      <c r="G21" s="67"/>
      <c r="H21" s="294"/>
      <c r="J21" s="457"/>
    </row>
    <row r="22" spans="1:10" s="248" customFormat="1" ht="20.25" customHeight="1">
      <c r="A22" s="504" t="s">
        <v>224</v>
      </c>
      <c r="B22" s="410" t="s">
        <v>34</v>
      </c>
      <c r="C22" s="1075">
        <v>993</v>
      </c>
      <c r="D22" s="328"/>
      <c r="E22" s="1075">
        <v>10394</v>
      </c>
      <c r="F22" s="328"/>
      <c r="G22" s="1075">
        <v>1981</v>
      </c>
      <c r="H22" s="345"/>
      <c r="J22" s="457"/>
    </row>
    <row r="23" spans="1:10" ht="7.5" customHeight="1">
      <c r="A23" s="505"/>
      <c r="B23" s="410"/>
      <c r="C23" s="67"/>
      <c r="D23" s="67"/>
      <c r="E23" s="512"/>
      <c r="F23" s="67"/>
      <c r="G23" s="67"/>
      <c r="H23" s="294"/>
      <c r="J23" s="457"/>
    </row>
    <row r="24" spans="1:10" s="248" customFormat="1" ht="20.25" customHeight="1">
      <c r="A24" s="504" t="s">
        <v>225</v>
      </c>
      <c r="B24" s="410" t="s">
        <v>35</v>
      </c>
      <c r="C24" s="1075">
        <v>2779</v>
      </c>
      <c r="D24" s="328"/>
      <c r="E24" s="1075">
        <v>35338</v>
      </c>
      <c r="F24" s="328"/>
      <c r="G24" s="1075">
        <v>2845</v>
      </c>
      <c r="H24" s="345"/>
      <c r="J24" s="457"/>
    </row>
    <row r="25" spans="1:10" ht="7.5" customHeight="1">
      <c r="A25" s="505"/>
      <c r="B25" s="410"/>
      <c r="C25" s="67"/>
      <c r="D25" s="67"/>
      <c r="E25" s="512"/>
      <c r="F25" s="67"/>
      <c r="G25" s="67"/>
      <c r="H25" s="294"/>
      <c r="J25" s="457"/>
    </row>
    <row r="26" spans="1:10" s="248" customFormat="1" ht="20.25" customHeight="1">
      <c r="A26" s="504" t="s">
        <v>226</v>
      </c>
      <c r="B26" s="410" t="s">
        <v>37</v>
      </c>
      <c r="C26" s="1075">
        <v>2469</v>
      </c>
      <c r="D26" s="328"/>
      <c r="E26" s="1075">
        <v>25266</v>
      </c>
      <c r="F26" s="328"/>
      <c r="G26" s="1075">
        <v>5215</v>
      </c>
      <c r="H26" s="345"/>
      <c r="J26" s="457"/>
    </row>
    <row r="27" spans="1:10" ht="7.5" customHeight="1">
      <c r="A27" s="505"/>
      <c r="B27" s="410"/>
      <c r="C27" s="67"/>
      <c r="D27" s="67"/>
      <c r="E27" s="512"/>
      <c r="F27" s="67"/>
      <c r="G27" s="67"/>
      <c r="H27" s="294"/>
      <c r="J27" s="457"/>
    </row>
    <row r="28" spans="1:10" s="248" customFormat="1" ht="20.25" customHeight="1">
      <c r="A28" s="504" t="s">
        <v>227</v>
      </c>
      <c r="B28" s="410" t="s">
        <v>38</v>
      </c>
      <c r="C28" s="1075">
        <v>16</v>
      </c>
      <c r="D28" s="328"/>
      <c r="E28" s="1075">
        <v>149</v>
      </c>
      <c r="F28" s="328"/>
      <c r="G28" s="1075">
        <v>24</v>
      </c>
      <c r="H28" s="345"/>
      <c r="J28" s="457"/>
    </row>
    <row r="29" spans="1:10" ht="7.5" customHeight="1">
      <c r="A29" s="505"/>
      <c r="B29" s="410"/>
      <c r="C29" s="67"/>
      <c r="D29" s="67"/>
      <c r="E29" s="512"/>
      <c r="F29" s="67"/>
      <c r="G29" s="67"/>
      <c r="H29" s="294"/>
      <c r="J29" s="457"/>
    </row>
    <row r="30" spans="1:10" s="248" customFormat="1" ht="20.25" customHeight="1">
      <c r="A30" s="504" t="s">
        <v>228</v>
      </c>
      <c r="B30" s="410" t="s">
        <v>36</v>
      </c>
      <c r="C30" s="1075">
        <v>953</v>
      </c>
      <c r="D30" s="328"/>
      <c r="E30" s="1075">
        <v>4397</v>
      </c>
      <c r="F30" s="328"/>
      <c r="G30" s="1075">
        <v>1717</v>
      </c>
      <c r="H30" s="345"/>
      <c r="J30" s="457"/>
    </row>
    <row r="31" spans="1:10" ht="7.5" customHeight="1">
      <c r="A31" s="505"/>
      <c r="B31" s="410"/>
      <c r="C31" s="67"/>
      <c r="D31" s="67"/>
      <c r="E31" s="512"/>
      <c r="F31" s="67"/>
      <c r="G31" s="67"/>
      <c r="H31" s="294"/>
      <c r="J31" s="457"/>
    </row>
    <row r="32" spans="1:10" s="248" customFormat="1" ht="20.25" customHeight="1">
      <c r="A32" s="504" t="s">
        <v>229</v>
      </c>
      <c r="B32" s="410" t="s">
        <v>41</v>
      </c>
      <c r="C32" s="1075">
        <v>6320</v>
      </c>
      <c r="D32" s="328"/>
      <c r="E32" s="1075">
        <v>111260</v>
      </c>
      <c r="F32" s="328"/>
      <c r="G32" s="1075">
        <v>21992</v>
      </c>
      <c r="H32" s="345"/>
      <c r="J32" s="457"/>
    </row>
    <row r="33" spans="1:14" ht="7.5" customHeight="1">
      <c r="A33" s="505"/>
      <c r="B33" s="410"/>
      <c r="C33" s="67"/>
      <c r="D33" s="67"/>
      <c r="E33" s="512"/>
      <c r="F33" s="67"/>
      <c r="G33" s="67"/>
      <c r="H33" s="294"/>
      <c r="J33" s="457"/>
    </row>
    <row r="34" spans="1:14" s="248" customFormat="1" ht="20.25" customHeight="1">
      <c r="A34" s="504" t="s">
        <v>230</v>
      </c>
      <c r="B34" s="410" t="s">
        <v>42</v>
      </c>
      <c r="C34" s="1075">
        <v>5899</v>
      </c>
      <c r="D34" s="328"/>
      <c r="E34" s="1075">
        <v>47333</v>
      </c>
      <c r="F34" s="328"/>
      <c r="G34" s="1075">
        <v>19748</v>
      </c>
      <c r="H34" s="345"/>
      <c r="I34" s="344"/>
      <c r="J34" s="457"/>
      <c r="K34" s="344"/>
      <c r="L34" s="344"/>
    </row>
    <row r="35" spans="1:14" ht="7.5" customHeight="1">
      <c r="A35" s="505"/>
      <c r="B35" s="410"/>
      <c r="C35" s="67"/>
      <c r="D35" s="67"/>
      <c r="E35" s="512"/>
      <c r="F35" s="67"/>
      <c r="G35" s="67"/>
      <c r="H35" s="294"/>
      <c r="J35" s="457"/>
    </row>
    <row r="36" spans="1:14" s="248" customFormat="1" ht="20.25" customHeight="1">
      <c r="A36" s="504" t="s">
        <v>231</v>
      </c>
      <c r="B36" s="410" t="s">
        <v>39</v>
      </c>
      <c r="C36" s="1075">
        <v>2124</v>
      </c>
      <c r="D36" s="328"/>
      <c r="E36" s="1075">
        <v>15801</v>
      </c>
      <c r="F36" s="328"/>
      <c r="G36" s="1075">
        <v>2702</v>
      </c>
      <c r="H36" s="345"/>
      <c r="J36" s="457"/>
    </row>
    <row r="37" spans="1:14" ht="7.5" customHeight="1">
      <c r="A37" s="505"/>
      <c r="B37" s="410"/>
      <c r="C37" s="67"/>
      <c r="D37" s="67"/>
      <c r="E37" s="512"/>
      <c r="F37" s="67"/>
      <c r="G37" s="67"/>
      <c r="H37" s="294"/>
      <c r="J37" s="457"/>
    </row>
    <row r="38" spans="1:14" s="248" customFormat="1" ht="20.25" customHeight="1">
      <c r="A38" s="504" t="s">
        <v>232</v>
      </c>
      <c r="B38" s="410" t="s">
        <v>40</v>
      </c>
      <c r="C38" s="1075">
        <v>669</v>
      </c>
      <c r="D38" s="328"/>
      <c r="E38" s="1075">
        <v>11077</v>
      </c>
      <c r="F38" s="328"/>
      <c r="G38" s="1075">
        <v>2680</v>
      </c>
      <c r="H38" s="345"/>
      <c r="J38" s="457"/>
    </row>
    <row r="39" spans="1:14" ht="7.5" customHeight="1">
      <c r="A39" s="505"/>
      <c r="B39" s="410"/>
      <c r="C39" s="67"/>
      <c r="D39" s="67"/>
      <c r="E39" s="512"/>
      <c r="F39" s="67"/>
      <c r="G39" s="67"/>
      <c r="H39" s="294"/>
      <c r="J39" s="457"/>
    </row>
    <row r="40" spans="1:14" s="248" customFormat="1" ht="20.25" customHeight="1">
      <c r="A40" s="504" t="s">
        <v>233</v>
      </c>
      <c r="B40" s="410" t="s">
        <v>236</v>
      </c>
      <c r="C40" s="1075">
        <v>33</v>
      </c>
      <c r="D40" s="328"/>
      <c r="E40" s="1075">
        <v>78</v>
      </c>
      <c r="F40" s="328"/>
      <c r="G40" s="1075">
        <v>1</v>
      </c>
      <c r="H40" s="345"/>
      <c r="I40" s="344"/>
      <c r="J40" s="457"/>
      <c r="K40" s="344"/>
      <c r="L40" s="344"/>
    </row>
    <row r="41" spans="1:14" ht="7.5" customHeight="1">
      <c r="A41" s="505"/>
      <c r="B41" s="410"/>
      <c r="C41" s="67"/>
      <c r="D41" s="67"/>
      <c r="E41" s="512"/>
      <c r="F41" s="67"/>
      <c r="G41" s="67"/>
      <c r="H41" s="294"/>
      <c r="I41" s="238"/>
      <c r="J41" s="457"/>
      <c r="K41" s="238"/>
      <c r="L41" s="238"/>
    </row>
    <row r="42" spans="1:14" s="248" customFormat="1" ht="20.25" customHeight="1">
      <c r="A42" s="506" t="s">
        <v>234</v>
      </c>
      <c r="B42" s="410" t="s">
        <v>237</v>
      </c>
      <c r="C42" s="1075">
        <v>4</v>
      </c>
      <c r="D42" s="328"/>
      <c r="E42" s="1075">
        <v>17</v>
      </c>
      <c r="F42" s="328"/>
      <c r="G42" s="1075">
        <v>28</v>
      </c>
      <c r="H42" s="345"/>
      <c r="I42" s="344"/>
      <c r="J42" s="457"/>
      <c r="K42" s="344"/>
      <c r="L42" s="344"/>
    </row>
    <row r="43" spans="1:14" ht="7.5" customHeight="1">
      <c r="A43" s="507"/>
      <c r="B43" s="410"/>
      <c r="C43" s="67"/>
      <c r="D43" s="67"/>
      <c r="E43" s="512"/>
      <c r="F43" s="67"/>
      <c r="G43" s="67"/>
      <c r="H43" s="294"/>
      <c r="I43" s="238"/>
      <c r="J43" s="457"/>
      <c r="K43" s="238"/>
      <c r="L43" s="238"/>
    </row>
    <row r="44" spans="1:14" s="248" customFormat="1" ht="20.25" customHeight="1">
      <c r="A44" s="504" t="s">
        <v>235</v>
      </c>
      <c r="B44" s="410" t="s">
        <v>238</v>
      </c>
      <c r="C44" s="1075">
        <v>4</v>
      </c>
      <c r="D44" s="328"/>
      <c r="E44" s="1075">
        <v>2</v>
      </c>
      <c r="F44" s="328"/>
      <c r="G44" s="1075">
        <v>2</v>
      </c>
      <c r="H44" s="346"/>
      <c r="I44" s="346"/>
      <c r="J44" s="457"/>
      <c r="K44" s="346"/>
      <c r="L44" s="346"/>
      <c r="M44" s="346"/>
      <c r="N44" s="346"/>
    </row>
    <row r="45" spans="1:14" ht="8.25" customHeight="1" thickBot="1">
      <c r="B45" s="995"/>
      <c r="C45" s="1076"/>
      <c r="D45" s="1076"/>
      <c r="E45" s="1076"/>
      <c r="F45" s="1076"/>
      <c r="G45" s="1076"/>
      <c r="H45" s="294"/>
      <c r="I45" s="238"/>
      <c r="J45" s="238"/>
      <c r="K45" s="238"/>
      <c r="L45" s="238"/>
    </row>
    <row r="46" spans="1:14">
      <c r="B46" s="290"/>
      <c r="C46" s="293"/>
      <c r="D46" s="293"/>
      <c r="E46" s="293"/>
      <c r="F46" s="293"/>
      <c r="G46" s="293"/>
      <c r="H46" s="294"/>
      <c r="I46" s="238"/>
      <c r="J46" s="238"/>
      <c r="K46" s="238"/>
      <c r="L46" s="238"/>
    </row>
    <row r="47" spans="1:14" s="238" customFormat="1">
      <c r="C47" s="451"/>
      <c r="D47" s="451"/>
      <c r="E47" s="451"/>
      <c r="F47" s="451"/>
      <c r="G47" s="451"/>
      <c r="H47" s="451"/>
    </row>
    <row r="48" spans="1:14">
      <c r="C48" s="236"/>
      <c r="D48" s="236"/>
      <c r="E48" s="236"/>
      <c r="F48" s="236"/>
      <c r="G48" s="236"/>
      <c r="H48" s="236"/>
    </row>
  </sheetData>
  <sheetProtection algorithmName="SHA-512" hashValue="CIORRDEesLFp2Lc7Q/P0aUR+EOrnPIx2xbQHv+Z1F4LJEKWYtMsJR4U6eIuhrWSTBOWxxHdPkAplYWMIJOCndw==" saltValue="YYGALQA6tfcNzmUnn3qCaA==" spinCount="100000" sheet="1" objects="1" scenarios="1"/>
  <mergeCells count="2">
    <mergeCell ref="B2:H2"/>
    <mergeCell ref="C5:G5"/>
  </mergeCells>
  <pageMargins left="0" right="0.5" top="0.3" bottom="0.5" header="1.27" footer="1"/>
  <pageSetup paperSize="9" scale="79" firstPageNumber="25" orientation="landscape" useFirstPageNumber="1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3FFD85-0F7A-4F58-AF74-3AE9CFEA956B}">
  <sheetPr>
    <tabColor rgb="FF92D050"/>
  </sheetPr>
  <dimension ref="B1:V33"/>
  <sheetViews>
    <sheetView zoomScaleNormal="100" zoomScaleSheetLayoutView="70" workbookViewId="0">
      <selection activeCell="E22" sqref="E22"/>
    </sheetView>
  </sheetViews>
  <sheetFormatPr defaultColWidth="9.140625" defaultRowHeight="12.75"/>
  <cols>
    <col min="1" max="1" width="9.5703125" style="477" customWidth="1"/>
    <col min="2" max="2" width="39" style="477" bestFit="1" customWidth="1"/>
    <col min="3" max="3" width="10.7109375" style="477" customWidth="1"/>
    <col min="4" max="4" width="1.42578125" style="477" customWidth="1"/>
    <col min="5" max="5" width="14.42578125" style="477" customWidth="1"/>
    <col min="6" max="6" width="1.42578125" style="477" customWidth="1"/>
    <col min="7" max="7" width="13.5703125" style="477" customWidth="1"/>
    <col min="8" max="8" width="1.42578125" style="477" customWidth="1"/>
    <col min="9" max="9" width="13.5703125" style="477" customWidth="1"/>
    <col min="10" max="10" width="1.42578125" style="477" customWidth="1"/>
    <col min="11" max="11" width="13.5703125" style="477" customWidth="1"/>
    <col min="12" max="12" width="1.42578125" style="477" customWidth="1"/>
    <col min="13" max="13" width="20.7109375" style="477" customWidth="1"/>
    <col min="14" max="14" width="1.42578125" style="477" customWidth="1"/>
    <col min="15" max="15" width="13.5703125" style="477" customWidth="1"/>
    <col min="16" max="16" width="1.42578125" style="477" customWidth="1"/>
    <col min="17" max="17" width="19.5703125" style="477" customWidth="1"/>
    <col min="18" max="18" width="10.28515625" style="477" bestFit="1" customWidth="1"/>
    <col min="19" max="20" width="10.85546875" style="477" bestFit="1" customWidth="1"/>
    <col min="21" max="21" width="10.28515625" style="477" bestFit="1" customWidth="1"/>
    <col min="22" max="22" width="11.28515625" style="477" bestFit="1" customWidth="1"/>
    <col min="23" max="16384" width="9.140625" style="477"/>
  </cols>
  <sheetData>
    <row r="1" spans="2:19" ht="12.95" customHeight="1"/>
    <row r="2" spans="2:19" ht="27" customHeight="1">
      <c r="B2" s="1086" t="s">
        <v>291</v>
      </c>
      <c r="C2" s="1087"/>
      <c r="D2" s="1087"/>
      <c r="E2" s="1087"/>
      <c r="F2" s="1087"/>
      <c r="G2" s="1087"/>
      <c r="H2" s="1087"/>
      <c r="I2" s="1087"/>
      <c r="J2" s="1087"/>
      <c r="K2" s="1087"/>
      <c r="L2" s="1087"/>
      <c r="M2" s="1087"/>
      <c r="N2" s="1087"/>
      <c r="O2" s="1087"/>
      <c r="P2" s="1087"/>
      <c r="Q2" s="1087"/>
    </row>
    <row r="3" spans="2:19" ht="12.95" customHeight="1" thickBot="1"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</row>
    <row r="4" spans="2:19" s="37" customFormat="1" ht="7.5" customHeight="1">
      <c r="B4" s="662"/>
      <c r="C4" s="663"/>
      <c r="D4" s="663"/>
      <c r="E4" s="663"/>
      <c r="F4" s="663"/>
      <c r="G4" s="663"/>
      <c r="H4" s="663"/>
      <c r="I4" s="663"/>
      <c r="J4" s="663"/>
      <c r="K4" s="663"/>
      <c r="L4" s="663"/>
      <c r="M4" s="663"/>
      <c r="N4" s="663"/>
      <c r="O4" s="663"/>
      <c r="P4" s="663"/>
      <c r="Q4" s="663"/>
      <c r="R4" s="478"/>
    </row>
    <row r="5" spans="2:19" s="37" customFormat="1" ht="104.25" customHeight="1">
      <c r="B5" s="664" t="s">
        <v>107</v>
      </c>
      <c r="C5" s="643" t="s">
        <v>114</v>
      </c>
      <c r="D5" s="665"/>
      <c r="E5" s="643" t="s">
        <v>108</v>
      </c>
      <c r="F5" s="644"/>
      <c r="G5" s="643" t="s">
        <v>45</v>
      </c>
      <c r="H5" s="644"/>
      <c r="I5" s="645" t="s">
        <v>109</v>
      </c>
      <c r="J5" s="644"/>
      <c r="K5" s="643" t="s">
        <v>110</v>
      </c>
      <c r="L5" s="644"/>
      <c r="M5" s="643" t="s">
        <v>111</v>
      </c>
      <c r="N5" s="644"/>
      <c r="O5" s="643" t="s">
        <v>112</v>
      </c>
      <c r="P5" s="644"/>
      <c r="Q5" s="645" t="s">
        <v>113</v>
      </c>
      <c r="R5" s="478"/>
    </row>
    <row r="6" spans="2:19" s="37" customFormat="1" ht="24.75" customHeight="1">
      <c r="B6" s="496"/>
      <c r="C6" s="497"/>
      <c r="D6" s="497"/>
      <c r="E6" s="497"/>
      <c r="F6" s="497"/>
      <c r="G6" s="647" t="s">
        <v>0</v>
      </c>
      <c r="H6" s="647"/>
      <c r="I6" s="647" t="s">
        <v>0</v>
      </c>
      <c r="J6" s="647"/>
      <c r="K6" s="647" t="s">
        <v>0</v>
      </c>
      <c r="L6" s="647"/>
      <c r="M6" s="647"/>
      <c r="N6" s="647"/>
      <c r="O6" s="647" t="s">
        <v>0</v>
      </c>
      <c r="P6" s="647"/>
      <c r="Q6" s="647" t="s">
        <v>0</v>
      </c>
      <c r="R6" s="478"/>
    </row>
    <row r="7" spans="2:19" s="37" customFormat="1" ht="7.5" customHeight="1" thickBot="1">
      <c r="B7" s="496"/>
      <c r="C7" s="497"/>
      <c r="D7" s="497"/>
      <c r="E7" s="497"/>
      <c r="F7" s="497"/>
      <c r="G7" s="498"/>
      <c r="H7" s="498"/>
      <c r="I7" s="498"/>
      <c r="J7" s="498"/>
      <c r="K7" s="498"/>
      <c r="L7" s="498"/>
      <c r="M7" s="498"/>
      <c r="N7" s="498"/>
      <c r="O7" s="498"/>
      <c r="P7" s="498"/>
      <c r="Q7" s="498"/>
      <c r="R7" s="478"/>
    </row>
    <row r="8" spans="2:19" s="37" customFormat="1" ht="7.5" customHeight="1">
      <c r="B8" s="662"/>
      <c r="C8" s="662"/>
      <c r="D8" s="662"/>
      <c r="E8" s="682"/>
      <c r="F8" s="683"/>
      <c r="G8" s="682"/>
      <c r="H8" s="682"/>
      <c r="I8" s="682"/>
      <c r="J8" s="682"/>
      <c r="K8" s="682"/>
      <c r="L8" s="682"/>
      <c r="M8" s="682"/>
      <c r="N8" s="682"/>
      <c r="O8" s="682"/>
      <c r="P8" s="682"/>
      <c r="Q8" s="682"/>
      <c r="R8" s="478"/>
    </row>
    <row r="9" spans="2:19" s="37" customFormat="1" ht="29.25" customHeight="1">
      <c r="B9" s="641" t="s">
        <v>12</v>
      </c>
      <c r="C9" s="496"/>
      <c r="D9" s="496"/>
      <c r="E9" s="666">
        <v>12998</v>
      </c>
      <c r="F9" s="533"/>
      <c r="G9" s="666">
        <v>122349794.60060002</v>
      </c>
      <c r="H9" s="580"/>
      <c r="I9" s="666">
        <v>44763785.735000007</v>
      </c>
      <c r="J9" s="580"/>
      <c r="K9" s="666">
        <v>77586008.86559999</v>
      </c>
      <c r="L9" s="580"/>
      <c r="M9" s="666">
        <v>518130</v>
      </c>
      <c r="N9" s="373"/>
      <c r="O9" s="666">
        <v>9480296.203999998</v>
      </c>
      <c r="P9" s="580"/>
      <c r="Q9" s="666">
        <v>79447455.310000002</v>
      </c>
      <c r="R9" s="478"/>
    </row>
    <row r="10" spans="2:19" s="37" customFormat="1" ht="7.5" customHeight="1" thickBot="1">
      <c r="B10" s="684"/>
      <c r="C10" s="684"/>
      <c r="D10" s="684"/>
      <c r="E10" s="685"/>
      <c r="F10" s="686"/>
      <c r="G10" s="685"/>
      <c r="H10" s="685"/>
      <c r="I10" s="685"/>
      <c r="J10" s="685"/>
      <c r="K10" s="685"/>
      <c r="L10" s="685"/>
      <c r="M10" s="685"/>
      <c r="N10" s="685"/>
      <c r="O10" s="685"/>
      <c r="P10" s="685"/>
      <c r="Q10" s="685"/>
      <c r="R10" s="478"/>
    </row>
    <row r="11" spans="2:19" s="37" customFormat="1" ht="9" customHeight="1">
      <c r="B11" s="496"/>
      <c r="C11" s="497"/>
      <c r="D11" s="497"/>
      <c r="E11" s="667"/>
      <c r="F11" s="667"/>
      <c r="G11" s="667"/>
      <c r="H11" s="667"/>
      <c r="I11" s="667"/>
      <c r="J11" s="667"/>
      <c r="K11" s="667"/>
      <c r="L11" s="667"/>
      <c r="M11" s="667"/>
      <c r="N11" s="667"/>
      <c r="O11" s="667"/>
      <c r="P11" s="667"/>
      <c r="Q11" s="667"/>
      <c r="R11" s="478"/>
    </row>
    <row r="12" spans="2:19" s="37" customFormat="1" ht="30" customHeight="1">
      <c r="B12" s="641" t="s">
        <v>13</v>
      </c>
      <c r="C12" s="498"/>
      <c r="D12" s="498"/>
      <c r="E12" s="666">
        <v>9027</v>
      </c>
      <c r="F12" s="666"/>
      <c r="G12" s="666">
        <v>95413161.319220021</v>
      </c>
      <c r="H12" s="666"/>
      <c r="I12" s="666">
        <v>26114785.643000003</v>
      </c>
      <c r="J12" s="666"/>
      <c r="K12" s="666">
        <v>69298375.67622</v>
      </c>
      <c r="L12" s="666"/>
      <c r="M12" s="666">
        <v>449268</v>
      </c>
      <c r="N12" s="666"/>
      <c r="O12" s="666">
        <v>7683255.0419999994</v>
      </c>
      <c r="P12" s="666"/>
      <c r="Q12" s="666">
        <v>70020263.616000012</v>
      </c>
      <c r="R12" s="478"/>
    </row>
    <row r="13" spans="2:19" s="37" customFormat="1" ht="4.5" customHeight="1">
      <c r="B13" s="496"/>
      <c r="C13" s="497"/>
      <c r="D13" s="497"/>
      <c r="E13" s="667"/>
      <c r="F13" s="667"/>
      <c r="G13" s="667"/>
      <c r="H13" s="667"/>
      <c r="I13" s="667"/>
      <c r="J13" s="667"/>
      <c r="K13" s="667"/>
      <c r="L13" s="667"/>
      <c r="M13" s="667"/>
      <c r="N13" s="667"/>
      <c r="O13" s="667"/>
      <c r="P13" s="667"/>
      <c r="Q13" s="667"/>
      <c r="R13" s="478"/>
    </row>
    <row r="14" spans="2:19" s="37" customFormat="1" ht="30" customHeight="1">
      <c r="B14" s="668" t="s">
        <v>122</v>
      </c>
      <c r="C14" s="669" t="s">
        <v>14</v>
      </c>
      <c r="D14" s="670"/>
      <c r="E14" s="328">
        <v>1557</v>
      </c>
      <c r="F14" s="328"/>
      <c r="G14" s="328">
        <v>2336637.0498099998</v>
      </c>
      <c r="H14" s="328"/>
      <c r="I14" s="328">
        <v>1244651.939</v>
      </c>
      <c r="J14" s="328"/>
      <c r="K14" s="328">
        <v>1091985.1108099998</v>
      </c>
      <c r="L14" s="328"/>
      <c r="M14" s="328">
        <v>18394</v>
      </c>
      <c r="N14" s="328"/>
      <c r="O14" s="328">
        <v>397502.03600000002</v>
      </c>
      <c r="P14" s="328"/>
      <c r="Q14" s="328">
        <v>938717.61899999995</v>
      </c>
      <c r="R14" s="478"/>
      <c r="S14" s="43"/>
    </row>
    <row r="15" spans="2:19" s="37" customFormat="1" ht="4.5" customHeight="1">
      <c r="B15" s="61"/>
      <c r="C15" s="671"/>
      <c r="D15" s="670"/>
      <c r="E15" s="672"/>
      <c r="F15" s="672"/>
      <c r="G15" s="673"/>
      <c r="H15" s="673"/>
      <c r="I15" s="673"/>
      <c r="J15" s="673"/>
      <c r="K15" s="673"/>
      <c r="L15" s="673"/>
      <c r="M15" s="672"/>
      <c r="N15" s="672"/>
      <c r="O15" s="672"/>
      <c r="P15" s="672"/>
      <c r="Q15" s="672"/>
      <c r="R15" s="478"/>
    </row>
    <row r="16" spans="2:19" s="37" customFormat="1" ht="30" customHeight="1">
      <c r="B16" s="324" t="s">
        <v>123</v>
      </c>
      <c r="C16" s="669" t="s">
        <v>15</v>
      </c>
      <c r="D16" s="670"/>
      <c r="E16" s="328">
        <v>6279</v>
      </c>
      <c r="F16" s="328"/>
      <c r="G16" s="328">
        <v>91279020.347410008</v>
      </c>
      <c r="H16" s="328"/>
      <c r="I16" s="328">
        <v>23935147.282000002</v>
      </c>
      <c r="J16" s="328"/>
      <c r="K16" s="328">
        <v>67343873.065410003</v>
      </c>
      <c r="L16" s="328"/>
      <c r="M16" s="328">
        <v>419663</v>
      </c>
      <c r="N16" s="328"/>
      <c r="O16" s="328">
        <v>7046086.6119999997</v>
      </c>
      <c r="P16" s="328"/>
      <c r="Q16" s="328">
        <v>68305589.230000004</v>
      </c>
      <c r="R16" s="478"/>
    </row>
    <row r="17" spans="2:22" s="37" customFormat="1" ht="4.5" customHeight="1">
      <c r="B17" s="674"/>
      <c r="C17" s="26"/>
      <c r="D17" s="670"/>
      <c r="E17" s="80"/>
      <c r="F17" s="80"/>
      <c r="G17" s="80"/>
      <c r="H17" s="80"/>
      <c r="I17" s="334"/>
      <c r="J17" s="80"/>
      <c r="K17" s="80"/>
      <c r="L17" s="334"/>
      <c r="M17" s="80"/>
      <c r="N17" s="80"/>
      <c r="O17" s="672"/>
      <c r="P17" s="672"/>
      <c r="Q17" s="672"/>
      <c r="R17" s="478"/>
    </row>
    <row r="18" spans="2:22" s="37" customFormat="1" ht="30" customHeight="1">
      <c r="B18" s="324" t="s">
        <v>124</v>
      </c>
      <c r="C18" s="669" t="s">
        <v>16</v>
      </c>
      <c r="D18" s="670"/>
      <c r="E18" s="328">
        <v>388</v>
      </c>
      <c r="F18" s="328"/>
      <c r="G18" s="328">
        <v>781304.196</v>
      </c>
      <c r="H18" s="328"/>
      <c r="I18" s="328">
        <v>371058.07799999998</v>
      </c>
      <c r="J18" s="328"/>
      <c r="K18" s="328">
        <v>410246.11800000002</v>
      </c>
      <c r="L18" s="328"/>
      <c r="M18" s="328">
        <v>3927</v>
      </c>
      <c r="N18" s="328"/>
      <c r="O18" s="328">
        <v>83656.179999999993</v>
      </c>
      <c r="P18" s="328"/>
      <c r="Q18" s="328">
        <v>301355.13199999998</v>
      </c>
      <c r="R18" s="478"/>
    </row>
    <row r="19" spans="2:22" s="37" customFormat="1" ht="4.5" customHeight="1">
      <c r="B19" s="674"/>
      <c r="C19" s="26"/>
      <c r="D19" s="670"/>
      <c r="E19" s="326"/>
      <c r="F19" s="326"/>
      <c r="G19" s="328"/>
      <c r="H19" s="328"/>
      <c r="I19" s="328"/>
      <c r="J19" s="328"/>
      <c r="K19" s="328"/>
      <c r="L19" s="328"/>
      <c r="M19" s="328"/>
      <c r="N19" s="328"/>
      <c r="O19" s="328"/>
      <c r="P19" s="328"/>
      <c r="Q19" s="328"/>
      <c r="R19" s="48"/>
      <c r="S19" s="49"/>
      <c r="U19" s="49"/>
      <c r="V19" s="50"/>
    </row>
    <row r="20" spans="2:22" s="37" customFormat="1" ht="30" customHeight="1">
      <c r="B20" s="668" t="s">
        <v>125</v>
      </c>
      <c r="C20" s="669" t="s">
        <v>17</v>
      </c>
      <c r="D20" s="670"/>
      <c r="E20" s="328">
        <v>35</v>
      </c>
      <c r="F20" s="328"/>
      <c r="G20" s="328">
        <v>10203.686</v>
      </c>
      <c r="H20" s="328"/>
      <c r="I20" s="328">
        <v>4012.26</v>
      </c>
      <c r="J20" s="328"/>
      <c r="K20" s="328">
        <v>6191.4259999999995</v>
      </c>
      <c r="L20" s="328"/>
      <c r="M20" s="328">
        <v>172</v>
      </c>
      <c r="N20" s="328"/>
      <c r="O20" s="328">
        <v>2939.027</v>
      </c>
      <c r="P20" s="328"/>
      <c r="Q20" s="328">
        <v>7265.06</v>
      </c>
      <c r="R20" s="48"/>
      <c r="S20" s="49"/>
      <c r="U20" s="49"/>
      <c r="V20" s="50"/>
    </row>
    <row r="21" spans="2:22" s="37" customFormat="1" ht="4.5" customHeight="1">
      <c r="B21" s="674"/>
      <c r="C21" s="26"/>
      <c r="D21" s="670"/>
      <c r="E21" s="326"/>
      <c r="F21" s="326"/>
      <c r="G21" s="328"/>
      <c r="H21" s="328"/>
      <c r="I21" s="328"/>
      <c r="J21" s="328"/>
      <c r="K21" s="328"/>
      <c r="L21" s="328"/>
      <c r="M21" s="328"/>
      <c r="N21" s="328"/>
      <c r="O21" s="328"/>
      <c r="P21" s="328"/>
      <c r="Q21" s="328"/>
      <c r="R21" s="48"/>
      <c r="S21" s="49"/>
      <c r="U21" s="49"/>
      <c r="V21" s="50"/>
    </row>
    <row r="22" spans="2:22" s="37" customFormat="1" ht="54" customHeight="1">
      <c r="B22" s="324" t="s">
        <v>133</v>
      </c>
      <c r="C22" s="332" t="s">
        <v>18</v>
      </c>
      <c r="D22" s="670"/>
      <c r="E22" s="328">
        <v>768</v>
      </c>
      <c r="F22" s="328"/>
      <c r="G22" s="328">
        <v>1005996.04</v>
      </c>
      <c r="H22" s="328"/>
      <c r="I22" s="328">
        <v>559916.08400000003</v>
      </c>
      <c r="J22" s="328"/>
      <c r="K22" s="328">
        <v>446079.95600000001</v>
      </c>
      <c r="L22" s="328"/>
      <c r="M22" s="328">
        <v>7112</v>
      </c>
      <c r="N22" s="328"/>
      <c r="O22" s="328">
        <v>153071.18700000001</v>
      </c>
      <c r="P22" s="328"/>
      <c r="Q22" s="328">
        <v>467336.57500000001</v>
      </c>
      <c r="R22" s="478"/>
    </row>
    <row r="23" spans="2:22" s="37" customFormat="1" ht="4.5" customHeight="1">
      <c r="B23" s="675"/>
      <c r="C23" s="496"/>
      <c r="D23" s="497"/>
      <c r="E23" s="51"/>
      <c r="F23" s="51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48"/>
      <c r="S23" s="49"/>
      <c r="U23" s="49"/>
      <c r="V23" s="50"/>
    </row>
    <row r="24" spans="2:22" s="490" customFormat="1" ht="30" customHeight="1">
      <c r="B24" s="641" t="s">
        <v>19</v>
      </c>
      <c r="C24" s="675"/>
      <c r="D24" s="498"/>
      <c r="E24" s="53">
        <v>1982</v>
      </c>
      <c r="F24" s="53"/>
      <c r="G24" s="53">
        <v>20189995.540999997</v>
      </c>
      <c r="H24" s="53"/>
      <c r="I24" s="53">
        <v>14192727.878</v>
      </c>
      <c r="J24" s="53"/>
      <c r="K24" s="53">
        <v>5997267.6629999988</v>
      </c>
      <c r="L24" s="53"/>
      <c r="M24" s="53">
        <v>38200</v>
      </c>
      <c r="N24" s="53"/>
      <c r="O24" s="53">
        <v>958080.30599999998</v>
      </c>
      <c r="P24" s="53"/>
      <c r="Q24" s="53">
        <v>5662952.8059999999</v>
      </c>
      <c r="R24" s="54"/>
      <c r="S24" s="55"/>
      <c r="U24" s="55"/>
      <c r="V24" s="56"/>
    </row>
    <row r="25" spans="2:22" s="490" customFormat="1" ht="4.5" customHeight="1">
      <c r="B25" s="641"/>
      <c r="C25" s="675"/>
      <c r="D25" s="498"/>
      <c r="E25" s="57"/>
      <c r="F25" s="57"/>
      <c r="G25" s="58"/>
      <c r="H25" s="58"/>
      <c r="I25" s="58"/>
      <c r="J25" s="58"/>
      <c r="K25" s="58"/>
      <c r="L25" s="58"/>
      <c r="M25" s="58"/>
      <c r="N25" s="58"/>
      <c r="O25" s="58"/>
      <c r="P25" s="58"/>
      <c r="Q25" s="58"/>
      <c r="R25" s="54"/>
      <c r="S25" s="55"/>
      <c r="U25" s="55"/>
      <c r="V25" s="56"/>
    </row>
    <row r="26" spans="2:22" s="37" customFormat="1" ht="30" customHeight="1">
      <c r="B26" s="668" t="s">
        <v>126</v>
      </c>
      <c r="C26" s="669" t="s">
        <v>20</v>
      </c>
      <c r="D26" s="676"/>
      <c r="E26" s="328">
        <v>1970</v>
      </c>
      <c r="F26" s="328"/>
      <c r="G26" s="328">
        <v>20184738.263999999</v>
      </c>
      <c r="H26" s="328"/>
      <c r="I26" s="328">
        <v>14188720.762</v>
      </c>
      <c r="J26" s="328"/>
      <c r="K26" s="328">
        <v>5996017.5019999985</v>
      </c>
      <c r="L26" s="328"/>
      <c r="M26" s="328">
        <v>38085</v>
      </c>
      <c r="N26" s="328"/>
      <c r="O26" s="328">
        <v>955621.848</v>
      </c>
      <c r="P26" s="328"/>
      <c r="Q26" s="328">
        <v>5661429.301</v>
      </c>
      <c r="R26" s="48"/>
      <c r="S26" s="49"/>
      <c r="U26" s="49"/>
      <c r="V26" s="50"/>
    </row>
    <row r="27" spans="2:22" s="37" customFormat="1" ht="4.5" customHeight="1">
      <c r="B27" s="674"/>
      <c r="C27" s="677" t="s">
        <v>219</v>
      </c>
      <c r="D27" s="676"/>
      <c r="E27" s="329"/>
      <c r="F27" s="329"/>
      <c r="G27" s="330"/>
      <c r="H27" s="330"/>
      <c r="I27" s="330"/>
      <c r="J27" s="330"/>
      <c r="K27" s="330"/>
      <c r="L27" s="330"/>
      <c r="M27" s="330"/>
      <c r="N27" s="330"/>
      <c r="O27" s="330"/>
      <c r="P27" s="330"/>
      <c r="Q27" s="330"/>
      <c r="R27" s="48"/>
      <c r="S27" s="49"/>
      <c r="U27" s="49"/>
      <c r="V27" s="50"/>
    </row>
    <row r="28" spans="2:22" s="37" customFormat="1" ht="69" customHeight="1" thickBot="1">
      <c r="B28" s="678" t="s">
        <v>127</v>
      </c>
      <c r="C28" s="679" t="s">
        <v>18</v>
      </c>
      <c r="D28" s="680"/>
      <c r="E28" s="681">
        <v>12</v>
      </c>
      <c r="F28" s="681"/>
      <c r="G28" s="681">
        <v>5257.277</v>
      </c>
      <c r="H28" s="681"/>
      <c r="I28" s="681">
        <v>4007.116</v>
      </c>
      <c r="J28" s="681"/>
      <c r="K28" s="681">
        <v>1250.1610000000001</v>
      </c>
      <c r="L28" s="681"/>
      <c r="M28" s="681">
        <v>115</v>
      </c>
      <c r="N28" s="681"/>
      <c r="O28" s="681">
        <v>2458.4580000000001</v>
      </c>
      <c r="P28" s="681"/>
      <c r="Q28" s="681">
        <v>1523.5050000000001</v>
      </c>
      <c r="R28" s="478"/>
    </row>
    <row r="29" spans="2:22" s="37" customFormat="1">
      <c r="B29" s="614" t="s">
        <v>278</v>
      </c>
      <c r="C29" s="604"/>
      <c r="D29" s="13"/>
      <c r="E29" s="328"/>
      <c r="F29" s="328"/>
      <c r="G29" s="328"/>
      <c r="H29" s="328"/>
      <c r="I29" s="328"/>
      <c r="J29" s="328"/>
      <c r="K29" s="328"/>
      <c r="L29" s="328"/>
      <c r="M29" s="328"/>
      <c r="N29" s="328"/>
      <c r="O29" s="328"/>
      <c r="P29" s="328"/>
      <c r="Q29" s="328"/>
      <c r="R29" s="478"/>
    </row>
    <row r="30" spans="2:22" s="37" customFormat="1">
      <c r="B30" s="615" t="s">
        <v>279</v>
      </c>
      <c r="C30" s="604"/>
      <c r="D30" s="13"/>
      <c r="E30" s="328"/>
      <c r="F30" s="328"/>
      <c r="G30" s="328"/>
      <c r="H30" s="328"/>
      <c r="I30" s="328"/>
      <c r="J30" s="328"/>
      <c r="K30" s="328"/>
      <c r="L30" s="328"/>
      <c r="M30" s="328"/>
      <c r="N30" s="328"/>
      <c r="O30" s="328"/>
      <c r="P30" s="328"/>
      <c r="Q30" s="328"/>
      <c r="R30" s="478"/>
    </row>
    <row r="31" spans="2:22" s="37" customFormat="1">
      <c r="B31" s="616" t="s">
        <v>273</v>
      </c>
      <c r="C31" s="604"/>
      <c r="D31" s="13"/>
      <c r="E31" s="328"/>
      <c r="F31" s="328"/>
      <c r="G31" s="328"/>
      <c r="H31" s="328"/>
      <c r="I31" s="328"/>
      <c r="J31" s="328"/>
      <c r="K31" s="328"/>
      <c r="L31" s="328"/>
      <c r="M31" s="328"/>
      <c r="N31" s="328"/>
      <c r="O31" s="328"/>
      <c r="P31" s="328"/>
      <c r="Q31" s="328"/>
      <c r="R31" s="478"/>
    </row>
    <row r="32" spans="2:22" s="37" customFormat="1">
      <c r="B32" s="617" t="s">
        <v>280</v>
      </c>
      <c r="C32" s="604"/>
      <c r="D32" s="13"/>
      <c r="E32" s="328"/>
      <c r="F32" s="328"/>
      <c r="G32" s="328"/>
      <c r="H32" s="328"/>
      <c r="I32" s="328"/>
      <c r="J32" s="328"/>
      <c r="K32" s="328"/>
      <c r="L32" s="328"/>
      <c r="M32" s="328"/>
      <c r="N32" s="328"/>
      <c r="O32" s="328"/>
      <c r="P32" s="328"/>
      <c r="Q32" s="328"/>
      <c r="R32" s="478"/>
    </row>
    <row r="33" spans="2:22" s="37" customFormat="1">
      <c r="B33" s="618" t="s">
        <v>272</v>
      </c>
      <c r="C33" s="605"/>
      <c r="D33" s="605"/>
      <c r="E33" s="605"/>
      <c r="F33" s="51"/>
      <c r="G33" s="52"/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48"/>
      <c r="S33" s="49"/>
      <c r="U33" s="49"/>
      <c r="V33" s="50"/>
    </row>
  </sheetData>
  <sheetProtection algorithmName="SHA-512" hashValue="oX7vk4uhzEyLqh4Tsq4RH9IBiyHfPdevkg0QFuiZ78+5frSBZjoU+HzCYNKDHoSnPhh/rSvR8oCxn/MVkGbm6g==" saltValue="zmLnmz6UFI758eYnUxI3Gg==" spinCount="100000" sheet="1" objects="1" scenarios="1"/>
  <mergeCells count="1">
    <mergeCell ref="B2:Q2"/>
  </mergeCells>
  <pageMargins left="0" right="0.5" top="0.3" bottom="0.5" header="1.27" footer="1"/>
  <pageSetup paperSize="9" scale="80" firstPageNumber="2" orientation="landscape" useFirstPageNumber="1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46664D-5602-43FF-A054-285ACEFD9BD9}">
  <sheetPr>
    <tabColor rgb="FF92D050"/>
  </sheetPr>
  <dimension ref="B1:W32"/>
  <sheetViews>
    <sheetView zoomScaleNormal="100" zoomScaleSheetLayoutView="70" workbookViewId="0">
      <selection activeCell="E14" sqref="E14"/>
    </sheetView>
  </sheetViews>
  <sheetFormatPr defaultColWidth="9.140625" defaultRowHeight="12.75"/>
  <cols>
    <col min="1" max="1" width="9.5703125" style="477" customWidth="1"/>
    <col min="2" max="2" width="39" style="477" bestFit="1" customWidth="1"/>
    <col min="3" max="3" width="10.7109375" style="477" customWidth="1"/>
    <col min="4" max="4" width="1.42578125" style="477" customWidth="1"/>
    <col min="5" max="5" width="14.42578125" style="477" customWidth="1"/>
    <col min="6" max="6" width="1.42578125" style="477" customWidth="1"/>
    <col min="7" max="7" width="13.5703125" style="477" customWidth="1"/>
    <col min="8" max="8" width="1.42578125" style="477" customWidth="1"/>
    <col min="9" max="9" width="13.5703125" style="477" customWidth="1"/>
    <col min="10" max="10" width="1.42578125" style="477" customWidth="1"/>
    <col min="11" max="11" width="13.5703125" style="477" customWidth="1"/>
    <col min="12" max="12" width="1.42578125" style="477" customWidth="1"/>
    <col min="13" max="13" width="20.7109375" style="477" customWidth="1"/>
    <col min="14" max="14" width="1.42578125" style="477" customWidth="1"/>
    <col min="15" max="15" width="13.5703125" style="477" customWidth="1"/>
    <col min="16" max="16" width="1.42578125" style="477" customWidth="1"/>
    <col min="17" max="17" width="19.5703125" style="477" customWidth="1"/>
    <col min="18" max="18" width="10.28515625" style="477" bestFit="1" customWidth="1"/>
    <col min="19" max="20" width="10.85546875" style="477" bestFit="1" customWidth="1"/>
    <col min="21" max="21" width="10.28515625" style="477" bestFit="1" customWidth="1"/>
    <col min="22" max="22" width="11.28515625" style="477" bestFit="1" customWidth="1"/>
    <col min="23" max="16384" width="9.140625" style="477"/>
  </cols>
  <sheetData>
    <row r="1" spans="2:23" s="37" customFormat="1" ht="12.95" customHeight="1"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48"/>
      <c r="S1" s="49"/>
      <c r="U1" s="49"/>
      <c r="V1" s="50"/>
    </row>
    <row r="2" spans="2:23" s="37" customFormat="1" ht="27" customHeight="1">
      <c r="B2" s="1089" t="s">
        <v>197</v>
      </c>
      <c r="C2" s="1090"/>
      <c r="D2" s="1090"/>
      <c r="E2" s="1090"/>
      <c r="F2" s="1090"/>
      <c r="G2" s="1090"/>
      <c r="H2" s="1090"/>
      <c r="I2" s="1090"/>
      <c r="J2" s="1090"/>
      <c r="K2" s="1090"/>
      <c r="L2" s="1090"/>
      <c r="M2" s="1090"/>
      <c r="N2" s="1090"/>
      <c r="O2" s="1090"/>
      <c r="P2" s="1090"/>
      <c r="Q2" s="1090"/>
      <c r="R2" s="48"/>
      <c r="S2" s="49"/>
      <c r="U2" s="49"/>
      <c r="V2" s="50"/>
    </row>
    <row r="3" spans="2:23" s="37" customFormat="1" ht="12.95" customHeight="1" thickBot="1"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48"/>
      <c r="S3" s="49"/>
      <c r="U3" s="49"/>
      <c r="V3" s="50"/>
    </row>
    <row r="4" spans="2:23" s="37" customFormat="1" ht="7.5" customHeight="1">
      <c r="B4" s="662"/>
      <c r="C4" s="663"/>
      <c r="D4" s="663"/>
      <c r="E4" s="663"/>
      <c r="F4" s="663"/>
      <c r="G4" s="663"/>
      <c r="H4" s="663"/>
      <c r="I4" s="663"/>
      <c r="J4" s="663"/>
      <c r="K4" s="663"/>
      <c r="L4" s="663"/>
      <c r="M4" s="663"/>
      <c r="N4" s="663"/>
      <c r="O4" s="663"/>
      <c r="P4" s="663"/>
      <c r="Q4" s="663"/>
      <c r="R4" s="48"/>
      <c r="S4" s="49"/>
      <c r="U4" s="49"/>
      <c r="V4" s="50"/>
    </row>
    <row r="5" spans="2:23" s="37" customFormat="1" ht="104.25" customHeight="1">
      <c r="B5" s="664" t="s">
        <v>107</v>
      </c>
      <c r="C5" s="643" t="s">
        <v>114</v>
      </c>
      <c r="D5" s="665"/>
      <c r="E5" s="643" t="s">
        <v>108</v>
      </c>
      <c r="F5" s="644"/>
      <c r="G5" s="643" t="s">
        <v>45</v>
      </c>
      <c r="H5" s="644"/>
      <c r="I5" s="645" t="s">
        <v>109</v>
      </c>
      <c r="J5" s="644"/>
      <c r="K5" s="643" t="s">
        <v>110</v>
      </c>
      <c r="L5" s="644"/>
      <c r="M5" s="643" t="s">
        <v>111</v>
      </c>
      <c r="N5" s="644"/>
      <c r="O5" s="643" t="s">
        <v>112</v>
      </c>
      <c r="P5" s="644"/>
      <c r="Q5" s="645" t="s">
        <v>113</v>
      </c>
      <c r="R5" s="48"/>
      <c r="S5" s="307"/>
      <c r="T5" s="307"/>
      <c r="U5" s="307"/>
      <c r="V5" s="307"/>
      <c r="W5" s="307"/>
    </row>
    <row r="6" spans="2:23" s="37" customFormat="1" ht="24.75" customHeight="1">
      <c r="B6" s="496"/>
      <c r="C6" s="497"/>
      <c r="D6" s="497"/>
      <c r="E6" s="497"/>
      <c r="F6" s="497"/>
      <c r="G6" s="647" t="s">
        <v>0</v>
      </c>
      <c r="H6" s="647"/>
      <c r="I6" s="647" t="s">
        <v>0</v>
      </c>
      <c r="J6" s="647"/>
      <c r="K6" s="647" t="s">
        <v>0</v>
      </c>
      <c r="L6" s="647"/>
      <c r="M6" s="647"/>
      <c r="N6" s="647"/>
      <c r="O6" s="647" t="s">
        <v>0</v>
      </c>
      <c r="P6" s="647"/>
      <c r="Q6" s="647" t="s">
        <v>0</v>
      </c>
      <c r="R6" s="48"/>
      <c r="S6" s="49"/>
      <c r="U6" s="49"/>
      <c r="V6" s="50"/>
    </row>
    <row r="7" spans="2:23" s="37" customFormat="1" ht="7.5" customHeight="1" thickBot="1">
      <c r="B7" s="684"/>
      <c r="C7" s="652"/>
      <c r="D7" s="652"/>
      <c r="E7" s="652"/>
      <c r="F7" s="652"/>
      <c r="G7" s="687"/>
      <c r="H7" s="687"/>
      <c r="I7" s="687"/>
      <c r="J7" s="687"/>
      <c r="K7" s="687"/>
      <c r="L7" s="687"/>
      <c r="M7" s="687"/>
      <c r="N7" s="687"/>
      <c r="O7" s="687"/>
      <c r="P7" s="687"/>
      <c r="Q7" s="687"/>
      <c r="R7" s="48"/>
      <c r="S7" s="49"/>
      <c r="U7" s="49"/>
      <c r="V7" s="50"/>
    </row>
    <row r="8" spans="2:23" s="501" customFormat="1" ht="7.5" customHeight="1">
      <c r="B8" s="662"/>
      <c r="C8" s="663"/>
      <c r="D8" s="663"/>
      <c r="E8" s="663"/>
      <c r="F8" s="663"/>
      <c r="G8" s="688"/>
      <c r="H8" s="688"/>
      <c r="I8" s="688"/>
      <c r="J8" s="688"/>
      <c r="K8" s="688"/>
      <c r="L8" s="688"/>
      <c r="M8" s="688"/>
      <c r="N8" s="688"/>
      <c r="O8" s="688"/>
      <c r="P8" s="688"/>
      <c r="Q8" s="688"/>
      <c r="R8" s="499"/>
      <c r="S8" s="500"/>
      <c r="U8" s="500"/>
      <c r="V8" s="50"/>
    </row>
    <row r="9" spans="2:23" s="37" customFormat="1" ht="12" customHeight="1">
      <c r="B9" s="8"/>
      <c r="C9" s="23"/>
      <c r="D9" s="7"/>
      <c r="E9" s="51"/>
      <c r="F9" s="51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  <c r="R9" s="48"/>
      <c r="S9" s="49"/>
      <c r="U9" s="49"/>
      <c r="V9" s="50"/>
    </row>
    <row r="10" spans="2:23" s="37" customFormat="1" ht="29.25" customHeight="1">
      <c r="B10" s="38" t="s">
        <v>21</v>
      </c>
      <c r="C10" s="689"/>
      <c r="D10" s="8"/>
      <c r="E10" s="39">
        <v>669</v>
      </c>
      <c r="F10" s="12"/>
      <c r="G10" s="39">
        <v>4259944.3953799997</v>
      </c>
      <c r="H10" s="39"/>
      <c r="I10" s="39">
        <v>2802654.5419999999</v>
      </c>
      <c r="J10" s="39"/>
      <c r="K10" s="39">
        <v>1457289.85338</v>
      </c>
      <c r="L10" s="39"/>
      <c r="M10" s="39">
        <v>14553</v>
      </c>
      <c r="N10" s="39"/>
      <c r="O10" s="39">
        <v>430985.42800000001</v>
      </c>
      <c r="P10" s="39"/>
      <c r="Q10" s="39">
        <v>2630798.611</v>
      </c>
    </row>
    <row r="11" spans="2:23" s="37" customFormat="1" ht="18.75" customHeight="1">
      <c r="B11" s="9"/>
      <c r="C11" s="690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</row>
    <row r="12" spans="2:23" s="37" customFormat="1" ht="29.25" customHeight="1">
      <c r="B12" s="422" t="s">
        <v>171</v>
      </c>
      <c r="C12" s="691" t="s">
        <v>22</v>
      </c>
      <c r="D12" s="13"/>
      <c r="E12" s="328">
        <v>61</v>
      </c>
      <c r="F12" s="328"/>
      <c r="G12" s="328">
        <v>294463.37238000002</v>
      </c>
      <c r="H12" s="328"/>
      <c r="I12" s="328">
        <v>228007.94699999999</v>
      </c>
      <c r="J12" s="328"/>
      <c r="K12" s="328">
        <v>66455.42538000003</v>
      </c>
      <c r="L12" s="328"/>
      <c r="M12" s="328">
        <v>776</v>
      </c>
      <c r="N12" s="328"/>
      <c r="O12" s="328">
        <v>24508.807000000001</v>
      </c>
      <c r="P12" s="328"/>
      <c r="Q12" s="328">
        <v>32889.243000000002</v>
      </c>
      <c r="R12" s="478"/>
    </row>
    <row r="13" spans="2:23" s="37" customFormat="1" ht="18.75" customHeight="1">
      <c r="B13" s="692"/>
      <c r="C13" s="690"/>
      <c r="D13" s="7"/>
      <c r="E13" s="60"/>
      <c r="F13" s="47"/>
      <c r="G13" s="42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78"/>
    </row>
    <row r="14" spans="2:23" s="37" customFormat="1" ht="29.25" customHeight="1">
      <c r="B14" s="422" t="s">
        <v>172</v>
      </c>
      <c r="C14" s="691" t="s">
        <v>23</v>
      </c>
      <c r="D14" s="13"/>
      <c r="E14" s="328">
        <v>331</v>
      </c>
      <c r="F14" s="328"/>
      <c r="G14" s="328">
        <v>2272800.2259999998</v>
      </c>
      <c r="H14" s="328"/>
      <c r="I14" s="328">
        <v>1402968.541</v>
      </c>
      <c r="J14" s="328"/>
      <c r="K14" s="328">
        <v>869831.68499999982</v>
      </c>
      <c r="L14" s="328"/>
      <c r="M14" s="328">
        <v>8399</v>
      </c>
      <c r="N14" s="328"/>
      <c r="O14" s="328">
        <v>243983.37299999999</v>
      </c>
      <c r="P14" s="328"/>
      <c r="Q14" s="328">
        <v>2208310.0980000002</v>
      </c>
      <c r="R14" s="478"/>
    </row>
    <row r="15" spans="2:23" s="37" customFormat="1" ht="18.75" customHeight="1">
      <c r="B15" s="693"/>
      <c r="C15" s="691"/>
      <c r="D15" s="13"/>
      <c r="E15" s="326"/>
      <c r="F15" s="326"/>
      <c r="G15" s="328"/>
      <c r="H15" s="328"/>
      <c r="I15" s="328"/>
      <c r="J15" s="328"/>
      <c r="K15" s="328"/>
      <c r="L15" s="328"/>
      <c r="M15" s="328"/>
      <c r="N15" s="328"/>
      <c r="O15" s="328"/>
      <c r="P15" s="328"/>
      <c r="Q15" s="328"/>
      <c r="R15" s="478"/>
    </row>
    <row r="16" spans="2:23" s="37" customFormat="1" ht="29.25" customHeight="1">
      <c r="B16" s="694" t="s">
        <v>24</v>
      </c>
      <c r="C16" s="671" t="s">
        <v>25</v>
      </c>
      <c r="D16" s="676"/>
      <c r="E16" s="328">
        <v>15</v>
      </c>
      <c r="F16" s="328"/>
      <c r="G16" s="328">
        <v>3074.2640000000001</v>
      </c>
      <c r="H16" s="328"/>
      <c r="I16" s="328">
        <v>977.495</v>
      </c>
      <c r="J16" s="328"/>
      <c r="K16" s="328">
        <v>2096.7690000000002</v>
      </c>
      <c r="L16" s="328"/>
      <c r="M16" s="328">
        <v>61</v>
      </c>
      <c r="N16" s="328"/>
      <c r="O16" s="328">
        <v>1007.802</v>
      </c>
      <c r="P16" s="328"/>
      <c r="Q16" s="328">
        <v>950.19799999999998</v>
      </c>
      <c r="R16" s="478"/>
    </row>
    <row r="17" spans="2:21" s="37" customFormat="1" ht="18.75" customHeight="1">
      <c r="B17" s="693"/>
      <c r="C17" s="691"/>
      <c r="D17" s="13"/>
      <c r="E17" s="326"/>
      <c r="F17" s="326"/>
      <c r="G17" s="328"/>
      <c r="H17" s="328"/>
      <c r="I17" s="328"/>
      <c r="J17" s="328"/>
      <c r="K17" s="328"/>
      <c r="L17" s="328"/>
      <c r="M17" s="328"/>
      <c r="N17" s="328"/>
      <c r="O17" s="328"/>
      <c r="P17" s="328"/>
      <c r="Q17" s="328"/>
      <c r="R17" s="478"/>
    </row>
    <row r="18" spans="2:21" s="37" customFormat="1" ht="29.25" customHeight="1">
      <c r="B18" s="422" t="s">
        <v>174</v>
      </c>
      <c r="C18" s="691" t="s">
        <v>26</v>
      </c>
      <c r="D18" s="13"/>
      <c r="E18" s="328">
        <v>262</v>
      </c>
      <c r="F18" s="328"/>
      <c r="G18" s="328">
        <v>1689606.5330000001</v>
      </c>
      <c r="H18" s="328"/>
      <c r="I18" s="328">
        <v>1170700.5589999999</v>
      </c>
      <c r="J18" s="328"/>
      <c r="K18" s="328">
        <v>518905.97400000016</v>
      </c>
      <c r="L18" s="328"/>
      <c r="M18" s="328">
        <v>5317</v>
      </c>
      <c r="N18" s="328"/>
      <c r="O18" s="328">
        <v>161485.446</v>
      </c>
      <c r="P18" s="328"/>
      <c r="Q18" s="328">
        <v>388649.07199999999</v>
      </c>
      <c r="R18" s="478"/>
    </row>
    <row r="19" spans="2:21" s="37" customFormat="1" ht="18.75" customHeight="1">
      <c r="B19" s="8"/>
      <c r="C19" s="695"/>
      <c r="D19" s="13"/>
      <c r="E19" s="329"/>
      <c r="F19" s="329"/>
      <c r="G19" s="330"/>
      <c r="H19" s="330"/>
      <c r="I19" s="330"/>
      <c r="J19" s="330"/>
      <c r="K19" s="330"/>
      <c r="L19" s="330"/>
      <c r="M19" s="330"/>
      <c r="N19" s="330"/>
      <c r="O19" s="330"/>
      <c r="P19" s="330"/>
      <c r="Q19" s="330"/>
      <c r="R19" s="478"/>
    </row>
    <row r="20" spans="2:21" s="37" customFormat="1" ht="29.25" customHeight="1">
      <c r="B20" s="696" t="s">
        <v>27</v>
      </c>
      <c r="C20" s="697"/>
      <c r="D20" s="12"/>
      <c r="E20" s="327">
        <v>1320</v>
      </c>
      <c r="F20" s="327"/>
      <c r="G20" s="327">
        <v>2486693.3450000002</v>
      </c>
      <c r="H20" s="327"/>
      <c r="I20" s="327">
        <v>1653617.6719999998</v>
      </c>
      <c r="J20" s="327"/>
      <c r="K20" s="327">
        <v>833075.67300000018</v>
      </c>
      <c r="L20" s="327"/>
      <c r="M20" s="327">
        <v>16109</v>
      </c>
      <c r="N20" s="327"/>
      <c r="O20" s="327">
        <v>407975.42800000001</v>
      </c>
      <c r="P20" s="327"/>
      <c r="Q20" s="327">
        <v>1133440.277</v>
      </c>
      <c r="R20" s="478"/>
    </row>
    <row r="21" spans="2:21" s="37" customFormat="1" ht="18.75" customHeight="1">
      <c r="B21" s="8"/>
      <c r="C21" s="695"/>
      <c r="D21" s="13"/>
      <c r="E21" s="326"/>
      <c r="F21" s="326"/>
      <c r="G21" s="328"/>
      <c r="H21" s="328"/>
      <c r="I21" s="328"/>
      <c r="J21" s="328"/>
      <c r="K21" s="328"/>
      <c r="L21" s="328"/>
      <c r="M21" s="328"/>
      <c r="N21" s="328"/>
      <c r="O21" s="328"/>
      <c r="P21" s="328"/>
      <c r="Q21" s="328"/>
      <c r="R21" s="478"/>
    </row>
    <row r="22" spans="2:21" s="37" customFormat="1" ht="29.25" customHeight="1">
      <c r="B22" s="698" t="s">
        <v>27</v>
      </c>
      <c r="C22" s="691" t="s">
        <v>28</v>
      </c>
      <c r="D22" s="331"/>
      <c r="E22" s="328">
        <v>370</v>
      </c>
      <c r="F22" s="328"/>
      <c r="G22" s="328">
        <v>848287.174</v>
      </c>
      <c r="H22" s="328"/>
      <c r="I22" s="328">
        <v>526146.022</v>
      </c>
      <c r="J22" s="328"/>
      <c r="K22" s="328">
        <v>322141.152</v>
      </c>
      <c r="L22" s="328"/>
      <c r="M22" s="328">
        <v>6339</v>
      </c>
      <c r="N22" s="328"/>
      <c r="O22" s="328">
        <v>164559.255</v>
      </c>
      <c r="P22" s="328"/>
      <c r="Q22" s="328">
        <v>333482.71100000001</v>
      </c>
      <c r="R22" s="478"/>
    </row>
    <row r="23" spans="2:21" s="37" customFormat="1" ht="18.75" customHeight="1">
      <c r="B23" s="692"/>
      <c r="C23" s="691"/>
      <c r="D23" s="13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478"/>
    </row>
    <row r="24" spans="2:21" s="37" customFormat="1" ht="29.25" customHeight="1">
      <c r="B24" s="422" t="s">
        <v>175</v>
      </c>
      <c r="C24" s="691" t="s">
        <v>29</v>
      </c>
      <c r="D24" s="331"/>
      <c r="E24" s="328">
        <v>950</v>
      </c>
      <c r="F24" s="328"/>
      <c r="G24" s="328">
        <v>1638406.1710000001</v>
      </c>
      <c r="H24" s="328"/>
      <c r="I24" s="328">
        <v>1127471.6499999999</v>
      </c>
      <c r="J24" s="328"/>
      <c r="K24" s="328">
        <v>510934.52100000018</v>
      </c>
      <c r="L24" s="328"/>
      <c r="M24" s="328">
        <v>9770</v>
      </c>
      <c r="N24" s="328"/>
      <c r="O24" s="328">
        <v>243416.17300000001</v>
      </c>
      <c r="P24" s="328"/>
      <c r="Q24" s="328">
        <v>799957.56599999999</v>
      </c>
      <c r="R24" s="478"/>
    </row>
    <row r="25" spans="2:21" s="37" customFormat="1" ht="13.5" customHeight="1">
      <c r="B25" s="61"/>
      <c r="C25" s="62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7"/>
      <c r="S25" s="23"/>
      <c r="T25" s="23"/>
      <c r="U25" s="23"/>
    </row>
    <row r="26" spans="2:21" s="37" customFormat="1">
      <c r="B26" s="61"/>
      <c r="C26" s="62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7"/>
      <c r="S26" s="23"/>
      <c r="T26" s="23"/>
      <c r="U26" s="23"/>
    </row>
    <row r="27" spans="2:21" s="37" customFormat="1">
      <c r="B27" s="61"/>
      <c r="C27" s="62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7"/>
      <c r="S27" s="23"/>
      <c r="T27" s="23"/>
      <c r="U27" s="23"/>
    </row>
    <row r="28" spans="2:21" s="37" customFormat="1">
      <c r="B28" s="61"/>
      <c r="C28" s="62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7"/>
      <c r="S28" s="23"/>
      <c r="T28" s="23"/>
      <c r="U28" s="23"/>
    </row>
    <row r="29" spans="2:21" s="37" customFormat="1">
      <c r="B29" s="61"/>
      <c r="C29" s="62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7"/>
      <c r="S29" s="23"/>
      <c r="T29" s="23"/>
      <c r="U29" s="23"/>
    </row>
    <row r="30" spans="2:21">
      <c r="B30" s="36"/>
      <c r="C30" s="4"/>
      <c r="D30" s="4"/>
      <c r="E30" s="64"/>
      <c r="F30" s="64"/>
      <c r="G30" s="64"/>
      <c r="H30" s="64"/>
      <c r="I30" s="64"/>
      <c r="J30" s="64"/>
      <c r="K30" s="64"/>
      <c r="L30" s="64"/>
      <c r="M30" s="4"/>
      <c r="N30" s="4"/>
      <c r="O30" s="4"/>
      <c r="P30" s="4"/>
      <c r="Q30" s="4"/>
      <c r="R30" s="4"/>
      <c r="S30" s="36"/>
      <c r="T30" s="36"/>
      <c r="U30" s="36"/>
    </row>
    <row r="31" spans="2:21">
      <c r="B31" s="325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</row>
    <row r="32" spans="2:21" ht="15" customHeight="1" thickBot="1">
      <c r="B32" s="699"/>
      <c r="C32" s="700"/>
      <c r="D32" s="700"/>
      <c r="E32" s="700"/>
      <c r="F32" s="700"/>
      <c r="G32" s="700"/>
      <c r="H32" s="700"/>
      <c r="I32" s="700"/>
      <c r="J32" s="700"/>
      <c r="K32" s="700"/>
      <c r="L32" s="700"/>
      <c r="M32" s="700"/>
      <c r="N32" s="700"/>
      <c r="O32" s="700"/>
      <c r="P32" s="700"/>
      <c r="Q32" s="700"/>
    </row>
  </sheetData>
  <sheetProtection algorithmName="SHA-512" hashValue="ZJZm/f49XtJN0rwWVLAUaT7jcbmOkgy/dJtVhf0vdZaATmbmluQYyNSmhN3JVhXugkPunKVHBwni/YeU0T/bgQ==" saltValue="jSqLwUMl4BvzAkybd22oTQ==" spinCount="100000" sheet="1" objects="1" scenarios="1"/>
  <mergeCells count="1">
    <mergeCell ref="B2:Q2"/>
  </mergeCells>
  <pageMargins left="0" right="0.5" top="0.3" bottom="0.5" header="1.27" footer="1"/>
  <pageSetup paperSize="9" scale="80" firstPageNumber="2" orientation="landscape" useFirstPageNumber="1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1:T46"/>
  <sheetViews>
    <sheetView zoomScaleNormal="100" zoomScaleSheetLayoutView="70" workbookViewId="0">
      <selection activeCell="I22" sqref="I22"/>
    </sheetView>
  </sheetViews>
  <sheetFormatPr defaultColWidth="9.140625" defaultRowHeight="12.75"/>
  <cols>
    <col min="1" max="1" width="9.5703125" style="1" customWidth="1"/>
    <col min="2" max="2" width="22.140625" style="1" customWidth="1"/>
    <col min="3" max="3" width="17.28515625" style="1" customWidth="1"/>
    <col min="4" max="4" width="2.42578125" style="1" customWidth="1"/>
    <col min="5" max="5" width="17.28515625" style="1" customWidth="1"/>
    <col min="6" max="6" width="2.42578125" style="1" customWidth="1"/>
    <col min="7" max="7" width="17.28515625" style="1" customWidth="1"/>
    <col min="8" max="8" width="2.42578125" style="1" customWidth="1"/>
    <col min="9" max="9" width="17.28515625" style="1" customWidth="1"/>
    <col min="10" max="10" width="2.42578125" style="1" customWidth="1"/>
    <col min="11" max="11" width="22.85546875" style="1" customWidth="1"/>
    <col min="12" max="12" width="2.42578125" style="1" customWidth="1"/>
    <col min="13" max="13" width="17.28515625" style="1" customWidth="1"/>
    <col min="14" max="14" width="2.42578125" style="1" customWidth="1"/>
    <col min="15" max="15" width="22.85546875" style="1" customWidth="1"/>
    <col min="16" max="16384" width="9.140625" style="1"/>
  </cols>
  <sheetData>
    <row r="1" spans="1:20" ht="12.95" customHeight="1"/>
    <row r="2" spans="1:20" ht="27" customHeight="1">
      <c r="B2" s="1086" t="s">
        <v>215</v>
      </c>
      <c r="C2" s="1087"/>
      <c r="D2" s="1087"/>
      <c r="E2" s="1087"/>
      <c r="F2" s="1087"/>
      <c r="G2" s="1087"/>
      <c r="H2" s="1087"/>
      <c r="I2" s="1087"/>
      <c r="J2" s="1087"/>
      <c r="K2" s="1087"/>
      <c r="L2" s="1087"/>
      <c r="M2" s="1087"/>
      <c r="N2" s="1087"/>
      <c r="O2" s="1087"/>
    </row>
    <row r="3" spans="1:20" ht="12.95" customHeight="1" thickBot="1"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</row>
    <row r="4" spans="1:20" ht="7.5" customHeight="1">
      <c r="B4" s="702"/>
      <c r="C4" s="702"/>
      <c r="D4" s="702"/>
      <c r="E4" s="702"/>
      <c r="F4" s="702"/>
      <c r="G4" s="702"/>
      <c r="H4" s="702"/>
      <c r="I4" s="702"/>
      <c r="J4" s="702"/>
      <c r="K4" s="702"/>
      <c r="L4" s="702"/>
      <c r="M4" s="702"/>
      <c r="N4" s="702"/>
      <c r="O4" s="702"/>
    </row>
    <row r="5" spans="1:20" ht="104.25" customHeight="1">
      <c r="B5" s="664" t="s">
        <v>189</v>
      </c>
      <c r="C5" s="643" t="s">
        <v>108</v>
      </c>
      <c r="D5" s="644"/>
      <c r="E5" s="643" t="s">
        <v>45</v>
      </c>
      <c r="F5" s="644"/>
      <c r="G5" s="645" t="s">
        <v>109</v>
      </c>
      <c r="H5" s="644"/>
      <c r="I5" s="643" t="s">
        <v>110</v>
      </c>
      <c r="J5" s="644"/>
      <c r="K5" s="643" t="s">
        <v>111</v>
      </c>
      <c r="L5" s="644"/>
      <c r="M5" s="643" t="s">
        <v>112</v>
      </c>
      <c r="N5" s="644"/>
      <c r="O5" s="645" t="s">
        <v>113</v>
      </c>
      <c r="P5" s="35"/>
      <c r="Q5" s="35"/>
      <c r="R5" s="35"/>
      <c r="S5" s="35"/>
      <c r="T5" s="35"/>
    </row>
    <row r="6" spans="1:20" ht="24.75" customHeight="1">
      <c r="B6" s="78"/>
      <c r="C6" s="640"/>
      <c r="D6" s="640"/>
      <c r="E6" s="647" t="s">
        <v>0</v>
      </c>
      <c r="F6" s="647"/>
      <c r="G6" s="647" t="s">
        <v>0</v>
      </c>
      <c r="H6" s="647"/>
      <c r="I6" s="647" t="s">
        <v>0</v>
      </c>
      <c r="J6" s="647"/>
      <c r="K6" s="647"/>
      <c r="L6" s="647"/>
      <c r="M6" s="647" t="s">
        <v>0</v>
      </c>
      <c r="N6" s="647"/>
      <c r="O6" s="647" t="s">
        <v>0</v>
      </c>
      <c r="P6" s="35"/>
      <c r="Q6" s="35"/>
      <c r="R6" s="35"/>
      <c r="S6" s="35"/>
      <c r="T6" s="35"/>
    </row>
    <row r="7" spans="1:20" ht="7.5" customHeight="1" thickBot="1">
      <c r="B7" s="703"/>
      <c r="C7" s="704"/>
      <c r="D7" s="704"/>
      <c r="E7" s="687"/>
      <c r="F7" s="687"/>
      <c r="G7" s="687"/>
      <c r="H7" s="687"/>
      <c r="I7" s="687"/>
      <c r="J7" s="687"/>
      <c r="K7" s="687"/>
      <c r="L7" s="687"/>
      <c r="M7" s="687"/>
      <c r="N7" s="687"/>
      <c r="O7" s="687"/>
      <c r="P7" s="35"/>
      <c r="Q7" s="35"/>
      <c r="R7" s="35"/>
      <c r="S7" s="35"/>
      <c r="T7" s="35"/>
    </row>
    <row r="8" spans="1:20" ht="7.5" customHeight="1">
      <c r="B8" s="36"/>
      <c r="C8" s="701"/>
      <c r="D8" s="40"/>
      <c r="E8" s="701"/>
      <c r="F8" s="41"/>
      <c r="G8" s="701"/>
      <c r="H8" s="41"/>
      <c r="I8" s="701"/>
      <c r="J8" s="41"/>
      <c r="K8" s="701"/>
      <c r="L8" s="12"/>
      <c r="M8" s="701"/>
      <c r="N8" s="41"/>
      <c r="O8" s="701"/>
      <c r="P8" s="65"/>
      <c r="Q8" s="35"/>
      <c r="R8" s="35"/>
      <c r="S8" s="35"/>
      <c r="T8" s="35"/>
    </row>
    <row r="9" spans="1:20" ht="29.25" customHeight="1">
      <c r="B9" s="66" t="s">
        <v>12</v>
      </c>
      <c r="C9" s="458">
        <v>12998</v>
      </c>
      <c r="D9" s="458"/>
      <c r="E9" s="458">
        <v>122349794.60060002</v>
      </c>
      <c r="F9" s="458"/>
      <c r="G9" s="458">
        <v>44763785.734999999</v>
      </c>
      <c r="H9" s="458"/>
      <c r="I9" s="458">
        <v>77586008.86559999</v>
      </c>
      <c r="J9" s="458"/>
      <c r="K9" s="458">
        <v>518130</v>
      </c>
      <c r="L9" s="458"/>
      <c r="M9" s="458">
        <v>9480296.2040000018</v>
      </c>
      <c r="N9" s="458"/>
      <c r="O9" s="458">
        <v>79447455.309999987</v>
      </c>
      <c r="P9" s="65"/>
      <c r="Q9" s="35"/>
      <c r="R9" s="35"/>
      <c r="S9" s="35"/>
      <c r="T9" s="35"/>
    </row>
    <row r="10" spans="1:20" ht="7.5" customHeight="1" thickBot="1">
      <c r="B10" s="36"/>
      <c r="C10" s="701"/>
      <c r="D10" s="40"/>
      <c r="E10" s="701"/>
      <c r="F10" s="41"/>
      <c r="G10" s="701"/>
      <c r="H10" s="41"/>
      <c r="I10" s="701"/>
      <c r="J10" s="41"/>
      <c r="K10" s="701"/>
      <c r="L10" s="12"/>
      <c r="M10" s="701"/>
      <c r="N10" s="41"/>
      <c r="O10" s="701"/>
      <c r="P10" s="65"/>
      <c r="Q10" s="35"/>
      <c r="R10" s="35"/>
      <c r="S10" s="35"/>
      <c r="T10" s="35"/>
    </row>
    <row r="11" spans="1:20" ht="11.25" customHeight="1">
      <c r="B11" s="705"/>
      <c r="C11" s="706"/>
      <c r="D11" s="706"/>
      <c r="E11" s="706"/>
      <c r="F11" s="706"/>
      <c r="G11" s="706"/>
      <c r="H11" s="706"/>
      <c r="I11" s="706"/>
      <c r="J11" s="706"/>
      <c r="K11" s="706"/>
      <c r="L11" s="706"/>
      <c r="M11" s="706"/>
      <c r="N11" s="706"/>
      <c r="O11" s="706"/>
      <c r="P11" s="65"/>
      <c r="Q11" s="35"/>
      <c r="R11" s="35"/>
      <c r="S11" s="35"/>
      <c r="T11" s="35"/>
    </row>
    <row r="12" spans="1:20" s="69" customFormat="1" ht="19.5" customHeight="1">
      <c r="A12" s="504" t="s">
        <v>220</v>
      </c>
      <c r="B12" s="70" t="s">
        <v>30</v>
      </c>
      <c r="C12" s="508">
        <v>2254</v>
      </c>
      <c r="D12" s="509"/>
      <c r="E12" s="508">
        <v>18345304.275599997</v>
      </c>
      <c r="F12" s="510"/>
      <c r="G12" s="508">
        <v>6618077.5530000003</v>
      </c>
      <c r="H12" s="510"/>
      <c r="I12" s="508">
        <v>11727226.722599998</v>
      </c>
      <c r="J12" s="510"/>
      <c r="K12" s="508">
        <v>62019</v>
      </c>
      <c r="L12" s="510"/>
      <c r="M12" s="508">
        <v>1294960.4890000001</v>
      </c>
      <c r="N12" s="510"/>
      <c r="O12" s="508">
        <v>9598012.6070000008</v>
      </c>
      <c r="P12" s="68"/>
    </row>
    <row r="13" spans="1:20" s="69" customFormat="1" ht="3.75" customHeight="1">
      <c r="A13" s="505"/>
      <c r="B13" s="70"/>
      <c r="C13" s="511"/>
      <c r="D13" s="511"/>
      <c r="E13" s="67"/>
      <c r="F13" s="67"/>
      <c r="G13" s="67"/>
      <c r="H13" s="67"/>
      <c r="I13" s="510"/>
      <c r="J13" s="67"/>
      <c r="K13" s="67"/>
      <c r="L13" s="67"/>
      <c r="M13" s="67"/>
      <c r="N13" s="67"/>
      <c r="O13" s="67"/>
      <c r="P13" s="68"/>
    </row>
    <row r="14" spans="1:20" s="69" customFormat="1" ht="19.5" customHeight="1">
      <c r="A14" s="504" t="s">
        <v>221</v>
      </c>
      <c r="B14" s="70" t="s">
        <v>31</v>
      </c>
      <c r="C14" s="508">
        <v>690</v>
      </c>
      <c r="D14" s="509"/>
      <c r="E14" s="508">
        <v>2220037.585</v>
      </c>
      <c r="F14" s="510"/>
      <c r="G14" s="508">
        <v>1070077.0379999999</v>
      </c>
      <c r="H14" s="510"/>
      <c r="I14" s="508">
        <v>1149960.547</v>
      </c>
      <c r="J14" s="510"/>
      <c r="K14" s="508">
        <v>12922</v>
      </c>
      <c r="L14" s="510"/>
      <c r="M14" s="508">
        <v>220734.391</v>
      </c>
      <c r="N14" s="510"/>
      <c r="O14" s="508">
        <v>1602771.713</v>
      </c>
      <c r="P14" s="68"/>
    </row>
    <row r="15" spans="1:20" s="69" customFormat="1" ht="3.75" customHeight="1">
      <c r="A15" s="505"/>
      <c r="B15" s="70"/>
      <c r="C15" s="511"/>
      <c r="D15" s="511"/>
      <c r="E15" s="67"/>
      <c r="F15" s="67"/>
      <c r="G15" s="67"/>
      <c r="H15" s="67"/>
      <c r="I15" s="512"/>
      <c r="J15" s="67"/>
      <c r="K15" s="67"/>
      <c r="L15" s="67"/>
      <c r="M15" s="67"/>
      <c r="N15" s="67"/>
      <c r="O15" s="67"/>
      <c r="P15" s="68"/>
    </row>
    <row r="16" spans="1:20" s="69" customFormat="1" ht="19.5" customHeight="1">
      <c r="A16" s="504" t="s">
        <v>222</v>
      </c>
      <c r="B16" s="70" t="s">
        <v>32</v>
      </c>
      <c r="C16" s="508">
        <v>251</v>
      </c>
      <c r="D16" s="509"/>
      <c r="E16" s="508">
        <v>2263945.352</v>
      </c>
      <c r="F16" s="510"/>
      <c r="G16" s="508">
        <v>654400.50699999998</v>
      </c>
      <c r="H16" s="510"/>
      <c r="I16" s="508">
        <v>1609544.845</v>
      </c>
      <c r="J16" s="510"/>
      <c r="K16" s="508">
        <v>11058</v>
      </c>
      <c r="L16" s="510"/>
      <c r="M16" s="508">
        <v>183866.65299999999</v>
      </c>
      <c r="N16" s="510"/>
      <c r="O16" s="508">
        <v>881036.78</v>
      </c>
      <c r="P16" s="68"/>
    </row>
    <row r="17" spans="1:16" s="69" customFormat="1" ht="3.75" customHeight="1">
      <c r="A17" s="505"/>
      <c r="B17" s="70"/>
      <c r="C17" s="511"/>
      <c r="D17" s="511"/>
      <c r="E17" s="67"/>
      <c r="F17" s="67"/>
      <c r="G17" s="67"/>
      <c r="H17" s="67"/>
      <c r="I17" s="510"/>
      <c r="J17" s="67"/>
      <c r="K17" s="67"/>
      <c r="L17" s="67"/>
      <c r="M17" s="67"/>
      <c r="N17" s="67"/>
      <c r="O17" s="67"/>
      <c r="P17" s="68"/>
    </row>
    <row r="18" spans="1:16" s="69" customFormat="1" ht="19.5" customHeight="1">
      <c r="A18" s="504" t="s">
        <v>223</v>
      </c>
      <c r="B18" s="70" t="s">
        <v>33</v>
      </c>
      <c r="C18" s="508">
        <v>451</v>
      </c>
      <c r="D18" s="509"/>
      <c r="E18" s="508">
        <v>4915823.8830000004</v>
      </c>
      <c r="F18" s="510"/>
      <c r="G18" s="508">
        <v>2790900.5809999998</v>
      </c>
      <c r="H18" s="510"/>
      <c r="I18" s="508">
        <v>2124923.3020000006</v>
      </c>
      <c r="J18" s="510"/>
      <c r="K18" s="508">
        <v>9540</v>
      </c>
      <c r="L18" s="510"/>
      <c r="M18" s="508">
        <v>229101.81899999999</v>
      </c>
      <c r="N18" s="510"/>
      <c r="O18" s="508">
        <v>2282696.798</v>
      </c>
      <c r="P18" s="68"/>
    </row>
    <row r="19" spans="1:16" s="69" customFormat="1" ht="3.75" customHeight="1">
      <c r="A19" s="505"/>
      <c r="B19" s="70"/>
      <c r="C19" s="511"/>
      <c r="D19" s="511"/>
      <c r="E19" s="67"/>
      <c r="F19" s="67"/>
      <c r="G19" s="67"/>
      <c r="H19" s="67"/>
      <c r="I19" s="512"/>
      <c r="J19" s="67"/>
      <c r="K19" s="67"/>
      <c r="L19" s="67"/>
      <c r="M19" s="67"/>
      <c r="N19" s="67"/>
      <c r="O19" s="67"/>
      <c r="P19" s="68"/>
    </row>
    <row r="20" spans="1:16" s="69" customFormat="1" ht="19.5" customHeight="1">
      <c r="A20" s="504" t="s">
        <v>224</v>
      </c>
      <c r="B20" s="70" t="s">
        <v>34</v>
      </c>
      <c r="C20" s="508">
        <v>783</v>
      </c>
      <c r="D20" s="509"/>
      <c r="E20" s="508">
        <v>4303354.9380000001</v>
      </c>
      <c r="F20" s="510"/>
      <c r="G20" s="508">
        <v>1586888.8</v>
      </c>
      <c r="H20" s="510"/>
      <c r="I20" s="508">
        <v>2716466.1380000003</v>
      </c>
      <c r="J20" s="510"/>
      <c r="K20" s="508">
        <v>16220</v>
      </c>
      <c r="L20" s="510"/>
      <c r="M20" s="508">
        <v>297327.147</v>
      </c>
      <c r="N20" s="510"/>
      <c r="O20" s="508">
        <v>2061637.827</v>
      </c>
      <c r="P20" s="68"/>
    </row>
    <row r="21" spans="1:16" s="69" customFormat="1" ht="3.75" customHeight="1">
      <c r="A21" s="505"/>
      <c r="B21" s="70"/>
      <c r="C21" s="511"/>
      <c r="D21" s="511"/>
      <c r="E21" s="67"/>
      <c r="F21" s="67"/>
      <c r="G21" s="67"/>
      <c r="H21" s="67"/>
      <c r="I21" s="510"/>
      <c r="J21" s="67"/>
      <c r="K21" s="67"/>
      <c r="L21" s="67"/>
      <c r="M21" s="67"/>
      <c r="N21" s="67"/>
      <c r="O21" s="67"/>
      <c r="P21" s="68"/>
    </row>
    <row r="22" spans="1:16" s="69" customFormat="1" ht="19.5" customHeight="1">
      <c r="A22" s="504" t="s">
        <v>225</v>
      </c>
      <c r="B22" s="70" t="s">
        <v>35</v>
      </c>
      <c r="C22" s="508">
        <v>1528</v>
      </c>
      <c r="D22" s="509"/>
      <c r="E22" s="508">
        <v>11161017.44503</v>
      </c>
      <c r="F22" s="510"/>
      <c r="G22" s="508">
        <v>3697287.952</v>
      </c>
      <c r="H22" s="510"/>
      <c r="I22" s="508">
        <v>7463729.4930300005</v>
      </c>
      <c r="J22" s="510"/>
      <c r="K22" s="508">
        <v>57152</v>
      </c>
      <c r="L22" s="510"/>
      <c r="M22" s="508">
        <v>916042.598</v>
      </c>
      <c r="N22" s="510"/>
      <c r="O22" s="508">
        <v>6720661.8119999999</v>
      </c>
      <c r="P22" s="68"/>
    </row>
    <row r="23" spans="1:16" s="69" customFormat="1" ht="3.75" customHeight="1">
      <c r="A23" s="505"/>
      <c r="B23" s="70"/>
      <c r="C23" s="511"/>
      <c r="D23" s="511"/>
      <c r="E23" s="67"/>
      <c r="F23" s="67"/>
      <c r="G23" s="67"/>
      <c r="H23" s="67"/>
      <c r="I23" s="512"/>
      <c r="J23" s="67"/>
      <c r="K23" s="67"/>
      <c r="L23" s="67"/>
      <c r="M23" s="67"/>
      <c r="N23" s="67"/>
      <c r="O23" s="67"/>
      <c r="P23" s="68"/>
    </row>
    <row r="24" spans="1:16" s="69" customFormat="1" ht="19.5" customHeight="1">
      <c r="A24" s="504" t="s">
        <v>226</v>
      </c>
      <c r="B24" s="70" t="s">
        <v>37</v>
      </c>
      <c r="C24" s="508">
        <v>1623</v>
      </c>
      <c r="D24" s="509"/>
      <c r="E24" s="508">
        <v>11685346.265000001</v>
      </c>
      <c r="F24" s="510"/>
      <c r="G24" s="508">
        <v>5042522.1560000004</v>
      </c>
      <c r="H24" s="510"/>
      <c r="I24" s="508">
        <v>6642824.1090000002</v>
      </c>
      <c r="J24" s="510"/>
      <c r="K24" s="508">
        <v>42132</v>
      </c>
      <c r="L24" s="510"/>
      <c r="M24" s="508">
        <v>751412.38600000006</v>
      </c>
      <c r="N24" s="510"/>
      <c r="O24" s="508">
        <v>4304863.3609999996</v>
      </c>
      <c r="P24" s="68"/>
    </row>
    <row r="25" spans="1:16" s="69" customFormat="1" ht="3.75" customHeight="1">
      <c r="A25" s="505"/>
      <c r="B25" s="70"/>
      <c r="C25" s="511"/>
      <c r="D25" s="511"/>
      <c r="E25" s="67"/>
      <c r="F25" s="67"/>
      <c r="G25" s="67"/>
      <c r="H25" s="67"/>
      <c r="I25" s="510"/>
      <c r="J25" s="67"/>
      <c r="K25" s="67"/>
      <c r="L25" s="67"/>
      <c r="M25" s="67"/>
      <c r="N25" s="67"/>
      <c r="O25" s="67"/>
      <c r="P25" s="68"/>
    </row>
    <row r="26" spans="1:16" s="69" customFormat="1" ht="19.5" customHeight="1">
      <c r="A26" s="504" t="s">
        <v>227</v>
      </c>
      <c r="B26" s="70" t="s">
        <v>38</v>
      </c>
      <c r="C26" s="508">
        <v>58</v>
      </c>
      <c r="D26" s="509"/>
      <c r="E26" s="508">
        <v>51666.777000000002</v>
      </c>
      <c r="F26" s="510"/>
      <c r="G26" s="508">
        <v>31222.760999999999</v>
      </c>
      <c r="H26" s="510"/>
      <c r="I26" s="508">
        <v>20444.016000000003</v>
      </c>
      <c r="J26" s="510"/>
      <c r="K26" s="508">
        <v>379</v>
      </c>
      <c r="L26" s="510"/>
      <c r="M26" s="508">
        <v>5867.1890000000003</v>
      </c>
      <c r="N26" s="510"/>
      <c r="O26" s="508">
        <v>19733.121999999999</v>
      </c>
      <c r="P26" s="68"/>
    </row>
    <row r="27" spans="1:16" s="69" customFormat="1" ht="3.75" customHeight="1">
      <c r="A27" s="505"/>
      <c r="B27" s="70"/>
      <c r="C27" s="511"/>
      <c r="D27" s="511"/>
      <c r="E27" s="67"/>
      <c r="F27" s="67"/>
      <c r="G27" s="67"/>
      <c r="H27" s="67"/>
      <c r="I27" s="512"/>
      <c r="J27" s="67"/>
      <c r="K27" s="67"/>
      <c r="L27" s="67"/>
      <c r="M27" s="67"/>
      <c r="N27" s="67"/>
      <c r="O27" s="67"/>
      <c r="P27" s="68"/>
    </row>
    <row r="28" spans="1:16" s="69" customFormat="1" ht="19.5" customHeight="1">
      <c r="A28" s="504" t="s">
        <v>228</v>
      </c>
      <c r="B28" s="70" t="s">
        <v>36</v>
      </c>
      <c r="C28" s="508">
        <v>792</v>
      </c>
      <c r="D28" s="509"/>
      <c r="E28" s="508">
        <v>3814576.6179999998</v>
      </c>
      <c r="F28" s="510"/>
      <c r="G28" s="508">
        <v>2402183.5469999998</v>
      </c>
      <c r="H28" s="510"/>
      <c r="I28" s="508">
        <v>1412393.071</v>
      </c>
      <c r="J28" s="510"/>
      <c r="K28" s="508">
        <v>7932</v>
      </c>
      <c r="L28" s="510"/>
      <c r="M28" s="508">
        <v>191201.81200000001</v>
      </c>
      <c r="N28" s="510"/>
      <c r="O28" s="508">
        <v>1149257.808</v>
      </c>
      <c r="P28" s="68"/>
    </row>
    <row r="29" spans="1:16" s="69" customFormat="1" ht="3.75" customHeight="1">
      <c r="A29" s="505"/>
      <c r="B29" s="70"/>
      <c r="C29" s="511"/>
      <c r="D29" s="511"/>
      <c r="E29" s="67"/>
      <c r="F29" s="67"/>
      <c r="G29" s="67"/>
      <c r="H29" s="67"/>
      <c r="I29" s="510"/>
      <c r="J29" s="67"/>
      <c r="K29" s="67"/>
      <c r="L29" s="67"/>
      <c r="M29" s="67"/>
      <c r="N29" s="67"/>
      <c r="O29" s="67"/>
      <c r="P29" s="68"/>
    </row>
    <row r="30" spans="1:16" s="69" customFormat="1" ht="19.5" customHeight="1">
      <c r="A30" s="504" t="s">
        <v>229</v>
      </c>
      <c r="B30" s="70" t="s">
        <v>41</v>
      </c>
      <c r="C30" s="508">
        <v>1877</v>
      </c>
      <c r="D30" s="509"/>
      <c r="E30" s="508">
        <v>26886060.95854</v>
      </c>
      <c r="F30" s="510"/>
      <c r="G30" s="508">
        <v>7855702.7079999996</v>
      </c>
      <c r="H30" s="510"/>
      <c r="I30" s="508">
        <v>19030358.250539999</v>
      </c>
      <c r="J30" s="510"/>
      <c r="K30" s="508">
        <v>170339</v>
      </c>
      <c r="L30" s="510"/>
      <c r="M30" s="508">
        <v>2883370.2459999998</v>
      </c>
      <c r="N30" s="510"/>
      <c r="O30" s="508">
        <v>20935842.338</v>
      </c>
      <c r="P30" s="68"/>
    </row>
    <row r="31" spans="1:16" s="69" customFormat="1" ht="3.75" customHeight="1">
      <c r="A31" s="505"/>
      <c r="B31" s="70"/>
      <c r="C31" s="511"/>
      <c r="D31" s="511"/>
      <c r="E31" s="67"/>
      <c r="F31" s="67"/>
      <c r="G31" s="67"/>
      <c r="H31" s="67"/>
      <c r="I31" s="512"/>
      <c r="J31" s="67"/>
      <c r="K31" s="67"/>
      <c r="L31" s="67"/>
      <c r="M31" s="67"/>
      <c r="N31" s="67"/>
      <c r="O31" s="67"/>
      <c r="P31" s="68"/>
    </row>
    <row r="32" spans="1:16" s="69" customFormat="1" ht="19.5" customHeight="1">
      <c r="A32" s="504" t="s">
        <v>230</v>
      </c>
      <c r="B32" s="70" t="s">
        <v>42</v>
      </c>
      <c r="C32" s="508">
        <v>1203</v>
      </c>
      <c r="D32" s="509"/>
      <c r="E32" s="508">
        <v>27410477.323430002</v>
      </c>
      <c r="F32" s="510"/>
      <c r="G32" s="508">
        <v>9442913.0449999999</v>
      </c>
      <c r="H32" s="510"/>
      <c r="I32" s="508">
        <v>17967564.27843</v>
      </c>
      <c r="J32" s="510"/>
      <c r="K32" s="508">
        <v>77211</v>
      </c>
      <c r="L32" s="510"/>
      <c r="M32" s="508">
        <v>1714435.0319999999</v>
      </c>
      <c r="N32" s="510"/>
      <c r="O32" s="508">
        <v>22560548.921999998</v>
      </c>
      <c r="P32" s="68"/>
    </row>
    <row r="33" spans="1:20" s="69" customFormat="1" ht="3.75" customHeight="1">
      <c r="A33" s="505"/>
      <c r="B33" s="70"/>
      <c r="C33" s="511"/>
      <c r="D33" s="511"/>
      <c r="E33" s="67"/>
      <c r="F33" s="67"/>
      <c r="G33" s="67"/>
      <c r="H33" s="67"/>
      <c r="I33" s="510"/>
      <c r="J33" s="67"/>
      <c r="K33" s="67"/>
      <c r="L33" s="67"/>
      <c r="M33" s="67"/>
      <c r="N33" s="67"/>
      <c r="O33" s="67"/>
      <c r="P33" s="68"/>
    </row>
    <row r="34" spans="1:20" s="69" customFormat="1" ht="19.5" customHeight="1">
      <c r="A34" s="504" t="s">
        <v>231</v>
      </c>
      <c r="B34" s="70" t="s">
        <v>39</v>
      </c>
      <c r="C34" s="508">
        <v>1188</v>
      </c>
      <c r="D34" s="509"/>
      <c r="E34" s="508">
        <v>6779617.5619999999</v>
      </c>
      <c r="F34" s="510"/>
      <c r="G34" s="508">
        <v>2866769.21</v>
      </c>
      <c r="H34" s="510"/>
      <c r="I34" s="508">
        <v>3912848.352</v>
      </c>
      <c r="J34" s="510"/>
      <c r="K34" s="508">
        <v>28042</v>
      </c>
      <c r="L34" s="510"/>
      <c r="M34" s="508">
        <v>512202.467</v>
      </c>
      <c r="N34" s="510"/>
      <c r="O34" s="508">
        <v>5948765.4890000001</v>
      </c>
      <c r="P34" s="68"/>
    </row>
    <row r="35" spans="1:20" s="69" customFormat="1" ht="3.75" customHeight="1">
      <c r="A35" s="505"/>
      <c r="B35" s="70"/>
      <c r="C35" s="511"/>
      <c r="D35" s="511"/>
      <c r="E35" s="67"/>
      <c r="F35" s="67"/>
      <c r="G35" s="67"/>
      <c r="H35" s="67"/>
      <c r="I35" s="512"/>
      <c r="J35" s="67"/>
      <c r="K35" s="67"/>
      <c r="L35" s="67"/>
      <c r="M35" s="67"/>
      <c r="N35" s="67"/>
      <c r="O35" s="67"/>
      <c r="P35" s="68"/>
    </row>
    <row r="36" spans="1:20" s="69" customFormat="1" ht="19.5" customHeight="1">
      <c r="A36" s="504" t="s">
        <v>232</v>
      </c>
      <c r="B36" s="70" t="s">
        <v>40</v>
      </c>
      <c r="C36" s="508">
        <v>254</v>
      </c>
      <c r="D36" s="509"/>
      <c r="E36" s="508">
        <v>2493279.84</v>
      </c>
      <c r="F36" s="510"/>
      <c r="G36" s="508">
        <v>695287.88899999997</v>
      </c>
      <c r="H36" s="510"/>
      <c r="I36" s="508">
        <v>1797991.9509999999</v>
      </c>
      <c r="J36" s="510"/>
      <c r="K36" s="508">
        <v>22996</v>
      </c>
      <c r="L36" s="510"/>
      <c r="M36" s="508">
        <v>275590.96899999998</v>
      </c>
      <c r="N36" s="510"/>
      <c r="O36" s="508">
        <v>1373369.7779999999</v>
      </c>
      <c r="P36" s="68"/>
    </row>
    <row r="37" spans="1:20" s="69" customFormat="1" ht="3.75" customHeight="1">
      <c r="A37" s="505"/>
      <c r="B37" s="70"/>
      <c r="C37" s="511"/>
      <c r="D37" s="511"/>
      <c r="E37" s="67"/>
      <c r="F37" s="67"/>
      <c r="G37" s="67"/>
      <c r="H37" s="67"/>
      <c r="I37" s="510"/>
      <c r="J37" s="67"/>
      <c r="K37" s="67"/>
      <c r="L37" s="67"/>
      <c r="M37" s="67"/>
      <c r="N37" s="67"/>
      <c r="O37" s="67"/>
      <c r="P37" s="68"/>
    </row>
    <row r="38" spans="1:20" s="69" customFormat="1" ht="28.5" customHeight="1">
      <c r="A38" s="504" t="s">
        <v>233</v>
      </c>
      <c r="B38" s="639" t="s">
        <v>274</v>
      </c>
      <c r="C38" s="508">
        <v>36</v>
      </c>
      <c r="D38" s="509"/>
      <c r="E38" s="508">
        <v>14488.281000000001</v>
      </c>
      <c r="F38" s="510"/>
      <c r="G38" s="508">
        <v>7251.8270000000002</v>
      </c>
      <c r="H38" s="510"/>
      <c r="I38" s="508">
        <v>7236.4540000000006</v>
      </c>
      <c r="J38" s="510"/>
      <c r="K38" s="508">
        <v>132</v>
      </c>
      <c r="L38" s="510"/>
      <c r="M38" s="508">
        <v>2948.1379999999999</v>
      </c>
      <c r="N38" s="510"/>
      <c r="O38" s="508">
        <v>5875.4309999999996</v>
      </c>
      <c r="P38" s="68"/>
    </row>
    <row r="39" spans="1:20" s="69" customFormat="1" ht="3.75" customHeight="1">
      <c r="A39" s="505"/>
      <c r="B39" s="639"/>
      <c r="C39" s="511"/>
      <c r="D39" s="511"/>
      <c r="E39" s="67"/>
      <c r="F39" s="67"/>
      <c r="G39" s="67"/>
      <c r="H39" s="67"/>
      <c r="I39" s="512"/>
      <c r="J39" s="67"/>
      <c r="K39" s="67"/>
      <c r="L39" s="67"/>
      <c r="M39" s="67"/>
      <c r="N39" s="67"/>
      <c r="O39" s="67"/>
      <c r="P39" s="68"/>
    </row>
    <row r="40" spans="1:20" s="69" customFormat="1" ht="28.5" customHeight="1">
      <c r="A40" s="506" t="s">
        <v>234</v>
      </c>
      <c r="B40" s="639" t="s">
        <v>237</v>
      </c>
      <c r="C40" s="508">
        <v>10</v>
      </c>
      <c r="D40" s="509"/>
      <c r="E40" s="508">
        <v>4797.4970000000003</v>
      </c>
      <c r="F40" s="510"/>
      <c r="G40" s="508">
        <v>2300.1610000000001</v>
      </c>
      <c r="H40" s="510"/>
      <c r="I40" s="508">
        <v>2497.3360000000002</v>
      </c>
      <c r="J40" s="510"/>
      <c r="K40" s="508">
        <v>56</v>
      </c>
      <c r="L40" s="510"/>
      <c r="M40" s="508">
        <v>1234.8679999999999</v>
      </c>
      <c r="N40" s="510"/>
      <c r="O40" s="508">
        <v>2381.5239999999999</v>
      </c>
      <c r="P40" s="68"/>
    </row>
    <row r="41" spans="1:20" s="69" customFormat="1" ht="3.75" customHeight="1">
      <c r="A41" s="507"/>
      <c r="B41" s="639"/>
      <c r="C41" s="511"/>
      <c r="D41" s="511"/>
      <c r="E41" s="67"/>
      <c r="F41" s="67"/>
      <c r="G41" s="67"/>
      <c r="H41" s="67"/>
      <c r="I41" s="510"/>
      <c r="J41" s="67"/>
      <c r="K41" s="67"/>
      <c r="L41" s="67"/>
      <c r="M41" s="67"/>
      <c r="N41" s="67"/>
      <c r="O41" s="67"/>
      <c r="P41" s="68"/>
    </row>
    <row r="42" spans="1:20" s="69" customFormat="1" ht="28.5" customHeight="1">
      <c r="A42" s="504" t="s">
        <v>235</v>
      </c>
      <c r="B42" s="639" t="s">
        <v>238</v>
      </c>
      <c r="C42" s="508">
        <v>0</v>
      </c>
      <c r="D42" s="509"/>
      <c r="E42" s="508">
        <v>0</v>
      </c>
      <c r="F42" s="510"/>
      <c r="G42" s="508">
        <v>0</v>
      </c>
      <c r="H42" s="510"/>
      <c r="I42" s="508">
        <v>0</v>
      </c>
      <c r="J42" s="510"/>
      <c r="K42" s="508">
        <v>0</v>
      </c>
      <c r="L42" s="510"/>
      <c r="M42" s="508">
        <v>0</v>
      </c>
      <c r="N42" s="510"/>
      <c r="O42" s="508">
        <v>0</v>
      </c>
      <c r="P42" s="68"/>
    </row>
    <row r="43" spans="1:20" ht="3.75" customHeight="1" thickBot="1">
      <c r="B43" s="707"/>
      <c r="C43" s="708"/>
      <c r="D43" s="708"/>
      <c r="E43" s="708"/>
      <c r="F43" s="708"/>
      <c r="G43" s="708"/>
      <c r="H43" s="708"/>
      <c r="I43" s="708"/>
      <c r="J43" s="708"/>
      <c r="K43" s="708"/>
      <c r="L43" s="708"/>
      <c r="M43" s="708"/>
      <c r="N43" s="708"/>
      <c r="O43" s="708"/>
      <c r="P43" s="65"/>
      <c r="Q43" s="35"/>
      <c r="R43" s="35"/>
      <c r="S43" s="35"/>
      <c r="T43" s="35"/>
    </row>
    <row r="44" spans="1:20" ht="12.75" customHeight="1">
      <c r="B44" s="614" t="s">
        <v>278</v>
      </c>
    </row>
    <row r="45" spans="1:20" ht="12.75" customHeight="1">
      <c r="B45" s="625" t="s">
        <v>275</v>
      </c>
      <c r="C45" s="624"/>
      <c r="D45" s="624"/>
      <c r="E45" s="624"/>
      <c r="F45" s="624"/>
      <c r="G45" s="624"/>
      <c r="H45" s="624"/>
      <c r="I45" s="624"/>
      <c r="J45" s="624"/>
      <c r="K45" s="624"/>
      <c r="L45" s="36"/>
      <c r="M45" s="36"/>
      <c r="N45" s="36"/>
      <c r="O45" s="36"/>
    </row>
    <row r="46" spans="1:20" ht="12.75" customHeight="1">
      <c r="B46" s="609" t="s">
        <v>276</v>
      </c>
    </row>
  </sheetData>
  <sheetProtection algorithmName="SHA-512" hashValue="Xc+k5B3wqSZhKEdBiHN0NCrOTpPSxsVQkbumaWNneofP6LmFUbKEbLOzThCfCUR7zzgqXGVoHWLBC0GpDhUWig==" saltValue="qA+AEhpyuKEzcFF++v6HtQ==" spinCount="100000" sheet="1" objects="1" scenarios="1"/>
  <mergeCells count="1">
    <mergeCell ref="B2:O2"/>
  </mergeCells>
  <pageMargins left="0" right="0.5" top="0.3" bottom="0.5" header="1.27" footer="1"/>
  <pageSetup paperSize="9" scale="80" firstPageNumber="4" orientation="landscape" useFirstPageNumber="1" r:id="rId1"/>
  <headerFooter alignWithMargins="0">
    <oddFooter xml:space="preserve">&amp;R&amp;"Calibri,Bold"
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</sheetPr>
  <dimension ref="A1:AA43"/>
  <sheetViews>
    <sheetView zoomScaleNormal="100" zoomScaleSheetLayoutView="70" workbookViewId="0">
      <selection activeCell="E24" sqref="E24"/>
    </sheetView>
  </sheetViews>
  <sheetFormatPr defaultColWidth="9.140625" defaultRowHeight="12.75"/>
  <cols>
    <col min="1" max="1" width="9.5703125" style="71" customWidth="1"/>
    <col min="2" max="2" width="27.140625" style="71" customWidth="1"/>
    <col min="3" max="3" width="16.7109375" style="71" customWidth="1"/>
    <col min="4" max="4" width="2.28515625" style="71" customWidth="1"/>
    <col min="5" max="5" width="16.7109375" style="71" customWidth="1"/>
    <col min="6" max="6" width="2.28515625" style="71" customWidth="1"/>
    <col min="7" max="7" width="16.7109375" style="71" customWidth="1"/>
    <col min="8" max="8" width="2.28515625" style="71" customWidth="1"/>
    <col min="9" max="9" width="16.7109375" style="71" customWidth="1"/>
    <col min="10" max="10" width="2.28515625" style="71" customWidth="1"/>
    <col min="11" max="11" width="22.140625" style="71" customWidth="1"/>
    <col min="12" max="12" width="2.28515625" style="71" customWidth="1"/>
    <col min="13" max="13" width="16.7109375" style="71" customWidth="1"/>
    <col min="14" max="14" width="2.28515625" style="71" customWidth="1"/>
    <col min="15" max="15" width="22.140625" style="71" customWidth="1"/>
    <col min="16" max="16384" width="9.140625" style="71"/>
  </cols>
  <sheetData>
    <row r="1" spans="1:21" ht="12.95" customHeight="1"/>
    <row r="2" spans="1:21" ht="27" customHeight="1">
      <c r="B2" s="1091" t="s">
        <v>289</v>
      </c>
      <c r="C2" s="1092"/>
      <c r="D2" s="1092"/>
      <c r="E2" s="1092"/>
      <c r="F2" s="1092"/>
      <c r="G2" s="1092"/>
      <c r="H2" s="1092"/>
      <c r="I2" s="1092"/>
      <c r="J2" s="1092"/>
      <c r="K2" s="1092"/>
      <c r="L2" s="1092"/>
      <c r="M2" s="1092"/>
      <c r="N2" s="1092"/>
      <c r="O2" s="1092"/>
    </row>
    <row r="3" spans="1:21" ht="12.95" customHeight="1" thickBot="1"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</row>
    <row r="4" spans="1:21" ht="7.5" customHeight="1">
      <c r="B4" s="709"/>
      <c r="C4" s="710"/>
      <c r="D4" s="710"/>
      <c r="E4" s="710"/>
      <c r="F4" s="710"/>
      <c r="G4" s="710"/>
      <c r="H4" s="710"/>
      <c r="I4" s="710"/>
      <c r="J4" s="710"/>
      <c r="K4" s="710"/>
      <c r="L4" s="710"/>
      <c r="M4" s="710"/>
      <c r="N4" s="710"/>
      <c r="O4" s="710"/>
      <c r="P4" s="73"/>
    </row>
    <row r="5" spans="1:21" ht="104.25" customHeight="1">
      <c r="B5" s="711" t="s">
        <v>195</v>
      </c>
      <c r="C5" s="643" t="s">
        <v>108</v>
      </c>
      <c r="D5" s="644"/>
      <c r="E5" s="643" t="s">
        <v>45</v>
      </c>
      <c r="F5" s="644"/>
      <c r="G5" s="645" t="s">
        <v>109</v>
      </c>
      <c r="H5" s="644"/>
      <c r="I5" s="643" t="s">
        <v>110</v>
      </c>
      <c r="J5" s="644"/>
      <c r="K5" s="643" t="s">
        <v>111</v>
      </c>
      <c r="L5" s="644"/>
      <c r="M5" s="643" t="s">
        <v>112</v>
      </c>
      <c r="N5" s="644"/>
      <c r="O5" s="645" t="s">
        <v>113</v>
      </c>
      <c r="P5" s="74"/>
      <c r="Q5" s="74"/>
      <c r="R5" s="74"/>
      <c r="S5" s="74"/>
      <c r="T5" s="74"/>
      <c r="U5" s="74"/>
    </row>
    <row r="6" spans="1:21" ht="24.75" customHeight="1">
      <c r="B6" s="712"/>
      <c r="C6" s="713"/>
      <c r="D6" s="713"/>
      <c r="E6" s="714" t="s">
        <v>0</v>
      </c>
      <c r="F6" s="714"/>
      <c r="G6" s="714" t="s">
        <v>0</v>
      </c>
      <c r="H6" s="714"/>
      <c r="I6" s="714" t="s">
        <v>0</v>
      </c>
      <c r="J6" s="714"/>
      <c r="K6" s="714"/>
      <c r="L6" s="714"/>
      <c r="M6" s="714" t="s">
        <v>0</v>
      </c>
      <c r="N6" s="714"/>
      <c r="O6" s="714" t="s">
        <v>0</v>
      </c>
      <c r="P6" s="74"/>
      <c r="Q6" s="74"/>
      <c r="R6" s="74"/>
      <c r="S6" s="74"/>
      <c r="T6" s="74"/>
      <c r="U6" s="74"/>
    </row>
    <row r="7" spans="1:21" ht="7.5" customHeight="1" thickBot="1">
      <c r="B7" s="715"/>
      <c r="C7" s="716"/>
      <c r="D7" s="716"/>
      <c r="E7" s="717"/>
      <c r="F7" s="717"/>
      <c r="G7" s="717"/>
      <c r="H7" s="717"/>
      <c r="I7" s="717"/>
      <c r="J7" s="717"/>
      <c r="K7" s="717"/>
      <c r="L7" s="717"/>
      <c r="M7" s="717"/>
      <c r="N7" s="717"/>
      <c r="O7" s="717"/>
      <c r="P7" s="74"/>
      <c r="Q7" s="74"/>
      <c r="R7" s="74"/>
      <c r="S7" s="74"/>
      <c r="T7" s="74"/>
      <c r="U7" s="74"/>
    </row>
    <row r="8" spans="1:21" ht="7.5" customHeight="1">
      <c r="B8" s="72"/>
      <c r="C8" s="701"/>
      <c r="D8" s="40"/>
      <c r="E8" s="701"/>
      <c r="F8" s="41"/>
      <c r="G8" s="701"/>
      <c r="H8" s="41"/>
      <c r="I8" s="701"/>
      <c r="J8" s="41"/>
      <c r="K8" s="701"/>
      <c r="L8" s="12"/>
      <c r="M8" s="701"/>
      <c r="N8" s="41"/>
      <c r="O8" s="701"/>
      <c r="P8" s="74"/>
      <c r="Q8" s="74"/>
      <c r="R8" s="74"/>
      <c r="S8" s="74"/>
      <c r="T8" s="74"/>
      <c r="U8" s="74"/>
    </row>
    <row r="9" spans="1:21" ht="29.25" customHeight="1">
      <c r="B9" s="66" t="s">
        <v>12</v>
      </c>
      <c r="C9" s="458">
        <v>12998</v>
      </c>
      <c r="D9" s="458"/>
      <c r="E9" s="458">
        <v>122349794.6006</v>
      </c>
      <c r="F9" s="458"/>
      <c r="G9" s="458">
        <v>44763785.734999999</v>
      </c>
      <c r="H9" s="458"/>
      <c r="I9" s="458">
        <v>77586008.865600005</v>
      </c>
      <c r="J9" s="458"/>
      <c r="K9" s="458">
        <v>518130</v>
      </c>
      <c r="L9" s="458"/>
      <c r="M9" s="458">
        <v>9480296.2040000018</v>
      </c>
      <c r="N9" s="458"/>
      <c r="O9" s="458">
        <v>79447455.309999987</v>
      </c>
      <c r="P9" s="74"/>
      <c r="Q9" s="74"/>
      <c r="R9" s="74"/>
      <c r="S9" s="74"/>
      <c r="T9" s="74"/>
      <c r="U9" s="74"/>
    </row>
    <row r="10" spans="1:21" ht="7.5" customHeight="1" thickBot="1">
      <c r="B10" s="72"/>
      <c r="C10" s="701"/>
      <c r="D10" s="40"/>
      <c r="E10" s="701"/>
      <c r="F10" s="41"/>
      <c r="G10" s="701"/>
      <c r="H10" s="41"/>
      <c r="I10" s="701"/>
      <c r="J10" s="41"/>
      <c r="K10" s="701"/>
      <c r="L10" s="12"/>
      <c r="M10" s="701"/>
      <c r="N10" s="41"/>
      <c r="O10" s="701"/>
      <c r="P10" s="74"/>
      <c r="Q10" s="74"/>
      <c r="R10" s="74"/>
      <c r="S10" s="74"/>
      <c r="T10" s="74"/>
      <c r="U10" s="74"/>
    </row>
    <row r="11" spans="1:21" ht="11.25" customHeight="1">
      <c r="B11" s="718"/>
      <c r="C11" s="719"/>
      <c r="D11" s="720"/>
      <c r="E11" s="719"/>
      <c r="F11" s="719"/>
      <c r="G11" s="719"/>
      <c r="H11" s="719"/>
      <c r="I11" s="719"/>
      <c r="J11" s="719"/>
      <c r="K11" s="719"/>
      <c r="L11" s="719"/>
      <c r="M11" s="719"/>
      <c r="N11" s="719"/>
      <c r="O11" s="719"/>
      <c r="P11" s="74"/>
      <c r="Q11" s="74"/>
      <c r="R11" s="74"/>
      <c r="S11" s="74"/>
      <c r="T11" s="74"/>
      <c r="U11" s="74"/>
    </row>
    <row r="12" spans="1:21" ht="30" customHeight="1">
      <c r="A12" s="513" t="s">
        <v>239</v>
      </c>
      <c r="B12" s="117" t="s">
        <v>148</v>
      </c>
      <c r="C12" s="508">
        <v>3253</v>
      </c>
      <c r="D12" s="509"/>
      <c r="E12" s="508">
        <v>5523436.5209999997</v>
      </c>
      <c r="F12" s="510"/>
      <c r="G12" s="508">
        <v>1701786.067</v>
      </c>
      <c r="H12" s="510"/>
      <c r="I12" s="508">
        <v>3821650.4539999999</v>
      </c>
      <c r="J12" s="510"/>
      <c r="K12" s="508">
        <v>128389</v>
      </c>
      <c r="L12" s="510"/>
      <c r="M12" s="508">
        <v>538980.89800000004</v>
      </c>
      <c r="N12" s="510"/>
      <c r="O12" s="508">
        <v>866074.34100000001</v>
      </c>
      <c r="P12" s="74"/>
      <c r="Q12" s="74"/>
      <c r="R12" s="74"/>
      <c r="S12" s="74"/>
      <c r="T12" s="74"/>
      <c r="U12" s="74"/>
    </row>
    <row r="13" spans="1:21" ht="16.5" customHeight="1">
      <c r="A13" s="514"/>
      <c r="B13" s="117"/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74"/>
      <c r="Q13" s="74"/>
      <c r="R13" s="74"/>
      <c r="S13" s="74"/>
      <c r="T13" s="74"/>
      <c r="U13" s="74"/>
    </row>
    <row r="14" spans="1:21" ht="16.5" customHeight="1">
      <c r="A14" s="515"/>
      <c r="B14" s="459"/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74"/>
      <c r="Q14" s="74"/>
      <c r="R14" s="74"/>
      <c r="S14" s="74"/>
      <c r="T14" s="74"/>
      <c r="U14" s="74"/>
    </row>
    <row r="15" spans="1:21" ht="30" customHeight="1">
      <c r="A15" s="516" t="s">
        <v>240</v>
      </c>
      <c r="B15" s="117" t="s">
        <v>149</v>
      </c>
      <c r="C15" s="508">
        <v>1527</v>
      </c>
      <c r="D15" s="509"/>
      <c r="E15" s="508">
        <v>2330939.27</v>
      </c>
      <c r="F15" s="510"/>
      <c r="G15" s="508">
        <v>1138182.7679999999</v>
      </c>
      <c r="H15" s="510"/>
      <c r="I15" s="508">
        <v>1192756.5020000001</v>
      </c>
      <c r="J15" s="510"/>
      <c r="K15" s="508">
        <v>15663</v>
      </c>
      <c r="L15" s="510"/>
      <c r="M15" s="508">
        <v>282891.66899999999</v>
      </c>
      <c r="N15" s="510"/>
      <c r="O15" s="508">
        <v>819142.58799999999</v>
      </c>
      <c r="P15" s="74"/>
      <c r="Q15" s="1"/>
      <c r="R15" s="74"/>
      <c r="S15" s="74"/>
      <c r="T15" s="74"/>
      <c r="U15" s="74"/>
    </row>
    <row r="16" spans="1:21" ht="16.5" customHeight="1">
      <c r="A16" s="516"/>
      <c r="B16" s="117"/>
      <c r="C16" s="67"/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74"/>
      <c r="Q16" s="477"/>
      <c r="R16" s="74"/>
      <c r="S16" s="74"/>
      <c r="T16" s="74"/>
      <c r="U16" s="74"/>
    </row>
    <row r="17" spans="1:21" ht="16.5" customHeight="1">
      <c r="A17" s="517"/>
      <c r="B17" s="459"/>
      <c r="C17" s="67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74"/>
      <c r="Q17" s="1"/>
      <c r="R17" s="74"/>
      <c r="S17" s="74"/>
      <c r="T17" s="74"/>
      <c r="U17" s="74"/>
    </row>
    <row r="18" spans="1:21" ht="30" customHeight="1">
      <c r="A18" s="513" t="s">
        <v>243</v>
      </c>
      <c r="B18" s="117" t="s">
        <v>150</v>
      </c>
      <c r="C18" s="508">
        <v>18</v>
      </c>
      <c r="D18" s="509"/>
      <c r="E18" s="508">
        <v>62787.313000000002</v>
      </c>
      <c r="F18" s="510"/>
      <c r="G18" s="508">
        <v>19929.281999999999</v>
      </c>
      <c r="H18" s="510"/>
      <c r="I18" s="508">
        <v>42858.031000000003</v>
      </c>
      <c r="J18" s="510"/>
      <c r="K18" s="508">
        <v>179</v>
      </c>
      <c r="L18" s="510"/>
      <c r="M18" s="508">
        <v>3926.8649999999998</v>
      </c>
      <c r="N18" s="510"/>
      <c r="O18" s="508">
        <v>14504.620999999999</v>
      </c>
      <c r="P18" s="74"/>
      <c r="Q18" s="1"/>
      <c r="R18" s="74"/>
      <c r="S18" s="74"/>
      <c r="T18" s="74"/>
      <c r="U18" s="74"/>
    </row>
    <row r="19" spans="1:21" ht="16.5" customHeight="1">
      <c r="A19" s="517"/>
      <c r="B19" s="117"/>
      <c r="C19" s="67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74"/>
      <c r="Q19" s="477"/>
      <c r="R19" s="74"/>
      <c r="S19" s="74"/>
      <c r="T19" s="74"/>
      <c r="U19" s="74"/>
    </row>
    <row r="20" spans="1:21" ht="16.5" customHeight="1">
      <c r="A20" s="516"/>
      <c r="B20" s="459"/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74"/>
      <c r="Q20" s="1"/>
      <c r="R20" s="74"/>
      <c r="S20" s="74"/>
      <c r="T20" s="74"/>
      <c r="U20" s="74"/>
    </row>
    <row r="21" spans="1:21" ht="30" customHeight="1">
      <c r="A21" s="516" t="s">
        <v>241</v>
      </c>
      <c r="B21" s="117" t="s">
        <v>151</v>
      </c>
      <c r="C21" s="508">
        <v>7451</v>
      </c>
      <c r="D21" s="509"/>
      <c r="E21" s="508">
        <v>92243160.980570003</v>
      </c>
      <c r="F21" s="510"/>
      <c r="G21" s="508">
        <v>35407220.986000001</v>
      </c>
      <c r="H21" s="510"/>
      <c r="I21" s="508">
        <v>56835939.994570002</v>
      </c>
      <c r="J21" s="510"/>
      <c r="K21" s="508">
        <v>297603</v>
      </c>
      <c r="L21" s="510"/>
      <c r="M21" s="508">
        <v>6953573.108</v>
      </c>
      <c r="N21" s="510"/>
      <c r="O21" s="508">
        <v>59841233.939999998</v>
      </c>
      <c r="P21" s="74"/>
      <c r="Q21" s="1"/>
      <c r="R21" s="74"/>
      <c r="S21" s="74"/>
      <c r="T21" s="74"/>
      <c r="U21" s="74"/>
    </row>
    <row r="22" spans="1:21" ht="16.5" customHeight="1">
      <c r="A22" s="517"/>
      <c r="B22" s="117"/>
      <c r="C22" s="67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74"/>
      <c r="Q22" s="477"/>
      <c r="R22" s="74"/>
      <c r="S22" s="74"/>
      <c r="T22" s="74"/>
      <c r="U22" s="74"/>
    </row>
    <row r="23" spans="1:21" ht="16.5" customHeight="1">
      <c r="A23" s="517"/>
      <c r="B23" s="459"/>
      <c r="C23" s="67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74"/>
      <c r="Q23" s="1"/>
      <c r="R23" s="74"/>
      <c r="S23" s="74"/>
      <c r="T23" s="74"/>
      <c r="U23" s="74"/>
    </row>
    <row r="24" spans="1:21" ht="30" customHeight="1">
      <c r="A24" s="516" t="s">
        <v>242</v>
      </c>
      <c r="B24" s="117" t="s">
        <v>152</v>
      </c>
      <c r="C24" s="508">
        <v>483</v>
      </c>
      <c r="D24" s="509"/>
      <c r="E24" s="508">
        <v>18350355.250999998</v>
      </c>
      <c r="F24" s="510"/>
      <c r="G24" s="508">
        <v>5393315.4419999998</v>
      </c>
      <c r="H24" s="510"/>
      <c r="I24" s="508">
        <v>12957039.808999998</v>
      </c>
      <c r="J24" s="510"/>
      <c r="K24" s="508">
        <v>69879</v>
      </c>
      <c r="L24" s="510"/>
      <c r="M24" s="508">
        <v>1558891.9879999999</v>
      </c>
      <c r="N24" s="510"/>
      <c r="O24" s="508">
        <v>16522327.468</v>
      </c>
      <c r="P24" s="74"/>
      <c r="Q24" s="1"/>
      <c r="R24" s="74"/>
      <c r="S24" s="74"/>
      <c r="T24" s="74"/>
      <c r="U24" s="74"/>
    </row>
    <row r="25" spans="1:21" ht="16.5" customHeight="1">
      <c r="B25" s="117"/>
      <c r="C25" s="67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74"/>
      <c r="Q25" s="477"/>
      <c r="R25" s="74"/>
      <c r="S25" s="74"/>
      <c r="T25" s="74"/>
      <c r="U25" s="74"/>
    </row>
    <row r="26" spans="1:21" ht="16.5" customHeight="1">
      <c r="B26" s="459"/>
      <c r="C26" s="67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74"/>
      <c r="Q26" s="1"/>
      <c r="R26" s="74"/>
      <c r="S26" s="74"/>
      <c r="T26" s="74"/>
      <c r="U26" s="74"/>
    </row>
    <row r="27" spans="1:21" ht="30" customHeight="1">
      <c r="A27" s="518" t="s">
        <v>244</v>
      </c>
      <c r="B27" s="117" t="s">
        <v>154</v>
      </c>
      <c r="C27" s="508">
        <v>171</v>
      </c>
      <c r="D27" s="509"/>
      <c r="E27" s="508">
        <v>1188555.838</v>
      </c>
      <c r="F27" s="510"/>
      <c r="G27" s="508">
        <v>395530.84100000001</v>
      </c>
      <c r="H27" s="510"/>
      <c r="I27" s="508">
        <v>793024.99699999997</v>
      </c>
      <c r="J27" s="510"/>
      <c r="K27" s="508">
        <v>2575</v>
      </c>
      <c r="L27" s="510"/>
      <c r="M27" s="508">
        <v>54291.207999999999</v>
      </c>
      <c r="N27" s="510"/>
      <c r="O27" s="508">
        <v>479790.364</v>
      </c>
      <c r="P27" s="74"/>
      <c r="Q27" s="74"/>
      <c r="R27" s="74"/>
      <c r="S27" s="74"/>
      <c r="T27" s="74"/>
      <c r="U27" s="74"/>
    </row>
    <row r="28" spans="1:21" ht="16.5" customHeight="1">
      <c r="A28" s="519"/>
      <c r="B28" s="117"/>
      <c r="C28" s="67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74"/>
      <c r="Q28" s="74"/>
      <c r="R28" s="74"/>
      <c r="S28" s="74"/>
      <c r="T28" s="74"/>
      <c r="U28" s="74"/>
    </row>
    <row r="29" spans="1:21" ht="16.5" customHeight="1">
      <c r="A29" s="519"/>
      <c r="B29" s="459"/>
      <c r="C29" s="67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74"/>
      <c r="Q29" s="74"/>
      <c r="R29" s="74"/>
      <c r="S29" s="74"/>
      <c r="T29" s="74"/>
      <c r="U29" s="74"/>
    </row>
    <row r="30" spans="1:21" ht="30" customHeight="1">
      <c r="A30" s="518" t="s">
        <v>245</v>
      </c>
      <c r="B30" s="117" t="s">
        <v>153</v>
      </c>
      <c r="C30" s="508">
        <v>95</v>
      </c>
      <c r="D30" s="509"/>
      <c r="E30" s="508">
        <v>2650559.4270300004</v>
      </c>
      <c r="F30" s="510"/>
      <c r="G30" s="508">
        <v>707820.34900000005</v>
      </c>
      <c r="H30" s="510"/>
      <c r="I30" s="508">
        <v>1942739.0780300004</v>
      </c>
      <c r="J30" s="510"/>
      <c r="K30" s="508">
        <v>3842</v>
      </c>
      <c r="L30" s="510"/>
      <c r="M30" s="508">
        <v>87740.467999999993</v>
      </c>
      <c r="N30" s="510"/>
      <c r="O30" s="508">
        <v>904381.98800000001</v>
      </c>
      <c r="P30" s="74"/>
      <c r="Q30" s="74"/>
      <c r="R30" s="74"/>
      <c r="S30" s="74"/>
      <c r="T30" s="74"/>
      <c r="U30" s="74"/>
    </row>
    <row r="31" spans="1:21" ht="16.5" customHeight="1">
      <c r="B31" s="117"/>
      <c r="C31" s="67"/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74"/>
      <c r="Q31" s="74"/>
      <c r="R31" s="74"/>
      <c r="S31" s="74"/>
      <c r="T31" s="74"/>
      <c r="U31" s="74"/>
    </row>
    <row r="32" spans="1:21" ht="11.25" customHeight="1" thickBot="1">
      <c r="B32" s="721"/>
      <c r="C32" s="722"/>
      <c r="D32" s="722"/>
      <c r="E32" s="722"/>
      <c r="F32" s="722"/>
      <c r="G32" s="722"/>
      <c r="H32" s="722"/>
      <c r="I32" s="722"/>
      <c r="J32" s="722"/>
      <c r="K32" s="722"/>
      <c r="L32" s="722"/>
      <c r="M32" s="722"/>
      <c r="N32" s="722"/>
      <c r="O32" s="722"/>
      <c r="P32" s="75"/>
      <c r="Q32" s="75"/>
      <c r="R32" s="75"/>
      <c r="S32" s="75"/>
      <c r="T32" s="75"/>
      <c r="U32" s="75"/>
    </row>
    <row r="33" spans="2:27" ht="13.5" customHeight="1">
      <c r="B33" s="72"/>
      <c r="C33" s="72"/>
      <c r="D33" s="72"/>
      <c r="E33" s="72"/>
      <c r="F33" s="72"/>
      <c r="G33" s="72"/>
      <c r="H33" s="72"/>
      <c r="I33" s="72"/>
      <c r="J33" s="72"/>
      <c r="K33" s="72"/>
      <c r="L33" s="72"/>
      <c r="M33" s="72"/>
      <c r="N33" s="72"/>
      <c r="O33" s="72"/>
      <c r="P33" s="75"/>
      <c r="Q33" s="75"/>
      <c r="R33" s="75"/>
      <c r="S33" s="75"/>
      <c r="T33" s="75"/>
      <c r="U33" s="75"/>
      <c r="V33" s="72"/>
      <c r="W33" s="72"/>
      <c r="X33" s="72"/>
      <c r="Y33" s="72"/>
      <c r="Z33" s="72"/>
      <c r="AA33" s="72"/>
    </row>
    <row r="34" spans="2:27" ht="13.5" customHeight="1">
      <c r="B34" s="72"/>
      <c r="C34" s="75"/>
      <c r="D34" s="75"/>
      <c r="E34" s="75"/>
      <c r="F34" s="75"/>
      <c r="G34" s="75"/>
      <c r="H34" s="75"/>
      <c r="I34" s="75"/>
      <c r="J34" s="75"/>
      <c r="K34" s="75"/>
      <c r="L34" s="75"/>
      <c r="M34" s="75"/>
      <c r="N34" s="75"/>
      <c r="O34" s="75"/>
      <c r="P34" s="75"/>
      <c r="Q34" s="75"/>
      <c r="R34" s="75"/>
      <c r="S34" s="75"/>
      <c r="T34" s="75"/>
      <c r="U34" s="75"/>
      <c r="V34" s="72"/>
      <c r="W34" s="72"/>
      <c r="X34" s="72"/>
      <c r="Y34" s="72"/>
      <c r="Z34" s="72"/>
      <c r="AA34" s="72"/>
    </row>
    <row r="35" spans="2:27">
      <c r="B35" s="72"/>
      <c r="C35" s="75"/>
      <c r="D35" s="75"/>
      <c r="E35" s="75"/>
      <c r="F35" s="75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75"/>
      <c r="R35" s="75"/>
      <c r="S35" s="75"/>
      <c r="T35" s="75"/>
      <c r="U35" s="75"/>
      <c r="V35" s="72"/>
      <c r="W35" s="72"/>
      <c r="X35" s="72"/>
      <c r="Y35" s="72"/>
      <c r="Z35" s="72"/>
      <c r="AA35" s="72"/>
    </row>
    <row r="36" spans="2:27">
      <c r="B36" s="72"/>
      <c r="C36" s="75"/>
      <c r="D36" s="75"/>
      <c r="E36" s="75"/>
      <c r="F36" s="75"/>
      <c r="G36" s="75"/>
      <c r="H36" s="75"/>
      <c r="I36" s="75"/>
      <c r="J36" s="75"/>
      <c r="K36" s="75"/>
      <c r="L36" s="75"/>
      <c r="M36" s="75"/>
      <c r="N36" s="75"/>
      <c r="O36" s="75"/>
      <c r="P36" s="75"/>
      <c r="Q36" s="75"/>
      <c r="R36" s="75"/>
      <c r="S36" s="75"/>
      <c r="T36" s="75"/>
      <c r="U36" s="75"/>
      <c r="V36" s="72"/>
      <c r="W36" s="72"/>
      <c r="X36" s="72"/>
      <c r="Y36" s="72"/>
      <c r="Z36" s="72"/>
      <c r="AA36" s="72"/>
    </row>
    <row r="37" spans="2:27">
      <c r="B37" s="72"/>
      <c r="C37" s="75"/>
      <c r="D37" s="75"/>
      <c r="E37" s="75"/>
      <c r="F37" s="75"/>
      <c r="G37" s="75"/>
      <c r="H37" s="75"/>
      <c r="I37" s="75"/>
      <c r="J37" s="75"/>
      <c r="K37" s="75"/>
      <c r="L37" s="75"/>
      <c r="M37" s="75"/>
      <c r="N37" s="75"/>
      <c r="O37" s="75"/>
      <c r="P37" s="75"/>
      <c r="Q37" s="75"/>
      <c r="R37" s="75"/>
      <c r="S37" s="75"/>
      <c r="T37" s="75"/>
      <c r="U37" s="75"/>
      <c r="V37" s="72"/>
      <c r="W37" s="72"/>
      <c r="X37" s="72"/>
      <c r="Y37" s="72"/>
      <c r="Z37" s="72"/>
      <c r="AA37" s="72"/>
    </row>
    <row r="38" spans="2:27">
      <c r="B38" s="72"/>
      <c r="C38" s="75"/>
      <c r="D38" s="75"/>
      <c r="E38" s="75"/>
      <c r="F38" s="75"/>
      <c r="G38" s="75"/>
      <c r="H38" s="75"/>
      <c r="I38" s="75"/>
      <c r="J38" s="75"/>
      <c r="K38" s="75"/>
      <c r="L38" s="75"/>
      <c r="M38" s="75"/>
      <c r="N38" s="75"/>
      <c r="O38" s="75"/>
      <c r="P38" s="75"/>
      <c r="Q38" s="75"/>
      <c r="R38" s="75"/>
      <c r="S38" s="75"/>
      <c r="T38" s="75"/>
      <c r="U38" s="75"/>
      <c r="V38" s="72"/>
      <c r="W38" s="72"/>
      <c r="X38" s="72"/>
      <c r="Y38" s="72"/>
      <c r="Z38" s="72"/>
      <c r="AA38" s="72"/>
    </row>
    <row r="39" spans="2:27">
      <c r="B39" s="72"/>
      <c r="C39" s="75"/>
      <c r="D39" s="75"/>
      <c r="E39" s="75"/>
      <c r="F39" s="75"/>
      <c r="G39" s="75"/>
      <c r="H39" s="75"/>
      <c r="I39" s="75"/>
      <c r="J39" s="75"/>
      <c r="K39" s="75"/>
      <c r="L39" s="75"/>
      <c r="M39" s="75"/>
      <c r="N39" s="75"/>
      <c r="O39" s="75"/>
      <c r="P39" s="75"/>
      <c r="Q39" s="75"/>
      <c r="R39" s="75"/>
      <c r="S39" s="75"/>
      <c r="T39" s="75"/>
      <c r="U39" s="75"/>
      <c r="V39" s="72"/>
      <c r="W39" s="72"/>
      <c r="X39" s="72"/>
      <c r="Y39" s="72"/>
      <c r="Z39" s="72"/>
      <c r="AA39" s="72"/>
    </row>
    <row r="40" spans="2:27">
      <c r="B40" s="72"/>
      <c r="C40" s="72"/>
      <c r="D40" s="72"/>
      <c r="E40" s="72"/>
      <c r="F40" s="72"/>
      <c r="G40" s="72"/>
      <c r="H40" s="72"/>
      <c r="I40" s="72"/>
      <c r="J40" s="72"/>
      <c r="K40" s="72"/>
      <c r="L40" s="72"/>
      <c r="M40" s="72"/>
      <c r="N40" s="72"/>
      <c r="O40" s="72"/>
      <c r="P40" s="72"/>
      <c r="Q40" s="72"/>
      <c r="R40" s="72"/>
      <c r="S40" s="72"/>
      <c r="T40" s="72"/>
      <c r="U40" s="72"/>
      <c r="V40" s="72"/>
      <c r="W40" s="72"/>
      <c r="X40" s="72"/>
      <c r="Y40" s="72"/>
      <c r="Z40" s="72"/>
      <c r="AA40" s="72"/>
    </row>
    <row r="41" spans="2:27">
      <c r="B41" s="72"/>
      <c r="C41" s="72"/>
      <c r="D41" s="72"/>
      <c r="E41" s="72"/>
      <c r="F41" s="72"/>
      <c r="G41" s="72"/>
      <c r="H41" s="72"/>
      <c r="I41" s="72"/>
      <c r="J41" s="72"/>
      <c r="K41" s="72"/>
      <c r="L41" s="72"/>
      <c r="M41" s="72"/>
      <c r="N41" s="72"/>
      <c r="O41" s="72"/>
      <c r="P41" s="72"/>
      <c r="Q41" s="72"/>
      <c r="R41" s="72"/>
      <c r="S41" s="72"/>
      <c r="T41" s="72"/>
      <c r="U41" s="72"/>
      <c r="V41" s="72"/>
      <c r="W41" s="72"/>
      <c r="X41" s="72"/>
      <c r="Y41" s="72"/>
      <c r="Z41" s="72"/>
      <c r="AA41" s="72"/>
    </row>
    <row r="42" spans="2:27">
      <c r="B42" s="72"/>
      <c r="C42" s="72"/>
      <c r="D42" s="72"/>
      <c r="E42" s="72"/>
      <c r="F42" s="72"/>
      <c r="G42" s="72"/>
      <c r="H42" s="72"/>
      <c r="I42" s="72"/>
      <c r="J42" s="72"/>
      <c r="K42" s="72"/>
      <c r="L42" s="72"/>
      <c r="M42" s="72"/>
      <c r="N42" s="72"/>
      <c r="O42" s="72"/>
      <c r="P42" s="72"/>
      <c r="Q42" s="72"/>
      <c r="R42" s="72"/>
      <c r="S42" s="72"/>
      <c r="T42" s="72"/>
      <c r="U42" s="72"/>
      <c r="V42" s="72"/>
      <c r="W42" s="72"/>
      <c r="X42" s="72"/>
      <c r="Y42" s="72"/>
      <c r="Z42" s="72"/>
      <c r="AA42" s="72"/>
    </row>
    <row r="43" spans="2:27">
      <c r="B43" s="72"/>
      <c r="C43" s="72"/>
      <c r="D43" s="72"/>
      <c r="E43" s="72"/>
      <c r="F43" s="72"/>
      <c r="G43" s="72"/>
      <c r="H43" s="72"/>
      <c r="I43" s="72"/>
      <c r="J43" s="72"/>
      <c r="K43" s="72"/>
      <c r="L43" s="72"/>
      <c r="M43" s="72"/>
      <c r="N43" s="72"/>
      <c r="O43" s="72"/>
      <c r="P43" s="72"/>
      <c r="Q43" s="72"/>
      <c r="R43" s="72"/>
      <c r="S43" s="72"/>
      <c r="T43" s="72"/>
      <c r="U43" s="72"/>
      <c r="V43" s="72"/>
      <c r="W43" s="72"/>
      <c r="X43" s="72"/>
      <c r="Y43" s="72"/>
      <c r="Z43" s="72"/>
      <c r="AA43" s="72"/>
    </row>
  </sheetData>
  <sheetProtection algorithmName="SHA-512" hashValue="yPLonGbHvXzReN7QHIeKf2OPu7Th7jXPh65Xzr7s9l5MULdz1i7vbKNifGUlCx+6mVEce/B/oh3p1EkLRMDFmA==" saltValue="eHZjtOPv7pdZF1NkKZizVw==" spinCount="100000" sheet="1" objects="1" scenarios="1"/>
  <mergeCells count="1">
    <mergeCell ref="B2:O2"/>
  </mergeCells>
  <pageMargins left="0" right="0.5" top="0.3" bottom="0.5" header="1.27" footer="1"/>
  <pageSetup paperSize="9" scale="80" firstPageNumber="5" orientation="landscape" useFirstPageNumber="1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</sheetPr>
  <dimension ref="A1:V37"/>
  <sheetViews>
    <sheetView zoomScaleNormal="100" zoomScaleSheetLayoutView="70" workbookViewId="0">
      <selection activeCell="C16" sqref="C16"/>
    </sheetView>
  </sheetViews>
  <sheetFormatPr defaultColWidth="9.140625" defaultRowHeight="12.75"/>
  <cols>
    <col min="1" max="1" width="9.5703125" style="1" customWidth="1"/>
    <col min="2" max="2" width="27.140625" style="1" customWidth="1"/>
    <col min="3" max="3" width="16.7109375" style="1" customWidth="1"/>
    <col min="4" max="4" width="2.28515625" style="1" customWidth="1"/>
    <col min="5" max="5" width="16.7109375" style="1" customWidth="1"/>
    <col min="6" max="6" width="2.28515625" style="1" customWidth="1"/>
    <col min="7" max="7" width="16.7109375" style="1" customWidth="1"/>
    <col min="8" max="8" width="2.28515625" style="1" customWidth="1"/>
    <col min="9" max="9" width="16.7109375" style="1" customWidth="1"/>
    <col min="10" max="10" width="2.28515625" style="1" customWidth="1"/>
    <col min="11" max="11" width="22.140625" style="1" customWidth="1"/>
    <col min="12" max="12" width="2.28515625" style="1" customWidth="1"/>
    <col min="13" max="13" width="16.7109375" style="1" customWidth="1"/>
    <col min="14" max="14" width="2.28515625" style="1" customWidth="1"/>
    <col min="15" max="15" width="22.140625" style="1" customWidth="1"/>
    <col min="16" max="16384" width="9.140625" style="1"/>
  </cols>
  <sheetData>
    <row r="1" spans="1:22" ht="12.95" customHeight="1"/>
    <row r="2" spans="1:22" ht="27" customHeight="1">
      <c r="B2" s="1086" t="s">
        <v>198</v>
      </c>
      <c r="C2" s="1087"/>
      <c r="D2" s="1087"/>
      <c r="E2" s="1087"/>
      <c r="F2" s="1087"/>
      <c r="G2" s="1087"/>
      <c r="H2" s="1087"/>
      <c r="I2" s="1087"/>
      <c r="J2" s="1087"/>
      <c r="K2" s="1087"/>
      <c r="L2" s="1087"/>
      <c r="M2" s="1087"/>
      <c r="N2" s="1087"/>
      <c r="O2" s="1087"/>
    </row>
    <row r="3" spans="1:22" ht="12.95" customHeight="1" thickBot="1"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</row>
    <row r="4" spans="1:22" ht="7.5" customHeight="1">
      <c r="B4" s="702"/>
      <c r="C4" s="723"/>
      <c r="D4" s="723"/>
      <c r="E4" s="723"/>
      <c r="F4" s="723"/>
      <c r="G4" s="723"/>
      <c r="H4" s="723"/>
      <c r="I4" s="723"/>
      <c r="J4" s="723"/>
      <c r="K4" s="723"/>
      <c r="L4" s="723"/>
      <c r="M4" s="723"/>
      <c r="N4" s="723"/>
      <c r="O4" s="723"/>
    </row>
    <row r="5" spans="1:22" ht="104.25" customHeight="1">
      <c r="B5" s="664" t="s">
        <v>117</v>
      </c>
      <c r="C5" s="643" t="s">
        <v>108</v>
      </c>
      <c r="D5" s="644"/>
      <c r="E5" s="643" t="s">
        <v>45</v>
      </c>
      <c r="F5" s="644"/>
      <c r="G5" s="645" t="s">
        <v>109</v>
      </c>
      <c r="H5" s="644"/>
      <c r="I5" s="643" t="s">
        <v>110</v>
      </c>
      <c r="J5" s="644"/>
      <c r="K5" s="643" t="s">
        <v>111</v>
      </c>
      <c r="L5" s="644"/>
      <c r="M5" s="643" t="s">
        <v>112</v>
      </c>
      <c r="N5" s="644"/>
      <c r="O5" s="645" t="s">
        <v>113</v>
      </c>
      <c r="P5" s="35"/>
      <c r="Q5" s="35"/>
      <c r="R5" s="35"/>
      <c r="S5" s="35"/>
      <c r="T5" s="35"/>
      <c r="U5" s="35"/>
      <c r="V5" s="35"/>
    </row>
    <row r="6" spans="1:22" ht="24.75" customHeight="1">
      <c r="B6" s="78"/>
      <c r="C6" s="640"/>
      <c r="D6" s="640"/>
      <c r="E6" s="647" t="s">
        <v>0</v>
      </c>
      <c r="F6" s="647"/>
      <c r="G6" s="647" t="s">
        <v>0</v>
      </c>
      <c r="H6" s="647"/>
      <c r="I6" s="647" t="s">
        <v>0</v>
      </c>
      <c r="J6" s="647"/>
      <c r="K6" s="647"/>
      <c r="L6" s="647"/>
      <c r="M6" s="647" t="s">
        <v>0</v>
      </c>
      <c r="N6" s="647"/>
      <c r="O6" s="647" t="s">
        <v>0</v>
      </c>
      <c r="P6" s="35"/>
      <c r="Q6" s="35"/>
      <c r="R6" s="35"/>
      <c r="S6" s="35"/>
      <c r="T6" s="35"/>
      <c r="U6" s="35"/>
      <c r="V6" s="35"/>
    </row>
    <row r="7" spans="1:22" ht="7.5" customHeight="1" thickBot="1">
      <c r="B7" s="703"/>
      <c r="C7" s="704"/>
      <c r="D7" s="704"/>
      <c r="E7" s="687"/>
      <c r="F7" s="687"/>
      <c r="G7" s="687"/>
      <c r="H7" s="687"/>
      <c r="I7" s="687"/>
      <c r="J7" s="687"/>
      <c r="K7" s="687"/>
      <c r="L7" s="687"/>
      <c r="M7" s="687"/>
      <c r="N7" s="687"/>
      <c r="O7" s="687"/>
      <c r="P7" s="35"/>
      <c r="Q7" s="35"/>
      <c r="R7" s="35"/>
      <c r="S7" s="35"/>
      <c r="T7" s="35"/>
      <c r="U7" s="35"/>
      <c r="V7" s="35"/>
    </row>
    <row r="8" spans="1:22" ht="7.5" customHeight="1">
      <c r="B8" s="78"/>
      <c r="C8" s="701"/>
      <c r="D8" s="40"/>
      <c r="E8" s="701"/>
      <c r="F8" s="41"/>
      <c r="G8" s="701"/>
      <c r="H8" s="41"/>
      <c r="I8" s="701"/>
      <c r="J8" s="41"/>
      <c r="K8" s="701"/>
      <c r="L8" s="12"/>
      <c r="M8" s="701"/>
      <c r="N8" s="41"/>
      <c r="O8" s="701"/>
      <c r="P8" s="65"/>
      <c r="Q8" s="35"/>
      <c r="R8" s="35"/>
      <c r="S8" s="35"/>
      <c r="T8" s="35"/>
      <c r="U8" s="35"/>
      <c r="V8" s="35"/>
    </row>
    <row r="9" spans="1:22" ht="29.25" customHeight="1">
      <c r="B9" s="66" t="s">
        <v>12</v>
      </c>
      <c r="C9" s="458">
        <v>12998</v>
      </c>
      <c r="D9" s="458"/>
      <c r="E9" s="458">
        <v>122349794.60059999</v>
      </c>
      <c r="F9" s="458"/>
      <c r="G9" s="458">
        <v>44763785.734999999</v>
      </c>
      <c r="H9" s="458"/>
      <c r="I9" s="458">
        <v>77586008.86559999</v>
      </c>
      <c r="J9" s="458"/>
      <c r="K9" s="458">
        <v>518130</v>
      </c>
      <c r="L9" s="458"/>
      <c r="M9" s="458">
        <v>9480296.2039999999</v>
      </c>
      <c r="N9" s="458"/>
      <c r="O9" s="458">
        <v>79447455.309999987</v>
      </c>
      <c r="P9" s="65"/>
      <c r="Q9" s="35"/>
      <c r="R9" s="35"/>
      <c r="S9" s="35"/>
      <c r="T9" s="35"/>
      <c r="U9" s="35"/>
      <c r="V9" s="35"/>
    </row>
    <row r="10" spans="1:22" ht="7.5" customHeight="1" thickBot="1">
      <c r="B10" s="78"/>
      <c r="C10" s="701"/>
      <c r="D10" s="40"/>
      <c r="E10" s="701"/>
      <c r="F10" s="41"/>
      <c r="G10" s="701"/>
      <c r="H10" s="41"/>
      <c r="I10" s="701"/>
      <c r="J10" s="41"/>
      <c r="K10" s="701"/>
      <c r="L10" s="12"/>
      <c r="M10" s="701"/>
      <c r="N10" s="41"/>
      <c r="O10" s="701"/>
      <c r="P10" s="65"/>
      <c r="Q10" s="35"/>
      <c r="R10" s="35"/>
      <c r="S10" s="35"/>
      <c r="T10" s="35"/>
      <c r="U10" s="35"/>
      <c r="V10" s="35"/>
    </row>
    <row r="11" spans="1:22" ht="12" customHeight="1">
      <c r="B11" s="702"/>
      <c r="C11" s="724"/>
      <c r="D11" s="725"/>
      <c r="E11" s="724"/>
      <c r="F11" s="724"/>
      <c r="G11" s="724"/>
      <c r="H11" s="724"/>
      <c r="I11" s="724"/>
      <c r="J11" s="724"/>
      <c r="K11" s="724"/>
      <c r="L11" s="724"/>
      <c r="M11" s="724"/>
      <c r="N11" s="724"/>
      <c r="O11" s="724"/>
      <c r="P11" s="65"/>
      <c r="Q11" s="35"/>
      <c r="R11" s="35"/>
      <c r="S11" s="35"/>
      <c r="T11" s="35"/>
      <c r="U11" s="35"/>
      <c r="V11" s="35"/>
    </row>
    <row r="12" spans="1:22" ht="12" customHeight="1">
      <c r="B12" s="78"/>
      <c r="C12" s="79"/>
      <c r="D12" s="80"/>
      <c r="E12" s="79"/>
      <c r="F12" s="79"/>
      <c r="G12" s="79"/>
      <c r="H12" s="79"/>
      <c r="I12" s="79"/>
      <c r="J12" s="79"/>
      <c r="K12" s="79"/>
      <c r="L12" s="79"/>
      <c r="M12" s="79"/>
      <c r="N12" s="79"/>
      <c r="O12" s="79"/>
      <c r="P12" s="65"/>
      <c r="Q12" s="35"/>
      <c r="R12" s="35"/>
      <c r="S12" s="35"/>
      <c r="T12" s="35"/>
      <c r="U12" s="35"/>
      <c r="V12" s="35"/>
    </row>
    <row r="13" spans="1:22" ht="12" customHeight="1">
      <c r="B13" s="78"/>
      <c r="C13" s="79"/>
      <c r="D13" s="80"/>
      <c r="E13" s="79"/>
      <c r="F13" s="79"/>
      <c r="G13" s="79"/>
      <c r="H13" s="79"/>
      <c r="I13" s="79"/>
      <c r="J13" s="79"/>
      <c r="K13" s="79"/>
      <c r="L13" s="79"/>
      <c r="M13" s="79"/>
      <c r="N13" s="79"/>
      <c r="O13" s="79"/>
      <c r="P13" s="65"/>
      <c r="Q13" s="35"/>
      <c r="R13" s="35"/>
      <c r="S13" s="35"/>
      <c r="T13" s="35"/>
      <c r="U13" s="35"/>
      <c r="V13" s="35"/>
    </row>
    <row r="14" spans="1:22" ht="12" customHeight="1">
      <c r="B14" s="78"/>
      <c r="C14" s="81"/>
      <c r="D14" s="81"/>
      <c r="E14" s="81"/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65"/>
      <c r="Q14" s="35"/>
      <c r="R14" s="35"/>
      <c r="S14" s="35"/>
      <c r="T14" s="35"/>
      <c r="U14" s="35"/>
      <c r="V14" s="35"/>
    </row>
    <row r="15" spans="1:22" ht="36" customHeight="1">
      <c r="B15" s="82"/>
      <c r="C15" s="726"/>
      <c r="D15" s="726"/>
      <c r="E15" s="726"/>
      <c r="F15" s="726"/>
      <c r="G15" s="726"/>
      <c r="H15" s="726"/>
      <c r="I15" s="726"/>
      <c r="J15" s="726"/>
      <c r="K15" s="726"/>
      <c r="L15" s="726"/>
      <c r="M15" s="726"/>
      <c r="N15" s="726"/>
      <c r="O15" s="726"/>
      <c r="P15" s="65"/>
      <c r="Q15" s="35"/>
      <c r="R15" s="35"/>
      <c r="S15" s="35"/>
      <c r="T15" s="35"/>
      <c r="U15" s="35"/>
      <c r="V15" s="35"/>
    </row>
    <row r="16" spans="1:22" ht="25.5">
      <c r="A16" s="520" t="s">
        <v>246</v>
      </c>
      <c r="B16" s="356" t="s">
        <v>155</v>
      </c>
      <c r="C16" s="508">
        <v>12940</v>
      </c>
      <c r="D16" s="727"/>
      <c r="E16" s="508">
        <v>121442841.91621999</v>
      </c>
      <c r="F16" s="510"/>
      <c r="G16" s="508">
        <v>44325548.822999999</v>
      </c>
      <c r="H16" s="510"/>
      <c r="I16" s="508">
        <v>77117293.093219995</v>
      </c>
      <c r="J16" s="510"/>
      <c r="K16" s="508">
        <v>514821</v>
      </c>
      <c r="L16" s="510"/>
      <c r="M16" s="508">
        <v>9393714.4829999991</v>
      </c>
      <c r="N16" s="510"/>
      <c r="O16" s="508">
        <v>79115387.378999993</v>
      </c>
      <c r="P16" s="65"/>
      <c r="Q16" s="35"/>
      <c r="R16" s="35"/>
      <c r="S16" s="35"/>
      <c r="T16" s="35"/>
      <c r="U16" s="35"/>
      <c r="V16" s="35"/>
    </row>
    <row r="17" spans="1:22">
      <c r="A17" s="520"/>
      <c r="B17" s="728"/>
      <c r="C17" s="67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5"/>
      <c r="Q17" s="35"/>
      <c r="R17" s="35"/>
      <c r="S17" s="35"/>
      <c r="T17" s="35"/>
      <c r="U17" s="35"/>
      <c r="V17" s="35"/>
    </row>
    <row r="18" spans="1:22">
      <c r="A18" s="520"/>
      <c r="B18" s="357"/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5"/>
      <c r="Q18" s="35"/>
      <c r="R18" s="35"/>
      <c r="S18" s="35"/>
      <c r="T18" s="35"/>
      <c r="U18" s="35"/>
      <c r="V18" s="35"/>
    </row>
    <row r="19" spans="1:22" ht="12.75" customHeight="1">
      <c r="A19" s="520"/>
      <c r="B19" s="358"/>
      <c r="C19" s="67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5"/>
      <c r="Q19" s="35"/>
      <c r="R19" s="35"/>
      <c r="S19" s="35"/>
      <c r="T19" s="35"/>
      <c r="U19" s="35"/>
      <c r="V19" s="35"/>
    </row>
    <row r="20" spans="1:22" ht="12.75" customHeight="1">
      <c r="A20" s="520"/>
      <c r="B20" s="358"/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5"/>
      <c r="Q20" s="35"/>
      <c r="R20" s="35"/>
      <c r="S20" s="35"/>
      <c r="T20" s="35"/>
      <c r="U20" s="35"/>
      <c r="V20" s="35"/>
    </row>
    <row r="21" spans="1:22">
      <c r="A21" s="520"/>
      <c r="B21" s="358"/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5"/>
      <c r="Q21" s="35"/>
      <c r="R21" s="35"/>
      <c r="S21" s="35"/>
      <c r="T21" s="35"/>
      <c r="U21" s="35"/>
      <c r="V21" s="35"/>
    </row>
    <row r="22" spans="1:22" ht="21.75" customHeight="1">
      <c r="A22" s="520"/>
      <c r="B22" s="359"/>
      <c r="C22" s="67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5"/>
      <c r="Q22" s="35"/>
      <c r="R22" s="35"/>
      <c r="S22" s="35"/>
      <c r="T22" s="35"/>
      <c r="U22" s="35"/>
      <c r="V22" s="35"/>
    </row>
    <row r="23" spans="1:22" ht="25.5">
      <c r="A23" s="520" t="s">
        <v>247</v>
      </c>
      <c r="B23" s="356" t="s">
        <v>156</v>
      </c>
      <c r="C23" s="508">
        <v>58</v>
      </c>
      <c r="D23" s="727"/>
      <c r="E23" s="508">
        <v>906952.68437999999</v>
      </c>
      <c r="F23" s="510"/>
      <c r="G23" s="508">
        <v>438236.91200000001</v>
      </c>
      <c r="H23" s="510"/>
      <c r="I23" s="508">
        <v>468715.77237999998</v>
      </c>
      <c r="J23" s="510"/>
      <c r="K23" s="508">
        <v>3309</v>
      </c>
      <c r="L23" s="510"/>
      <c r="M23" s="508">
        <v>86581.721000000005</v>
      </c>
      <c r="N23" s="510"/>
      <c r="O23" s="508">
        <v>332067.93099999998</v>
      </c>
      <c r="P23" s="65"/>
      <c r="Q23" s="35"/>
      <c r="R23" s="35"/>
      <c r="S23" s="35"/>
      <c r="T23" s="35"/>
      <c r="U23" s="35"/>
      <c r="V23" s="35"/>
    </row>
    <row r="24" spans="1:22">
      <c r="B24" s="729"/>
      <c r="C24" s="67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5"/>
      <c r="Q24" s="35"/>
      <c r="R24" s="35"/>
      <c r="S24" s="35"/>
      <c r="T24" s="35"/>
      <c r="U24" s="35"/>
      <c r="V24" s="35"/>
    </row>
    <row r="25" spans="1:22">
      <c r="B25" s="357"/>
      <c r="C25" s="67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65"/>
      <c r="Q25" s="35"/>
      <c r="R25" s="35"/>
      <c r="S25" s="35"/>
      <c r="T25" s="35"/>
      <c r="U25" s="35"/>
      <c r="V25" s="35"/>
    </row>
    <row r="26" spans="1:22">
      <c r="B26" s="357"/>
      <c r="C26" s="67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35"/>
      <c r="Q26" s="35"/>
      <c r="R26" s="35"/>
      <c r="S26" s="35"/>
      <c r="T26" s="35"/>
      <c r="U26" s="35"/>
      <c r="V26" s="35"/>
    </row>
    <row r="27" spans="1:22">
      <c r="B27" s="358"/>
      <c r="C27" s="67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35"/>
      <c r="Q27" s="35"/>
      <c r="R27" s="35"/>
      <c r="S27" s="35"/>
      <c r="T27" s="35"/>
      <c r="U27" s="35"/>
      <c r="V27" s="35"/>
    </row>
    <row r="28" spans="1:22">
      <c r="B28" s="358"/>
      <c r="C28" s="67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35"/>
      <c r="Q28" s="35"/>
      <c r="R28" s="35"/>
      <c r="S28" s="35"/>
      <c r="T28" s="35"/>
      <c r="U28" s="35"/>
      <c r="V28" s="35"/>
    </row>
    <row r="29" spans="1:22" ht="21.75" customHeight="1">
      <c r="B29" s="359"/>
      <c r="C29" s="67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35"/>
      <c r="Q29" s="35"/>
      <c r="R29" s="35"/>
      <c r="S29" s="35"/>
      <c r="T29" s="35"/>
      <c r="U29" s="35"/>
      <c r="V29" s="35"/>
    </row>
    <row r="30" spans="1:22">
      <c r="B30" s="356"/>
      <c r="C30" s="67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35"/>
      <c r="Q30" s="35"/>
      <c r="R30" s="35"/>
      <c r="S30" s="35"/>
      <c r="T30" s="35"/>
      <c r="U30" s="35"/>
      <c r="V30" s="35"/>
    </row>
    <row r="31" spans="1:22">
      <c r="B31" s="78"/>
      <c r="C31" s="726"/>
      <c r="D31" s="726"/>
      <c r="E31" s="726"/>
      <c r="F31" s="726"/>
      <c r="G31" s="726"/>
      <c r="H31" s="726"/>
      <c r="I31" s="726"/>
      <c r="J31" s="726"/>
      <c r="K31" s="726"/>
      <c r="L31" s="726"/>
      <c r="M31" s="726"/>
      <c r="N31" s="726"/>
      <c r="O31" s="726"/>
      <c r="P31" s="35"/>
      <c r="Q31" s="35"/>
      <c r="R31" s="35"/>
      <c r="S31" s="35"/>
      <c r="T31" s="35"/>
      <c r="U31" s="35"/>
      <c r="V31" s="35"/>
    </row>
    <row r="32" spans="1:22">
      <c r="B32" s="730"/>
      <c r="C32" s="726"/>
      <c r="D32" s="726"/>
      <c r="E32" s="726"/>
      <c r="F32" s="726"/>
      <c r="G32" s="726"/>
      <c r="H32" s="726"/>
      <c r="I32" s="726"/>
      <c r="J32" s="726"/>
      <c r="K32" s="726"/>
      <c r="L32" s="726"/>
      <c r="M32" s="726"/>
      <c r="N32" s="726"/>
      <c r="O32" s="726"/>
      <c r="P32" s="35"/>
      <c r="Q32" s="35"/>
      <c r="R32" s="35"/>
      <c r="S32" s="35"/>
      <c r="T32" s="35"/>
      <c r="U32" s="35"/>
      <c r="V32" s="35"/>
    </row>
    <row r="33" spans="2:22" ht="13.5" customHeight="1">
      <c r="B33" s="78"/>
      <c r="C33" s="78"/>
      <c r="D33" s="78"/>
      <c r="E33" s="78"/>
      <c r="F33" s="78"/>
      <c r="G33" s="78"/>
      <c r="H33" s="78"/>
      <c r="I33" s="78"/>
      <c r="J33" s="78"/>
      <c r="K33" s="78"/>
      <c r="L33" s="78"/>
      <c r="M33" s="78"/>
      <c r="N33" s="78"/>
      <c r="O33" s="78"/>
      <c r="P33" s="35"/>
      <c r="Q33" s="35"/>
      <c r="R33" s="35"/>
      <c r="S33" s="35"/>
      <c r="T33" s="35"/>
      <c r="U33" s="35"/>
      <c r="V33" s="35"/>
    </row>
    <row r="34" spans="2:22" ht="13.5" customHeight="1">
      <c r="B34" s="78"/>
      <c r="C34" s="640"/>
      <c r="D34" s="640"/>
      <c r="E34" s="640"/>
      <c r="F34" s="640"/>
      <c r="G34" s="640"/>
      <c r="H34" s="640"/>
      <c r="I34" s="640"/>
      <c r="J34" s="640"/>
      <c r="K34" s="640"/>
      <c r="L34" s="640"/>
      <c r="M34" s="640"/>
      <c r="N34" s="640"/>
      <c r="O34" s="640"/>
      <c r="P34" s="35"/>
      <c r="Q34" s="35"/>
      <c r="R34" s="35"/>
      <c r="S34" s="35"/>
      <c r="T34" s="35"/>
      <c r="U34" s="35"/>
      <c r="V34" s="35"/>
    </row>
    <row r="35" spans="2:22" ht="18" customHeight="1">
      <c r="B35" s="78"/>
      <c r="C35" s="78"/>
      <c r="D35" s="78"/>
      <c r="E35" s="78"/>
      <c r="F35" s="78"/>
      <c r="G35" s="78"/>
      <c r="H35" s="78"/>
      <c r="I35" s="78"/>
      <c r="J35" s="78"/>
      <c r="K35" s="78"/>
      <c r="L35" s="78"/>
      <c r="M35" s="78"/>
      <c r="N35" s="78"/>
      <c r="O35" s="78"/>
      <c r="P35" s="4"/>
      <c r="Q35" s="35"/>
      <c r="R35" s="35"/>
      <c r="S35" s="35"/>
      <c r="T35" s="35"/>
      <c r="U35" s="35"/>
      <c r="V35" s="35"/>
    </row>
    <row r="36" spans="2:22" ht="17.25" customHeight="1">
      <c r="B36" s="78"/>
      <c r="C36" s="78"/>
      <c r="D36" s="78"/>
      <c r="E36" s="78"/>
      <c r="F36" s="78"/>
      <c r="G36" s="78"/>
      <c r="H36" s="78"/>
      <c r="I36" s="78"/>
      <c r="J36" s="78"/>
      <c r="K36" s="78"/>
      <c r="L36" s="78"/>
      <c r="M36" s="78"/>
      <c r="N36" s="78"/>
      <c r="O36" s="78"/>
      <c r="P36" s="35"/>
      <c r="Q36" s="35"/>
      <c r="R36" s="35"/>
      <c r="S36" s="35"/>
      <c r="T36" s="35"/>
      <c r="U36" s="35"/>
      <c r="V36" s="35"/>
    </row>
    <row r="37" spans="2:22" ht="41.25" customHeight="1" thickBot="1">
      <c r="B37" s="731"/>
      <c r="C37" s="687"/>
      <c r="D37" s="687"/>
      <c r="E37" s="687"/>
      <c r="F37" s="687"/>
      <c r="G37" s="704"/>
      <c r="H37" s="687"/>
      <c r="I37" s="687"/>
      <c r="J37" s="687"/>
      <c r="K37" s="687"/>
      <c r="L37" s="687"/>
      <c r="M37" s="687"/>
      <c r="N37" s="687"/>
      <c r="O37" s="687"/>
      <c r="P37" s="35"/>
      <c r="Q37" s="35"/>
      <c r="R37" s="35"/>
      <c r="S37" s="35"/>
      <c r="T37" s="35"/>
      <c r="U37" s="35"/>
      <c r="V37" s="35"/>
    </row>
  </sheetData>
  <sheetProtection algorithmName="SHA-512" hashValue="kdIo8uhWai/bpdXQHmJQ2uBPvkc51OU70K0oaR1JOJarcjdgBLLADZMvnn27YQdCU8cfst1DXSjH4oLi3doobA==" saltValue="e5p6V/G7Lt+URdx7xMCqZA==" spinCount="100000" sheet="1" objects="1" scenarios="1"/>
  <mergeCells count="1">
    <mergeCell ref="B2:O2"/>
  </mergeCells>
  <pageMargins left="0" right="0.5" top="0.3" bottom="0.5" header="1.27" footer="1"/>
  <pageSetup paperSize="9" scale="80" firstPageNumber="6" orientation="landscape" useFirstPageNumber="1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</sheetPr>
  <dimension ref="A1:AI48"/>
  <sheetViews>
    <sheetView zoomScaleNormal="100" zoomScaleSheetLayoutView="70" workbookViewId="0">
      <selection activeCell="M35" sqref="M35"/>
    </sheetView>
  </sheetViews>
  <sheetFormatPr defaultColWidth="9.140625" defaultRowHeight="12.75"/>
  <cols>
    <col min="1" max="1" width="9.5703125" style="86" customWidth="1"/>
    <col min="2" max="2" width="9.140625" style="85" customWidth="1"/>
    <col min="3" max="3" width="9.140625" style="86" customWidth="1"/>
    <col min="4" max="4" width="9.140625" style="85" customWidth="1"/>
    <col min="5" max="5" width="16.7109375" style="92" customWidth="1"/>
    <col min="6" max="6" width="2.140625" style="92" customWidth="1"/>
    <col min="7" max="7" width="16.7109375" style="92" customWidth="1"/>
    <col min="8" max="8" width="2.140625" style="92" customWidth="1"/>
    <col min="9" max="9" width="16.7109375" style="92" customWidth="1"/>
    <col min="10" max="10" width="2.140625" style="92" customWidth="1"/>
    <col min="11" max="11" width="16.7109375" style="92" customWidth="1"/>
    <col min="12" max="12" width="2.140625" style="92" customWidth="1"/>
    <col min="13" max="13" width="22.42578125" style="92" customWidth="1"/>
    <col min="14" max="14" width="2.140625" style="92" customWidth="1"/>
    <col min="15" max="15" width="16.7109375" style="92" customWidth="1"/>
    <col min="16" max="16" width="2.140625" style="92" customWidth="1"/>
    <col min="17" max="17" width="22.42578125" style="92" customWidth="1"/>
    <col min="18" max="18" width="9.140625" style="86"/>
    <col min="19" max="19" width="14.28515625" style="86" bestFit="1" customWidth="1"/>
    <col min="20" max="20" width="16" style="86" bestFit="1" customWidth="1"/>
    <col min="21" max="26" width="13.28515625" style="86" customWidth="1"/>
    <col min="27" max="27" width="9.140625" style="86"/>
    <col min="28" max="35" width="10.5703125" style="86" customWidth="1"/>
    <col min="36" max="16384" width="9.140625" style="86"/>
  </cols>
  <sheetData>
    <row r="1" spans="1:35" ht="12.95" customHeight="1">
      <c r="A1" s="84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</row>
    <row r="2" spans="1:35" ht="27" customHeight="1">
      <c r="A2" s="84"/>
      <c r="B2" s="1096" t="s">
        <v>199</v>
      </c>
      <c r="C2" s="1097"/>
      <c r="D2" s="1097"/>
      <c r="E2" s="1097"/>
      <c r="F2" s="1097"/>
      <c r="G2" s="1097"/>
      <c r="H2" s="1097"/>
      <c r="I2" s="1097"/>
      <c r="J2" s="1097"/>
      <c r="K2" s="1097"/>
      <c r="L2" s="1097"/>
      <c r="M2" s="1097"/>
      <c r="N2" s="1097"/>
      <c r="O2" s="1097"/>
      <c r="P2" s="1097"/>
      <c r="Q2" s="1097"/>
      <c r="S2" s="89"/>
      <c r="T2" s="89"/>
      <c r="U2" s="89"/>
      <c r="V2" s="89"/>
      <c r="W2" s="89"/>
      <c r="X2" s="89"/>
      <c r="Y2" s="89"/>
      <c r="Z2" s="89"/>
      <c r="AB2" s="90"/>
      <c r="AC2" s="90"/>
      <c r="AD2" s="90"/>
      <c r="AE2" s="90"/>
      <c r="AF2" s="90"/>
      <c r="AG2" s="90"/>
      <c r="AH2" s="90"/>
      <c r="AI2" s="90"/>
    </row>
    <row r="3" spans="1:35" ht="12.75" customHeight="1" thickBot="1">
      <c r="A3" s="84"/>
      <c r="B3" s="95"/>
      <c r="C3" s="88"/>
      <c r="D3" s="95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S3" s="91"/>
      <c r="T3" s="90"/>
      <c r="U3" s="90"/>
      <c r="V3" s="90"/>
      <c r="W3" s="90"/>
      <c r="X3" s="90"/>
      <c r="Y3" s="90"/>
      <c r="Z3" s="90"/>
      <c r="AB3" s="90"/>
      <c r="AC3" s="90"/>
      <c r="AD3" s="90"/>
      <c r="AE3" s="90"/>
      <c r="AF3" s="90"/>
      <c r="AG3" s="90"/>
      <c r="AH3" s="90"/>
      <c r="AI3" s="90"/>
    </row>
    <row r="4" spans="1:35" ht="7.5" customHeight="1">
      <c r="A4" s="84"/>
      <c r="B4" s="732"/>
      <c r="C4" s="733"/>
      <c r="D4" s="732"/>
      <c r="E4" s="734"/>
      <c r="F4" s="734"/>
      <c r="G4" s="734"/>
      <c r="H4" s="734"/>
      <c r="I4" s="734"/>
      <c r="J4" s="734"/>
      <c r="K4" s="734"/>
      <c r="L4" s="734"/>
      <c r="M4" s="734"/>
      <c r="N4" s="734"/>
      <c r="O4" s="734"/>
      <c r="P4" s="734"/>
      <c r="Q4" s="734"/>
      <c r="S4" s="91"/>
      <c r="T4" s="90"/>
      <c r="U4" s="90"/>
      <c r="V4" s="90"/>
      <c r="W4" s="90"/>
      <c r="X4" s="90"/>
      <c r="Y4" s="90"/>
      <c r="Z4" s="90"/>
      <c r="AB4" s="90"/>
      <c r="AC4" s="90"/>
      <c r="AD4" s="90"/>
      <c r="AE4" s="90"/>
      <c r="AF4" s="90"/>
      <c r="AG4" s="90"/>
      <c r="AH4" s="90"/>
      <c r="AI4" s="90"/>
    </row>
    <row r="5" spans="1:35" ht="104.25" customHeight="1">
      <c r="A5" s="84"/>
      <c r="B5" s="1098" t="s">
        <v>43</v>
      </c>
      <c r="C5" s="1099"/>
      <c r="D5" s="1099"/>
      <c r="E5" s="645" t="s">
        <v>44</v>
      </c>
      <c r="F5" s="735"/>
      <c r="G5" s="645" t="s">
        <v>45</v>
      </c>
      <c r="H5" s="735"/>
      <c r="I5" s="645" t="s">
        <v>46</v>
      </c>
      <c r="J5" s="735"/>
      <c r="K5" s="645" t="s">
        <v>47</v>
      </c>
      <c r="L5" s="735"/>
      <c r="M5" s="645" t="s">
        <v>48</v>
      </c>
      <c r="N5" s="735"/>
      <c r="O5" s="645" t="s">
        <v>49</v>
      </c>
      <c r="P5" s="735"/>
      <c r="Q5" s="645" t="s">
        <v>50</v>
      </c>
      <c r="S5" s="91"/>
      <c r="T5" s="90"/>
      <c r="U5" s="90"/>
      <c r="V5" s="90"/>
      <c r="W5" s="90"/>
      <c r="X5" s="90"/>
      <c r="Y5" s="90"/>
      <c r="Z5" s="90"/>
      <c r="AB5" s="90"/>
      <c r="AC5" s="90"/>
      <c r="AD5" s="90"/>
      <c r="AE5" s="90"/>
      <c r="AF5" s="90"/>
      <c r="AG5" s="90"/>
      <c r="AH5" s="90"/>
      <c r="AI5" s="90"/>
    </row>
    <row r="6" spans="1:35" ht="24.75" customHeight="1">
      <c r="A6" s="84"/>
      <c r="B6" s="1100"/>
      <c r="C6" s="1100"/>
      <c r="D6" s="1100"/>
      <c r="E6" s="735"/>
      <c r="F6" s="735"/>
      <c r="G6" s="736" t="s">
        <v>0</v>
      </c>
      <c r="H6" s="736"/>
      <c r="I6" s="736" t="s">
        <v>0</v>
      </c>
      <c r="J6" s="736"/>
      <c r="K6" s="736" t="s">
        <v>0</v>
      </c>
      <c r="L6" s="736"/>
      <c r="M6" s="736"/>
      <c r="N6" s="736"/>
      <c r="O6" s="736" t="s">
        <v>0</v>
      </c>
      <c r="P6" s="736"/>
      <c r="Q6" s="736" t="s">
        <v>0</v>
      </c>
      <c r="S6" s="91"/>
      <c r="T6" s="94"/>
      <c r="U6" s="94"/>
      <c r="V6" s="94"/>
      <c r="W6" s="94"/>
      <c r="X6" s="94"/>
      <c r="Y6" s="90"/>
      <c r="Z6" s="90"/>
    </row>
    <row r="7" spans="1:35" ht="7.5" customHeight="1" thickBot="1">
      <c r="A7" s="84"/>
      <c r="B7" s="737"/>
      <c r="C7" s="738"/>
      <c r="D7" s="739"/>
      <c r="E7" s="740"/>
      <c r="F7" s="741"/>
      <c r="G7" s="740"/>
      <c r="H7" s="740"/>
      <c r="I7" s="740"/>
      <c r="J7" s="740"/>
      <c r="K7" s="740"/>
      <c r="L7" s="740"/>
      <c r="M7" s="740"/>
      <c r="N7" s="740"/>
      <c r="O7" s="740"/>
      <c r="P7" s="740"/>
      <c r="Q7" s="740"/>
    </row>
    <row r="8" spans="1:35" ht="7.5" customHeight="1">
      <c r="A8" s="84"/>
      <c r="B8" s="95"/>
      <c r="C8" s="88"/>
      <c r="D8" s="96"/>
      <c r="E8" s="97"/>
      <c r="F8" s="98"/>
      <c r="G8" s="97"/>
      <c r="H8" s="97"/>
      <c r="I8" s="97"/>
      <c r="J8" s="97"/>
      <c r="K8" s="97"/>
      <c r="L8" s="97"/>
      <c r="M8" s="97"/>
      <c r="N8" s="97"/>
      <c r="O8" s="97"/>
      <c r="P8" s="97"/>
      <c r="Q8" s="97"/>
    </row>
    <row r="9" spans="1:35" ht="29.25" customHeight="1">
      <c r="A9" s="84"/>
      <c r="B9" s="1101" t="s">
        <v>12</v>
      </c>
      <c r="C9" s="1101"/>
      <c r="D9" s="1101"/>
      <c r="E9" s="360">
        <v>12998</v>
      </c>
      <c r="F9" s="99"/>
      <c r="G9" s="360">
        <v>122349794.6006</v>
      </c>
      <c r="H9" s="361"/>
      <c r="I9" s="360">
        <v>44763785.734999999</v>
      </c>
      <c r="J9" s="361"/>
      <c r="K9" s="360">
        <v>77586008.865600005</v>
      </c>
      <c r="L9" s="361"/>
      <c r="M9" s="360">
        <v>518130</v>
      </c>
      <c r="N9" s="361"/>
      <c r="O9" s="360">
        <v>9480296.2039999999</v>
      </c>
      <c r="P9" s="361"/>
      <c r="Q9" s="360">
        <v>79447455.310000002</v>
      </c>
    </row>
    <row r="10" spans="1:35" ht="7.5" customHeight="1" thickBot="1">
      <c r="A10" s="84"/>
      <c r="B10" s="95"/>
      <c r="C10" s="88"/>
      <c r="D10" s="96"/>
      <c r="E10" s="97"/>
      <c r="F10" s="98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</row>
    <row r="11" spans="1:35" ht="12" customHeight="1">
      <c r="A11" s="84"/>
      <c r="B11" s="732"/>
      <c r="C11" s="733"/>
      <c r="D11" s="742"/>
      <c r="E11" s="743"/>
      <c r="F11" s="744"/>
      <c r="G11" s="743"/>
      <c r="H11" s="743"/>
      <c r="I11" s="743"/>
      <c r="J11" s="743"/>
      <c r="K11" s="743"/>
      <c r="L11" s="743"/>
      <c r="M11" s="743"/>
      <c r="N11" s="743"/>
      <c r="O11" s="743"/>
      <c r="P11" s="743"/>
      <c r="Q11" s="743"/>
    </row>
    <row r="12" spans="1:35" ht="12" customHeight="1">
      <c r="A12" s="84"/>
      <c r="B12" s="745"/>
      <c r="C12" s="746"/>
      <c r="D12" s="747"/>
      <c r="E12" s="361"/>
      <c r="F12" s="99"/>
      <c r="G12" s="361"/>
      <c r="H12" s="361"/>
      <c r="I12" s="361"/>
      <c r="J12" s="361"/>
      <c r="K12" s="361"/>
      <c r="L12" s="361"/>
      <c r="M12" s="361"/>
      <c r="N12" s="361"/>
      <c r="O12" s="361"/>
      <c r="P12" s="361"/>
      <c r="Q12" s="361"/>
    </row>
    <row r="13" spans="1:35" ht="12" customHeight="1">
      <c r="A13" s="84"/>
      <c r="B13" s="745"/>
      <c r="C13" s="746"/>
      <c r="D13" s="747"/>
      <c r="E13" s="361"/>
      <c r="F13" s="99"/>
      <c r="G13" s="361"/>
      <c r="H13" s="361"/>
      <c r="I13" s="361"/>
      <c r="J13" s="361"/>
      <c r="K13" s="361"/>
      <c r="L13" s="361"/>
      <c r="M13" s="361"/>
      <c r="N13" s="361"/>
      <c r="O13" s="361"/>
      <c r="P13" s="361"/>
      <c r="Q13" s="361"/>
    </row>
    <row r="14" spans="1:35" ht="12" customHeight="1">
      <c r="A14" s="84"/>
      <c r="B14" s="745"/>
      <c r="C14" s="746"/>
      <c r="D14" s="745"/>
      <c r="E14" s="748"/>
      <c r="F14" s="748"/>
      <c r="G14" s="748"/>
      <c r="H14" s="748"/>
      <c r="I14" s="748"/>
      <c r="J14" s="748"/>
      <c r="K14" s="748"/>
      <c r="L14" s="748"/>
      <c r="M14" s="748"/>
      <c r="N14" s="748"/>
      <c r="O14" s="748"/>
      <c r="P14" s="748"/>
      <c r="Q14" s="748"/>
    </row>
    <row r="15" spans="1:35" ht="31.5" customHeight="1">
      <c r="A15" s="521" t="s">
        <v>248</v>
      </c>
      <c r="B15" s="1102" t="s">
        <v>128</v>
      </c>
      <c r="C15" s="1102"/>
      <c r="D15" s="749">
        <v>5</v>
      </c>
      <c r="E15" s="508">
        <v>4591</v>
      </c>
      <c r="F15" s="727"/>
      <c r="G15" s="508">
        <v>4853073.7029999997</v>
      </c>
      <c r="H15" s="510"/>
      <c r="I15" s="508">
        <v>1709547.0649999999</v>
      </c>
      <c r="J15" s="510"/>
      <c r="K15" s="508">
        <v>3143526.6379999998</v>
      </c>
      <c r="L15" s="510"/>
      <c r="M15" s="508">
        <v>12652</v>
      </c>
      <c r="N15" s="510"/>
      <c r="O15" s="508">
        <v>220320.93400000001</v>
      </c>
      <c r="P15" s="510"/>
      <c r="Q15" s="508">
        <v>2777985.5449999999</v>
      </c>
    </row>
    <row r="16" spans="1:35" ht="12" customHeight="1">
      <c r="A16" s="522"/>
      <c r="B16" s="750"/>
      <c r="C16" s="750"/>
      <c r="D16" s="749"/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67"/>
      <c r="Q16" s="67"/>
    </row>
    <row r="17" spans="1:26" ht="12" customHeight="1">
      <c r="A17" s="523"/>
      <c r="B17" s="750"/>
      <c r="C17" s="750"/>
      <c r="D17" s="749"/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7"/>
      <c r="Q17" s="67"/>
    </row>
    <row r="18" spans="1:26" ht="12" customHeight="1">
      <c r="A18" s="524"/>
      <c r="B18" s="750"/>
      <c r="C18" s="750"/>
      <c r="D18" s="749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</row>
    <row r="19" spans="1:26" ht="12" customHeight="1">
      <c r="A19" s="524"/>
      <c r="B19" s="750"/>
      <c r="C19" s="750"/>
      <c r="D19" s="749"/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7"/>
      <c r="Q19" s="67"/>
    </row>
    <row r="20" spans="1:26" ht="12" customHeight="1">
      <c r="A20" s="524"/>
      <c r="B20" s="749"/>
      <c r="C20" s="751"/>
      <c r="D20" s="749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  <c r="S20" s="90"/>
      <c r="T20" s="90"/>
      <c r="U20" s="90"/>
      <c r="V20" s="90"/>
      <c r="W20" s="90"/>
      <c r="X20" s="90"/>
      <c r="Y20" s="90"/>
      <c r="Z20" s="90"/>
    </row>
    <row r="21" spans="1:26" ht="31.5" customHeight="1">
      <c r="A21" s="521" t="s">
        <v>249</v>
      </c>
      <c r="B21" s="749">
        <v>5</v>
      </c>
      <c r="C21" s="749" t="s">
        <v>51</v>
      </c>
      <c r="D21" s="749">
        <v>29</v>
      </c>
      <c r="E21" s="508">
        <v>5922</v>
      </c>
      <c r="F21" s="727"/>
      <c r="G21" s="508">
        <v>20285448.528409999</v>
      </c>
      <c r="H21" s="510"/>
      <c r="I21" s="508">
        <v>8383068.0130000003</v>
      </c>
      <c r="J21" s="510"/>
      <c r="K21" s="508">
        <v>11902380.515409999</v>
      </c>
      <c r="L21" s="510"/>
      <c r="M21" s="508">
        <v>64958</v>
      </c>
      <c r="N21" s="510"/>
      <c r="O21" s="508">
        <v>1557516.838</v>
      </c>
      <c r="P21" s="510"/>
      <c r="Q21" s="508">
        <v>12905923.747</v>
      </c>
      <c r="S21" s="90"/>
      <c r="T21" s="90"/>
      <c r="U21" s="90"/>
      <c r="V21" s="90"/>
      <c r="W21" s="90"/>
      <c r="X21" s="90"/>
      <c r="Y21" s="90"/>
      <c r="Z21" s="90"/>
    </row>
    <row r="22" spans="1:26" ht="12" customHeight="1">
      <c r="A22" s="525"/>
      <c r="B22" s="749"/>
      <c r="C22" s="749"/>
      <c r="D22" s="749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  <c r="S22" s="90"/>
      <c r="T22" s="90"/>
      <c r="U22" s="90"/>
      <c r="V22" s="90"/>
      <c r="W22" s="90"/>
      <c r="X22" s="90"/>
      <c r="Y22" s="90"/>
      <c r="Z22" s="90"/>
    </row>
    <row r="23" spans="1:26" ht="12" customHeight="1">
      <c r="A23" s="523"/>
      <c r="B23" s="749"/>
      <c r="C23" s="749"/>
      <c r="D23" s="749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67"/>
      <c r="S23" s="90"/>
      <c r="T23" s="90"/>
      <c r="U23" s="90"/>
      <c r="V23" s="90"/>
      <c r="W23" s="90"/>
      <c r="X23" s="90"/>
      <c r="Y23" s="90"/>
      <c r="Z23" s="90"/>
    </row>
    <row r="24" spans="1:26" ht="12" customHeight="1">
      <c r="A24" s="523"/>
      <c r="B24" s="749"/>
      <c r="C24" s="749"/>
      <c r="D24" s="749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S24" s="90"/>
      <c r="T24" s="90"/>
      <c r="U24" s="90"/>
      <c r="V24" s="90"/>
      <c r="W24" s="90"/>
      <c r="X24" s="90"/>
      <c r="Y24" s="90"/>
      <c r="Z24" s="90"/>
    </row>
    <row r="25" spans="1:26" ht="12" customHeight="1">
      <c r="A25" s="524"/>
      <c r="B25" s="749"/>
      <c r="C25" s="749"/>
      <c r="D25" s="749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7"/>
      <c r="S25" s="90"/>
      <c r="T25" s="90"/>
      <c r="U25" s="90"/>
      <c r="V25" s="90"/>
      <c r="W25" s="90"/>
      <c r="X25" s="90"/>
      <c r="Y25" s="90"/>
      <c r="Z25" s="90"/>
    </row>
    <row r="26" spans="1:26" ht="12" customHeight="1">
      <c r="A26" s="526"/>
      <c r="B26" s="749"/>
      <c r="C26" s="749"/>
      <c r="D26" s="749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  <c r="S26" s="90"/>
      <c r="T26" s="90"/>
      <c r="U26" s="90"/>
      <c r="V26" s="90"/>
      <c r="W26" s="90"/>
      <c r="X26" s="90"/>
      <c r="Y26" s="90"/>
      <c r="Z26" s="90"/>
    </row>
    <row r="27" spans="1:26" ht="31.5" customHeight="1">
      <c r="A27" s="521" t="s">
        <v>250</v>
      </c>
      <c r="B27" s="749">
        <v>30</v>
      </c>
      <c r="C27" s="749" t="s">
        <v>51</v>
      </c>
      <c r="D27" s="752">
        <v>75</v>
      </c>
      <c r="E27" s="508">
        <v>1158</v>
      </c>
      <c r="F27" s="727"/>
      <c r="G27" s="508">
        <v>18407138.356410004</v>
      </c>
      <c r="H27" s="510"/>
      <c r="I27" s="508">
        <v>7397206.2390000001</v>
      </c>
      <c r="J27" s="510"/>
      <c r="K27" s="508">
        <v>11009932.117410004</v>
      </c>
      <c r="L27" s="510"/>
      <c r="M27" s="508">
        <v>53816</v>
      </c>
      <c r="N27" s="510"/>
      <c r="O27" s="508">
        <v>1353187.0519999999</v>
      </c>
      <c r="P27" s="510"/>
      <c r="Q27" s="508">
        <v>11598438.526000001</v>
      </c>
      <c r="S27" s="90"/>
      <c r="T27" s="90"/>
      <c r="U27" s="90"/>
      <c r="V27" s="90"/>
      <c r="W27" s="90"/>
      <c r="X27" s="90"/>
      <c r="Y27" s="90"/>
      <c r="Z27" s="90"/>
    </row>
    <row r="28" spans="1:26" ht="12" customHeight="1">
      <c r="A28" s="527"/>
      <c r="B28" s="749"/>
      <c r="C28" s="749"/>
      <c r="D28" s="752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  <c r="S28" s="90"/>
      <c r="T28" s="90"/>
      <c r="U28" s="90"/>
      <c r="V28" s="90"/>
      <c r="W28" s="90"/>
      <c r="X28" s="90"/>
      <c r="Y28" s="90"/>
      <c r="Z28" s="90"/>
    </row>
    <row r="29" spans="1:26" ht="12" customHeight="1">
      <c r="A29" s="528"/>
      <c r="B29" s="749"/>
      <c r="C29" s="749"/>
      <c r="D29" s="752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S29" s="90"/>
      <c r="T29" s="90"/>
      <c r="U29" s="90"/>
      <c r="V29" s="90"/>
      <c r="W29" s="90"/>
      <c r="X29" s="90"/>
      <c r="Y29" s="90"/>
      <c r="Z29" s="90"/>
    </row>
    <row r="30" spans="1:26" ht="12" customHeight="1">
      <c r="A30" s="527"/>
      <c r="B30" s="749"/>
      <c r="C30" s="749"/>
      <c r="D30" s="752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S30" s="90"/>
      <c r="T30" s="90"/>
      <c r="U30" s="90"/>
      <c r="V30" s="90"/>
      <c r="W30" s="90"/>
      <c r="X30" s="90"/>
      <c r="Y30" s="90"/>
      <c r="Z30" s="90"/>
    </row>
    <row r="31" spans="1:26" ht="12" customHeight="1">
      <c r="A31" s="529"/>
      <c r="B31" s="749"/>
      <c r="C31" s="749"/>
      <c r="D31" s="752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67"/>
      <c r="S31" s="90"/>
      <c r="T31" s="90"/>
      <c r="U31" s="90"/>
      <c r="V31" s="90"/>
      <c r="W31" s="90"/>
      <c r="X31" s="90"/>
      <c r="Y31" s="90"/>
      <c r="Z31" s="90"/>
    </row>
    <row r="32" spans="1:26" ht="12" customHeight="1">
      <c r="A32" s="530"/>
      <c r="B32" s="749"/>
      <c r="C32" s="749"/>
      <c r="D32" s="749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S32" s="90"/>
      <c r="T32" s="90"/>
      <c r="U32" s="90"/>
      <c r="V32" s="90"/>
      <c r="W32" s="90"/>
      <c r="X32" s="90"/>
      <c r="Y32" s="90"/>
      <c r="Z32" s="90"/>
    </row>
    <row r="33" spans="1:26" ht="31.5" customHeight="1">
      <c r="A33" s="521" t="s">
        <v>251</v>
      </c>
      <c r="B33" s="749">
        <v>76</v>
      </c>
      <c r="C33" s="1093" t="s">
        <v>157</v>
      </c>
      <c r="D33" s="1094"/>
      <c r="E33" s="508">
        <v>1327</v>
      </c>
      <c r="F33" s="727"/>
      <c r="G33" s="508">
        <v>78804134.012779996</v>
      </c>
      <c r="H33" s="510"/>
      <c r="I33" s="508">
        <v>27273964.418000001</v>
      </c>
      <c r="J33" s="510"/>
      <c r="K33" s="508">
        <v>51530169.594779998</v>
      </c>
      <c r="L33" s="510"/>
      <c r="M33" s="508">
        <v>386704</v>
      </c>
      <c r="N33" s="510"/>
      <c r="O33" s="508">
        <v>6349271.3799999999</v>
      </c>
      <c r="P33" s="510"/>
      <c r="Q33" s="508">
        <v>52165107.491999999</v>
      </c>
      <c r="S33" s="90"/>
      <c r="T33" s="90"/>
      <c r="U33" s="90"/>
      <c r="V33" s="90"/>
      <c r="W33" s="90"/>
      <c r="X33" s="90"/>
      <c r="Y33" s="90"/>
      <c r="Z33" s="90"/>
    </row>
    <row r="34" spans="1:26" ht="12.75" customHeight="1">
      <c r="A34" s="84"/>
      <c r="B34" s="753"/>
      <c r="C34" s="1095"/>
      <c r="D34" s="1095"/>
      <c r="E34" s="754"/>
      <c r="F34" s="754"/>
      <c r="G34" s="754"/>
      <c r="H34" s="754"/>
      <c r="I34" s="754"/>
      <c r="J34" s="754"/>
      <c r="K34" s="100"/>
      <c r="L34" s="754"/>
      <c r="M34" s="754"/>
      <c r="N34" s="754"/>
      <c r="O34" s="754"/>
      <c r="P34" s="754"/>
      <c r="Q34" s="754"/>
    </row>
    <row r="35" spans="1:26" ht="12.75" customHeight="1">
      <c r="A35" s="84"/>
      <c r="B35" s="753"/>
      <c r="C35" s="755"/>
      <c r="D35" s="755"/>
      <c r="E35" s="754"/>
      <c r="F35" s="754"/>
      <c r="G35" s="754"/>
      <c r="H35" s="754"/>
      <c r="I35" s="754"/>
      <c r="J35" s="754"/>
      <c r="K35" s="100"/>
      <c r="L35" s="754"/>
      <c r="M35" s="754"/>
      <c r="N35" s="754"/>
      <c r="O35" s="754"/>
      <c r="P35" s="754"/>
      <c r="Q35" s="754"/>
    </row>
    <row r="36" spans="1:26" ht="12.75" customHeight="1">
      <c r="A36" s="84"/>
      <c r="B36" s="753"/>
      <c r="C36" s="755"/>
      <c r="D36" s="755"/>
      <c r="E36" s="754"/>
      <c r="F36" s="754"/>
      <c r="G36" s="754"/>
      <c r="H36" s="754"/>
      <c r="I36" s="754"/>
      <c r="J36" s="754"/>
      <c r="K36" s="100"/>
      <c r="L36" s="754"/>
      <c r="M36" s="754"/>
      <c r="N36" s="754"/>
      <c r="O36" s="754"/>
      <c r="P36" s="754"/>
      <c r="Q36" s="754"/>
    </row>
    <row r="37" spans="1:26" ht="12.75" customHeight="1">
      <c r="A37" s="84"/>
      <c r="B37" s="753"/>
      <c r="C37" s="755"/>
      <c r="D37" s="755"/>
      <c r="E37" s="754"/>
      <c r="F37" s="754"/>
      <c r="G37" s="754"/>
      <c r="H37" s="754"/>
      <c r="I37" s="754"/>
      <c r="J37" s="754"/>
      <c r="K37" s="100"/>
      <c r="L37" s="754"/>
      <c r="M37" s="754"/>
      <c r="N37" s="754"/>
      <c r="O37" s="754"/>
      <c r="P37" s="754"/>
      <c r="Q37" s="754"/>
    </row>
    <row r="38" spans="1:26" ht="12.75" customHeight="1">
      <c r="A38" s="84"/>
      <c r="B38" s="753"/>
      <c r="C38" s="755"/>
      <c r="D38" s="755"/>
      <c r="E38" s="754"/>
      <c r="F38" s="754"/>
      <c r="G38" s="754"/>
      <c r="H38" s="754"/>
      <c r="I38" s="754"/>
      <c r="J38" s="754"/>
      <c r="K38" s="100"/>
      <c r="L38" s="754"/>
      <c r="M38" s="754"/>
      <c r="N38" s="754"/>
      <c r="O38" s="754"/>
      <c r="P38" s="754"/>
      <c r="Q38" s="754"/>
    </row>
    <row r="39" spans="1:26" ht="26.25" customHeight="1" thickBot="1">
      <c r="A39" s="84"/>
      <c r="B39" s="756"/>
      <c r="C39" s="757"/>
      <c r="D39" s="757"/>
      <c r="E39" s="758"/>
      <c r="F39" s="758"/>
      <c r="G39" s="758"/>
      <c r="H39" s="758"/>
      <c r="I39" s="758"/>
      <c r="J39" s="758"/>
      <c r="K39" s="759"/>
      <c r="L39" s="758"/>
      <c r="M39" s="758"/>
      <c r="N39" s="758"/>
      <c r="O39" s="758"/>
      <c r="P39" s="758"/>
      <c r="Q39" s="758"/>
    </row>
    <row r="40" spans="1:26">
      <c r="A40" s="84"/>
      <c r="B40" s="101"/>
      <c r="C40" s="348"/>
      <c r="D40" s="348"/>
      <c r="E40" s="93"/>
      <c r="F40" s="93"/>
      <c r="G40" s="93"/>
      <c r="H40" s="93"/>
      <c r="I40" s="93"/>
      <c r="J40" s="93"/>
      <c r="K40" s="93"/>
      <c r="L40" s="93"/>
      <c r="M40" s="93"/>
      <c r="N40" s="93"/>
      <c r="O40" s="93"/>
      <c r="P40" s="93"/>
      <c r="Q40" s="93"/>
      <c r="R40" s="88"/>
      <c r="S40" s="88"/>
      <c r="T40" s="88"/>
    </row>
    <row r="41" spans="1:26">
      <c r="A41" s="84"/>
      <c r="B41" s="101"/>
      <c r="C41" s="348"/>
      <c r="D41" s="348"/>
      <c r="E41" s="93"/>
      <c r="F41" s="93"/>
      <c r="G41" s="93"/>
      <c r="H41" s="93"/>
      <c r="I41" s="93"/>
      <c r="J41" s="93"/>
      <c r="K41" s="93"/>
      <c r="L41" s="93"/>
      <c r="M41" s="93"/>
      <c r="N41" s="93"/>
      <c r="O41" s="93"/>
      <c r="P41" s="93"/>
      <c r="Q41" s="93"/>
      <c r="R41" s="88"/>
      <c r="S41" s="88"/>
      <c r="T41" s="88"/>
    </row>
    <row r="42" spans="1:26">
      <c r="A42" s="84"/>
      <c r="B42" s="101"/>
      <c r="C42" s="348"/>
      <c r="D42" s="348"/>
      <c r="E42" s="93"/>
      <c r="F42" s="93"/>
      <c r="G42" s="93"/>
      <c r="H42" s="93"/>
      <c r="I42" s="93"/>
      <c r="J42" s="93"/>
      <c r="K42" s="93"/>
      <c r="L42" s="93"/>
      <c r="M42" s="93"/>
      <c r="N42" s="93"/>
      <c r="O42" s="93"/>
      <c r="P42" s="93"/>
      <c r="Q42" s="93"/>
      <c r="R42" s="88"/>
      <c r="S42" s="88"/>
      <c r="T42" s="88"/>
    </row>
    <row r="43" spans="1:26">
      <c r="A43" s="84"/>
      <c r="B43" s="101"/>
      <c r="C43" s="348"/>
      <c r="D43" s="348"/>
      <c r="E43" s="93"/>
      <c r="F43" s="93"/>
      <c r="G43" s="93"/>
      <c r="H43" s="93"/>
      <c r="I43" s="93"/>
      <c r="J43" s="93"/>
      <c r="K43" s="93"/>
      <c r="L43" s="93"/>
      <c r="M43" s="93"/>
      <c r="N43" s="93"/>
      <c r="O43" s="93"/>
      <c r="P43" s="93"/>
      <c r="Q43" s="93"/>
      <c r="R43" s="88"/>
      <c r="S43" s="88"/>
      <c r="T43" s="88"/>
    </row>
    <row r="44" spans="1:26">
      <c r="A44" s="84"/>
      <c r="B44" s="101"/>
      <c r="C44" s="348"/>
      <c r="D44" s="348"/>
      <c r="E44" s="93"/>
      <c r="F44" s="93"/>
      <c r="G44" s="93"/>
      <c r="H44" s="93"/>
      <c r="I44" s="93"/>
      <c r="J44" s="93"/>
      <c r="K44" s="93"/>
      <c r="L44" s="93"/>
      <c r="M44" s="93"/>
      <c r="N44" s="93"/>
      <c r="O44" s="93"/>
      <c r="P44" s="93"/>
      <c r="Q44" s="93"/>
      <c r="R44" s="88"/>
      <c r="S44" s="88"/>
      <c r="T44" s="88"/>
    </row>
    <row r="45" spans="1:26">
      <c r="A45" s="84"/>
      <c r="B45" s="101"/>
      <c r="C45" s="348"/>
      <c r="D45" s="348"/>
      <c r="E45" s="93"/>
      <c r="F45" s="93"/>
      <c r="G45" s="93"/>
      <c r="H45" s="93"/>
      <c r="I45" s="93"/>
      <c r="J45" s="93"/>
      <c r="K45" s="93"/>
      <c r="L45" s="93"/>
      <c r="M45" s="93"/>
      <c r="N45" s="93"/>
      <c r="O45" s="93"/>
      <c r="P45" s="93"/>
      <c r="Q45" s="93"/>
      <c r="R45" s="88"/>
      <c r="S45" s="88"/>
      <c r="T45" s="88"/>
    </row>
    <row r="46" spans="1:26">
      <c r="A46" s="84"/>
      <c r="B46" s="101"/>
      <c r="C46" s="348"/>
      <c r="D46" s="348"/>
      <c r="E46" s="93"/>
      <c r="F46" s="93"/>
      <c r="G46" s="93"/>
      <c r="H46" s="93"/>
      <c r="I46" s="93"/>
      <c r="J46" s="93"/>
      <c r="K46" s="93"/>
      <c r="L46" s="93"/>
      <c r="M46" s="93"/>
      <c r="N46" s="93"/>
      <c r="O46" s="93"/>
      <c r="P46" s="93"/>
      <c r="Q46" s="93"/>
      <c r="R46" s="88"/>
      <c r="S46" s="88"/>
      <c r="T46" s="88"/>
    </row>
    <row r="47" spans="1:26">
      <c r="B47" s="95"/>
      <c r="C47" s="88"/>
      <c r="D47" s="95"/>
      <c r="E47" s="93"/>
      <c r="F47" s="93"/>
      <c r="G47" s="93"/>
      <c r="H47" s="93"/>
      <c r="I47" s="93"/>
      <c r="J47" s="93"/>
      <c r="K47" s="93"/>
      <c r="L47" s="93"/>
      <c r="M47" s="93"/>
      <c r="N47" s="93"/>
      <c r="O47" s="93"/>
      <c r="P47" s="93"/>
      <c r="Q47" s="93"/>
      <c r="R47" s="88"/>
      <c r="S47" s="88"/>
      <c r="T47" s="88"/>
    </row>
    <row r="48" spans="1:26">
      <c r="B48" s="95"/>
      <c r="C48" s="88"/>
      <c r="D48" s="95"/>
      <c r="E48" s="93"/>
      <c r="F48" s="93"/>
      <c r="G48" s="93"/>
      <c r="H48" s="93"/>
      <c r="I48" s="93"/>
      <c r="J48" s="93"/>
      <c r="K48" s="93"/>
      <c r="L48" s="93"/>
      <c r="M48" s="93"/>
      <c r="N48" s="93"/>
      <c r="O48" s="93"/>
      <c r="P48" s="93"/>
      <c r="Q48" s="93"/>
      <c r="R48" s="88"/>
      <c r="S48" s="88"/>
      <c r="T48" s="88"/>
    </row>
  </sheetData>
  <sheetProtection algorithmName="SHA-512" hashValue="2U3Sx9PfOmdQ9nihDsVowxisrIZE5QLSAS6ABOqtiBpTD61WtFVKkvu/CTXxCiKg9yz1Ke4QfY9Lqkbt5Zdphw==" saltValue="o1lVLbSLxuXykJLtuMKNaA==" spinCount="100000" sheet="1" objects="1" scenarios="1"/>
  <mergeCells count="7">
    <mergeCell ref="C33:D33"/>
    <mergeCell ref="C34:D34"/>
    <mergeCell ref="B2:Q2"/>
    <mergeCell ref="B5:D5"/>
    <mergeCell ref="B6:D6"/>
    <mergeCell ref="B9:D9"/>
    <mergeCell ref="B15:C15"/>
  </mergeCells>
  <pageMargins left="0" right="0.5" top="0.3" bottom="0.5" header="1.27" footer="1"/>
  <pageSetup paperSize="9" scale="80" firstPageNumber="7" orientation="landscape" useFirstPageNumber="1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2D050"/>
  </sheetPr>
  <dimension ref="A1:AJ65"/>
  <sheetViews>
    <sheetView zoomScaleNormal="100" zoomScaleSheetLayoutView="70" workbookViewId="0">
      <selection activeCell="M33" sqref="M33"/>
    </sheetView>
  </sheetViews>
  <sheetFormatPr defaultColWidth="9.140625" defaultRowHeight="12.75"/>
  <cols>
    <col min="1" max="1" width="9.5703125" style="86" customWidth="1"/>
    <col min="2" max="3" width="9.28515625" style="86" customWidth="1"/>
    <col min="4" max="4" width="9.28515625" style="85" customWidth="1"/>
    <col min="5" max="5" width="16.7109375" style="92" customWidth="1"/>
    <col min="6" max="6" width="2.140625" style="92" customWidth="1"/>
    <col min="7" max="7" width="16.7109375" style="92" customWidth="1"/>
    <col min="8" max="8" width="2.140625" style="92" customWidth="1"/>
    <col min="9" max="9" width="16.7109375" style="92" customWidth="1"/>
    <col min="10" max="10" width="2.140625" style="92" customWidth="1"/>
    <col min="11" max="11" width="16.7109375" style="92" customWidth="1"/>
    <col min="12" max="12" width="2.140625" style="92" customWidth="1"/>
    <col min="13" max="13" width="22.140625" style="92" customWidth="1"/>
    <col min="14" max="14" width="2.140625" style="92" customWidth="1"/>
    <col min="15" max="15" width="16.7109375" style="92" customWidth="1"/>
    <col min="16" max="16" width="2.140625" style="92" customWidth="1"/>
    <col min="17" max="17" width="22.140625" style="92" customWidth="1"/>
    <col min="18" max="18" width="2.85546875" style="88" customWidth="1"/>
    <col min="19" max="19" width="9.140625" style="86"/>
    <col min="20" max="20" width="19.85546875" style="86" customWidth="1"/>
    <col min="21" max="21" width="12" style="86" customWidth="1"/>
    <col min="22" max="24" width="12.7109375" style="86" bestFit="1" customWidth="1"/>
    <col min="25" max="27" width="12" style="86" customWidth="1"/>
    <col min="28" max="28" width="9.140625" style="86"/>
    <col min="29" max="29" width="14.28515625" style="86" customWidth="1"/>
    <col min="30" max="30" width="9.140625" style="86"/>
    <col min="31" max="32" width="10.140625" style="86" customWidth="1"/>
    <col min="33" max="33" width="11.7109375" style="86" customWidth="1"/>
    <col min="34" max="16384" width="9.140625" style="86"/>
  </cols>
  <sheetData>
    <row r="1" spans="1:36" ht="12.95" customHeight="1">
      <c r="A1" s="102"/>
    </row>
    <row r="2" spans="1:36" ht="27" customHeight="1">
      <c r="A2" s="102"/>
      <c r="B2" s="1096" t="s">
        <v>200</v>
      </c>
      <c r="C2" s="1097"/>
      <c r="D2" s="1097"/>
      <c r="E2" s="1097"/>
      <c r="F2" s="1097"/>
      <c r="G2" s="1097"/>
      <c r="H2" s="1097"/>
      <c r="I2" s="1097"/>
      <c r="J2" s="1097"/>
      <c r="K2" s="1097"/>
      <c r="L2" s="1097"/>
      <c r="M2" s="1097"/>
      <c r="N2" s="1097"/>
      <c r="O2" s="1097"/>
      <c r="P2" s="1097"/>
      <c r="Q2" s="1097"/>
    </row>
    <row r="3" spans="1:36" ht="12.95" customHeight="1" thickBot="1">
      <c r="A3" s="102"/>
      <c r="B3" s="88"/>
      <c r="C3" s="88"/>
      <c r="D3" s="95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T3" s="89"/>
      <c r="U3" s="89"/>
      <c r="V3" s="89"/>
      <c r="W3" s="89"/>
      <c r="X3" s="89"/>
      <c r="Y3" s="89"/>
      <c r="Z3" s="89"/>
      <c r="AA3" s="89"/>
      <c r="AC3" s="94"/>
      <c r="AD3" s="94"/>
      <c r="AE3" s="94"/>
      <c r="AF3" s="94"/>
      <c r="AG3" s="94"/>
      <c r="AH3" s="94"/>
      <c r="AI3" s="94"/>
      <c r="AJ3" s="94"/>
    </row>
    <row r="4" spans="1:36" ht="7.5" customHeight="1">
      <c r="A4" s="102"/>
      <c r="B4" s="733"/>
      <c r="C4" s="733"/>
      <c r="D4" s="732"/>
      <c r="E4" s="760"/>
      <c r="F4" s="760"/>
      <c r="G4" s="760"/>
      <c r="H4" s="760"/>
      <c r="I4" s="760"/>
      <c r="J4" s="760"/>
      <c r="K4" s="760"/>
      <c r="L4" s="760"/>
      <c r="M4" s="760"/>
      <c r="N4" s="760"/>
      <c r="O4" s="760"/>
      <c r="P4" s="760"/>
      <c r="Q4" s="760"/>
      <c r="T4" s="91"/>
      <c r="U4" s="94"/>
      <c r="V4" s="94"/>
      <c r="W4" s="94"/>
      <c r="X4" s="94"/>
      <c r="Y4" s="94"/>
      <c r="Z4" s="94"/>
      <c r="AA4" s="94"/>
      <c r="AC4" s="94"/>
      <c r="AD4" s="94"/>
      <c r="AE4" s="94"/>
      <c r="AF4" s="94"/>
      <c r="AG4" s="94"/>
      <c r="AH4" s="94"/>
      <c r="AI4" s="94"/>
      <c r="AJ4" s="94"/>
    </row>
    <row r="5" spans="1:36" s="108" customFormat="1" ht="104.25" customHeight="1">
      <c r="A5" s="103"/>
      <c r="B5" s="1098" t="s">
        <v>52</v>
      </c>
      <c r="C5" s="1098"/>
      <c r="D5" s="761"/>
      <c r="E5" s="645" t="s">
        <v>44</v>
      </c>
      <c r="F5" s="762"/>
      <c r="G5" s="645" t="s">
        <v>45</v>
      </c>
      <c r="H5" s="762"/>
      <c r="I5" s="645" t="s">
        <v>46</v>
      </c>
      <c r="J5" s="762"/>
      <c r="K5" s="645" t="s">
        <v>47</v>
      </c>
      <c r="L5" s="762"/>
      <c r="M5" s="645" t="s">
        <v>48</v>
      </c>
      <c r="N5" s="762"/>
      <c r="O5" s="645" t="s">
        <v>49</v>
      </c>
      <c r="P5" s="762"/>
      <c r="Q5" s="645" t="s">
        <v>50</v>
      </c>
      <c r="R5" s="104"/>
      <c r="S5" s="105"/>
      <c r="T5" s="106"/>
      <c r="U5" s="107"/>
      <c r="V5" s="107"/>
      <c r="W5" s="107"/>
      <c r="X5" s="107"/>
      <c r="Y5" s="107"/>
      <c r="Z5" s="107"/>
      <c r="AA5" s="107"/>
      <c r="AC5" s="107"/>
      <c r="AD5" s="107"/>
      <c r="AE5" s="107"/>
      <c r="AF5" s="107"/>
      <c r="AG5" s="107"/>
      <c r="AH5" s="107"/>
      <c r="AI5" s="107"/>
      <c r="AJ5" s="107"/>
    </row>
    <row r="6" spans="1:36" ht="24.75" customHeight="1">
      <c r="A6" s="102"/>
      <c r="B6" s="1100"/>
      <c r="C6" s="1100"/>
      <c r="D6" s="1100"/>
      <c r="E6" s="735"/>
      <c r="F6" s="735"/>
      <c r="G6" s="736" t="s">
        <v>0</v>
      </c>
      <c r="H6" s="736"/>
      <c r="I6" s="736" t="s">
        <v>0</v>
      </c>
      <c r="J6" s="736"/>
      <c r="K6" s="736" t="s">
        <v>0</v>
      </c>
      <c r="L6" s="736"/>
      <c r="M6" s="736"/>
      <c r="N6" s="736"/>
      <c r="O6" s="736" t="s">
        <v>0</v>
      </c>
      <c r="P6" s="736"/>
      <c r="Q6" s="736" t="s">
        <v>0</v>
      </c>
      <c r="T6" s="94"/>
      <c r="U6" s="94"/>
      <c r="V6" s="94"/>
      <c r="W6" s="94"/>
      <c r="X6" s="94"/>
      <c r="Y6" s="94"/>
      <c r="Z6" s="94"/>
      <c r="AA6" s="94"/>
    </row>
    <row r="7" spans="1:36" ht="7.5" customHeight="1" thickBot="1">
      <c r="A7" s="102"/>
      <c r="B7" s="738"/>
      <c r="C7" s="738"/>
      <c r="D7" s="739"/>
      <c r="E7" s="763"/>
      <c r="F7" s="741"/>
      <c r="G7" s="763"/>
      <c r="H7" s="740"/>
      <c r="I7" s="763"/>
      <c r="J7" s="740"/>
      <c r="K7" s="763"/>
      <c r="L7" s="740"/>
      <c r="M7" s="763"/>
      <c r="N7" s="740"/>
      <c r="O7" s="763"/>
      <c r="P7" s="740"/>
      <c r="Q7" s="763"/>
    </row>
    <row r="8" spans="1:36" ht="7.5" customHeight="1">
      <c r="A8" s="102"/>
      <c r="B8" s="88"/>
      <c r="C8" s="88"/>
      <c r="D8" s="96"/>
      <c r="E8" s="109"/>
      <c r="F8" s="98"/>
      <c r="G8" s="109"/>
      <c r="H8" s="97"/>
      <c r="I8" s="109"/>
      <c r="J8" s="97"/>
      <c r="K8" s="109"/>
      <c r="L8" s="97"/>
      <c r="M8" s="109"/>
      <c r="N8" s="97"/>
      <c r="O8" s="109"/>
      <c r="P8" s="97"/>
      <c r="Q8" s="109"/>
    </row>
    <row r="9" spans="1:36" ht="29.25" customHeight="1">
      <c r="A9" s="102"/>
      <c r="B9" s="1101" t="s">
        <v>12</v>
      </c>
      <c r="C9" s="1101"/>
      <c r="D9" s="110"/>
      <c r="E9" s="360">
        <v>12998</v>
      </c>
      <c r="F9" s="99"/>
      <c r="G9" s="360">
        <v>122349794.6006</v>
      </c>
      <c r="H9" s="361"/>
      <c r="I9" s="360">
        <v>44763785.734999999</v>
      </c>
      <c r="J9" s="361"/>
      <c r="K9" s="360">
        <v>77586008.86559999</v>
      </c>
      <c r="L9" s="361"/>
      <c r="M9" s="360">
        <v>518130</v>
      </c>
      <c r="N9" s="361"/>
      <c r="O9" s="360">
        <v>9480296.2039999999</v>
      </c>
      <c r="P9" s="361"/>
      <c r="Q9" s="360">
        <v>79447455.310000002</v>
      </c>
      <c r="R9" s="111"/>
      <c r="T9" s="91"/>
      <c r="U9" s="94"/>
      <c r="V9" s="90"/>
      <c r="W9" s="90"/>
      <c r="X9" s="90"/>
      <c r="Y9" s="94"/>
      <c r="Z9" s="90"/>
      <c r="AA9" s="90"/>
    </row>
    <row r="10" spans="1:36" ht="7.5" customHeight="1" thickBot="1">
      <c r="A10" s="102"/>
      <c r="B10" s="88"/>
      <c r="C10" s="88"/>
      <c r="D10" s="96"/>
      <c r="E10" s="109"/>
      <c r="F10" s="98"/>
      <c r="G10" s="109"/>
      <c r="H10" s="97"/>
      <c r="I10" s="109"/>
      <c r="J10" s="97"/>
      <c r="K10" s="109"/>
      <c r="L10" s="97"/>
      <c r="M10" s="109"/>
      <c r="N10" s="97"/>
      <c r="O10" s="109"/>
      <c r="P10" s="97"/>
      <c r="Q10" s="109"/>
    </row>
    <row r="11" spans="1:36" ht="12" customHeight="1">
      <c r="A11" s="102"/>
      <c r="B11" s="733"/>
      <c r="C11" s="733"/>
      <c r="D11" s="742"/>
      <c r="E11" s="764"/>
      <c r="F11" s="744"/>
      <c r="G11" s="764"/>
      <c r="H11" s="743"/>
      <c r="I11" s="764"/>
      <c r="J11" s="743"/>
      <c r="K11" s="764"/>
      <c r="L11" s="743"/>
      <c r="M11" s="764"/>
      <c r="N11" s="743"/>
      <c r="O11" s="764"/>
      <c r="P11" s="743"/>
      <c r="Q11" s="764"/>
    </row>
    <row r="12" spans="1:36" ht="12" customHeight="1">
      <c r="A12" s="102"/>
      <c r="B12" s="746"/>
      <c r="C12" s="746"/>
      <c r="D12" s="747"/>
      <c r="E12" s="765"/>
      <c r="F12" s="99"/>
      <c r="G12" s="765"/>
      <c r="H12" s="361"/>
      <c r="I12" s="765"/>
      <c r="J12" s="361"/>
      <c r="K12" s="765"/>
      <c r="L12" s="361"/>
      <c r="M12" s="765"/>
      <c r="N12" s="361"/>
      <c r="O12" s="765"/>
      <c r="P12" s="361"/>
      <c r="Q12" s="765"/>
    </row>
    <row r="13" spans="1:36" ht="12" customHeight="1">
      <c r="A13" s="102"/>
      <c r="B13" s="746"/>
      <c r="C13" s="746"/>
      <c r="D13" s="747"/>
      <c r="E13" s="765"/>
      <c r="F13" s="99"/>
      <c r="G13" s="765"/>
      <c r="H13" s="361"/>
      <c r="I13" s="765"/>
      <c r="J13" s="361"/>
      <c r="K13" s="765"/>
      <c r="L13" s="361"/>
      <c r="M13" s="765"/>
      <c r="N13" s="361"/>
      <c r="O13" s="765"/>
      <c r="P13" s="361"/>
      <c r="Q13" s="765"/>
    </row>
    <row r="14" spans="1:36" ht="12" customHeight="1">
      <c r="A14" s="102"/>
      <c r="B14" s="746"/>
      <c r="C14" s="746"/>
      <c r="D14" s="745"/>
      <c r="E14" s="735"/>
      <c r="F14" s="735"/>
      <c r="G14" s="748"/>
      <c r="H14" s="748"/>
      <c r="I14" s="748"/>
      <c r="J14" s="748"/>
      <c r="K14" s="748"/>
      <c r="L14" s="748"/>
      <c r="M14" s="748"/>
      <c r="N14" s="748"/>
      <c r="O14" s="748"/>
      <c r="P14" s="748"/>
      <c r="Q14" s="748"/>
    </row>
    <row r="15" spans="1:36" ht="31.5" customHeight="1">
      <c r="A15" s="521" t="s">
        <v>252</v>
      </c>
      <c r="B15" s="1102" t="s">
        <v>158</v>
      </c>
      <c r="C15" s="1102"/>
      <c r="D15" s="749">
        <v>300</v>
      </c>
      <c r="E15" s="508">
        <v>3558</v>
      </c>
      <c r="F15" s="727"/>
      <c r="G15" s="508">
        <v>502424.62819000002</v>
      </c>
      <c r="H15" s="510"/>
      <c r="I15" s="508">
        <v>217162.58199999999</v>
      </c>
      <c r="J15" s="510"/>
      <c r="K15" s="508">
        <v>285262.04619000002</v>
      </c>
      <c r="L15" s="510"/>
      <c r="M15" s="508">
        <v>12283</v>
      </c>
      <c r="N15" s="510"/>
      <c r="O15" s="508">
        <v>170179.90299999999</v>
      </c>
      <c r="P15" s="510"/>
      <c r="Q15" s="508">
        <v>778696.24399999995</v>
      </c>
    </row>
    <row r="16" spans="1:36" ht="12" customHeight="1">
      <c r="A16" s="522"/>
      <c r="B16" s="750"/>
      <c r="C16" s="750"/>
      <c r="D16" s="749"/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67"/>
      <c r="Q16" s="67"/>
    </row>
    <row r="17" spans="1:27" ht="12" customHeight="1">
      <c r="A17" s="523"/>
      <c r="B17" s="750"/>
      <c r="C17" s="750"/>
      <c r="D17" s="749"/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7"/>
      <c r="Q17" s="67"/>
    </row>
    <row r="18" spans="1:27" ht="12" customHeight="1">
      <c r="A18" s="524"/>
      <c r="B18" s="750"/>
      <c r="C18" s="750"/>
      <c r="D18" s="749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</row>
    <row r="19" spans="1:27" ht="12" customHeight="1">
      <c r="A19" s="524"/>
      <c r="B19" s="750"/>
      <c r="C19" s="750"/>
      <c r="D19" s="749"/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7"/>
      <c r="Q19" s="67"/>
    </row>
    <row r="20" spans="1:27" ht="12" customHeight="1">
      <c r="A20" s="531"/>
      <c r="B20" s="766"/>
      <c r="C20" s="751"/>
      <c r="D20" s="749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</row>
    <row r="21" spans="1:27" ht="31.5" customHeight="1">
      <c r="A21" s="521" t="s">
        <v>253</v>
      </c>
      <c r="B21" s="767">
        <v>300</v>
      </c>
      <c r="C21" s="749" t="s">
        <v>51</v>
      </c>
      <c r="D21" s="749" t="s">
        <v>53</v>
      </c>
      <c r="E21" s="508">
        <v>5571</v>
      </c>
      <c r="F21" s="727"/>
      <c r="G21" s="508">
        <v>5970744.443</v>
      </c>
      <c r="H21" s="510"/>
      <c r="I21" s="508">
        <v>2526348.747</v>
      </c>
      <c r="J21" s="510"/>
      <c r="K21" s="508">
        <v>3444395.696</v>
      </c>
      <c r="L21" s="510"/>
      <c r="M21" s="508">
        <v>51819</v>
      </c>
      <c r="N21" s="510"/>
      <c r="O21" s="508">
        <v>1111829.0060000001</v>
      </c>
      <c r="P21" s="510"/>
      <c r="Q21" s="508">
        <v>6546523.7240000004</v>
      </c>
      <c r="T21" s="90"/>
      <c r="U21" s="90"/>
      <c r="V21" s="90"/>
      <c r="W21" s="90"/>
      <c r="X21" s="90"/>
      <c r="Y21" s="90"/>
      <c r="Z21" s="90"/>
      <c r="AA21" s="90"/>
    </row>
    <row r="22" spans="1:27" ht="12" customHeight="1">
      <c r="A22" s="525"/>
      <c r="B22" s="767"/>
      <c r="C22" s="749"/>
      <c r="D22" s="749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  <c r="T22" s="90"/>
      <c r="U22" s="90"/>
      <c r="V22" s="90"/>
      <c r="W22" s="90"/>
      <c r="X22" s="90"/>
      <c r="Y22" s="90"/>
      <c r="Z22" s="90"/>
      <c r="AA22" s="90"/>
    </row>
    <row r="23" spans="1:27" ht="12" customHeight="1">
      <c r="A23" s="523"/>
      <c r="B23" s="767"/>
      <c r="C23" s="749"/>
      <c r="D23" s="749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67"/>
      <c r="T23" s="90"/>
      <c r="U23" s="90"/>
      <c r="V23" s="90"/>
      <c r="W23" s="90"/>
      <c r="X23" s="90"/>
      <c r="Y23" s="90"/>
      <c r="Z23" s="90"/>
      <c r="AA23" s="90"/>
    </row>
    <row r="24" spans="1:27" ht="12" customHeight="1">
      <c r="A24" s="523"/>
      <c r="B24" s="767"/>
      <c r="C24" s="749"/>
      <c r="D24" s="749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T24" s="90"/>
      <c r="U24" s="90"/>
      <c r="V24" s="90"/>
      <c r="W24" s="90"/>
      <c r="X24" s="90"/>
      <c r="Y24" s="90"/>
      <c r="Z24" s="90"/>
      <c r="AA24" s="90"/>
    </row>
    <row r="25" spans="1:27" ht="12" customHeight="1">
      <c r="A25" s="526"/>
      <c r="B25" s="767"/>
      <c r="C25" s="749"/>
      <c r="D25" s="749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7"/>
      <c r="T25" s="90"/>
      <c r="U25" s="90"/>
      <c r="V25" s="90"/>
      <c r="W25" s="90"/>
      <c r="X25" s="90"/>
      <c r="Y25" s="90"/>
      <c r="Z25" s="90"/>
      <c r="AA25" s="90"/>
    </row>
    <row r="26" spans="1:27" ht="12" customHeight="1">
      <c r="A26" s="532"/>
      <c r="B26" s="767"/>
      <c r="C26" s="749"/>
      <c r="D26" s="752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  <c r="T26" s="90"/>
      <c r="U26" s="90"/>
      <c r="V26" s="90"/>
      <c r="W26" s="90"/>
      <c r="X26" s="90"/>
      <c r="Y26" s="90"/>
      <c r="Z26" s="90"/>
      <c r="AA26" s="90"/>
    </row>
    <row r="27" spans="1:27" ht="31.5" customHeight="1">
      <c r="A27" s="521" t="s">
        <v>254</v>
      </c>
      <c r="B27" s="768">
        <v>3000</v>
      </c>
      <c r="C27" s="749" t="s">
        <v>51</v>
      </c>
      <c r="D27" s="749" t="s">
        <v>54</v>
      </c>
      <c r="E27" s="508">
        <v>2613</v>
      </c>
      <c r="F27" s="727"/>
      <c r="G27" s="508">
        <v>21775877.858790003</v>
      </c>
      <c r="H27" s="510"/>
      <c r="I27" s="508">
        <v>8179049.2910000002</v>
      </c>
      <c r="J27" s="510"/>
      <c r="K27" s="508">
        <v>13596828.567790002</v>
      </c>
      <c r="L27" s="510"/>
      <c r="M27" s="508">
        <v>125662</v>
      </c>
      <c r="N27" s="510"/>
      <c r="O27" s="508">
        <v>2909794.1430000002</v>
      </c>
      <c r="P27" s="510"/>
      <c r="Q27" s="508">
        <v>21193310.096999999</v>
      </c>
      <c r="T27" s="90"/>
      <c r="U27" s="90"/>
      <c r="V27" s="90"/>
      <c r="W27" s="90"/>
      <c r="X27" s="90"/>
      <c r="Y27" s="90"/>
      <c r="Z27" s="90"/>
      <c r="AA27" s="90"/>
    </row>
    <row r="28" spans="1:27" ht="12" customHeight="1">
      <c r="A28" s="527"/>
      <c r="B28" s="768"/>
      <c r="C28" s="749"/>
      <c r="D28" s="749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  <c r="T28" s="90"/>
      <c r="U28" s="90"/>
      <c r="V28" s="90"/>
      <c r="W28" s="90"/>
      <c r="X28" s="90"/>
      <c r="Y28" s="90"/>
      <c r="Z28" s="90"/>
      <c r="AA28" s="90"/>
    </row>
    <row r="29" spans="1:27" ht="12" customHeight="1">
      <c r="A29" s="528"/>
      <c r="B29" s="768"/>
      <c r="C29" s="749"/>
      <c r="D29" s="749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T29" s="90"/>
      <c r="U29" s="90"/>
      <c r="V29" s="90"/>
      <c r="W29" s="90"/>
      <c r="X29" s="90"/>
      <c r="Y29" s="90"/>
      <c r="Z29" s="90"/>
      <c r="AA29" s="90"/>
    </row>
    <row r="30" spans="1:27" ht="12" customHeight="1">
      <c r="A30" s="521"/>
      <c r="B30" s="768"/>
      <c r="C30" s="749"/>
      <c r="D30" s="749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T30" s="90"/>
      <c r="U30" s="90"/>
      <c r="V30" s="90"/>
      <c r="W30" s="90"/>
      <c r="X30" s="90"/>
      <c r="Y30" s="90"/>
      <c r="Z30" s="90"/>
      <c r="AA30" s="90"/>
    </row>
    <row r="31" spans="1:27" ht="12" customHeight="1">
      <c r="A31" s="529"/>
      <c r="B31" s="768"/>
      <c r="C31" s="749"/>
      <c r="D31" s="749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67"/>
      <c r="T31" s="90"/>
      <c r="U31" s="90"/>
      <c r="V31" s="90"/>
      <c r="W31" s="90"/>
      <c r="X31" s="90"/>
      <c r="Y31" s="90"/>
      <c r="Z31" s="90"/>
      <c r="AA31" s="90"/>
    </row>
    <row r="32" spans="1:27" ht="12" customHeight="1">
      <c r="A32" s="530"/>
      <c r="B32" s="767"/>
      <c r="C32" s="749"/>
      <c r="D32" s="749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T32" s="90"/>
      <c r="U32" s="90"/>
      <c r="V32" s="90"/>
      <c r="W32" s="90"/>
      <c r="X32" s="90"/>
      <c r="Y32" s="90"/>
      <c r="Z32" s="90"/>
      <c r="AA32" s="90"/>
    </row>
    <row r="33" spans="1:36" ht="31.5" customHeight="1">
      <c r="A33" s="521" t="s">
        <v>255</v>
      </c>
      <c r="B33" s="768">
        <v>20000</v>
      </c>
      <c r="C33" s="1093" t="s">
        <v>157</v>
      </c>
      <c r="D33" s="1094"/>
      <c r="E33" s="508">
        <v>1256</v>
      </c>
      <c r="F33" s="727"/>
      <c r="G33" s="508">
        <v>94100747.670619994</v>
      </c>
      <c r="H33" s="510"/>
      <c r="I33" s="508">
        <v>33841225.115000002</v>
      </c>
      <c r="J33" s="510"/>
      <c r="K33" s="508">
        <v>60259522.555619992</v>
      </c>
      <c r="L33" s="510"/>
      <c r="M33" s="508">
        <v>328366</v>
      </c>
      <c r="N33" s="510"/>
      <c r="O33" s="508">
        <v>5288493.1519999998</v>
      </c>
      <c r="P33" s="510"/>
      <c r="Q33" s="508">
        <v>50928925.244999997</v>
      </c>
      <c r="T33" s="90"/>
      <c r="U33" s="90"/>
      <c r="V33" s="90"/>
      <c r="W33" s="90"/>
      <c r="X33" s="90"/>
      <c r="Y33" s="90"/>
      <c r="Z33" s="90"/>
      <c r="AA33" s="90"/>
    </row>
    <row r="34" spans="1:36" ht="22.5" customHeight="1">
      <c r="A34" s="102"/>
      <c r="B34" s="753"/>
      <c r="C34" s="1095"/>
      <c r="D34" s="1095"/>
      <c r="E34" s="754"/>
      <c r="F34" s="754"/>
      <c r="G34" s="754"/>
      <c r="H34" s="754"/>
      <c r="I34" s="754"/>
      <c r="J34" s="754"/>
      <c r="K34" s="754"/>
      <c r="L34" s="754"/>
      <c r="M34" s="754"/>
      <c r="N34" s="754"/>
      <c r="O34" s="754"/>
      <c r="P34" s="754"/>
      <c r="Q34" s="754"/>
      <c r="T34" s="90"/>
      <c r="U34" s="90"/>
      <c r="V34" s="90"/>
      <c r="W34" s="90"/>
      <c r="X34" s="90"/>
      <c r="Y34" s="90"/>
      <c r="Z34" s="90"/>
      <c r="AA34" s="90"/>
    </row>
    <row r="35" spans="1:36" ht="22.5" customHeight="1">
      <c r="A35" s="102"/>
      <c r="B35" s="769"/>
      <c r="C35" s="753"/>
      <c r="D35" s="770"/>
      <c r="E35" s="112"/>
      <c r="F35" s="113"/>
      <c r="G35" s="100"/>
      <c r="H35" s="100"/>
      <c r="I35" s="100"/>
      <c r="J35" s="100"/>
      <c r="K35" s="100"/>
      <c r="L35" s="100"/>
      <c r="M35" s="100"/>
      <c r="N35" s="748"/>
      <c r="O35" s="100"/>
      <c r="P35" s="100"/>
      <c r="Q35" s="100"/>
      <c r="T35" s="94"/>
      <c r="U35" s="94"/>
      <c r="V35" s="94"/>
      <c r="W35" s="94"/>
      <c r="X35" s="94"/>
      <c r="Y35" s="94"/>
      <c r="Z35" s="94"/>
      <c r="AA35" s="94"/>
    </row>
    <row r="36" spans="1:36" ht="22.5" customHeight="1">
      <c r="A36" s="102"/>
      <c r="B36" s="771"/>
      <c r="C36" s="753"/>
      <c r="D36" s="753"/>
      <c r="E36" s="754"/>
      <c r="F36" s="754"/>
      <c r="G36" s="754"/>
      <c r="H36" s="754"/>
      <c r="I36" s="754"/>
      <c r="J36" s="754"/>
      <c r="K36" s="100"/>
      <c r="L36" s="754"/>
      <c r="M36" s="754"/>
      <c r="N36" s="754"/>
      <c r="O36" s="754"/>
      <c r="P36" s="754"/>
      <c r="Q36" s="754"/>
    </row>
    <row r="37" spans="1:36" ht="22.5" customHeight="1" thickBot="1">
      <c r="A37" s="102"/>
      <c r="B37" s="772"/>
      <c r="C37" s="756"/>
      <c r="D37" s="773"/>
      <c r="E37" s="774"/>
      <c r="F37" s="775"/>
      <c r="G37" s="759"/>
      <c r="H37" s="759"/>
      <c r="I37" s="759"/>
      <c r="J37" s="759"/>
      <c r="K37" s="759"/>
      <c r="L37" s="759"/>
      <c r="M37" s="759"/>
      <c r="N37" s="759"/>
      <c r="O37" s="759"/>
      <c r="P37" s="759"/>
      <c r="Q37" s="759"/>
    </row>
    <row r="38" spans="1:36">
      <c r="B38" s="95"/>
      <c r="C38" s="95"/>
      <c r="D38" s="95"/>
      <c r="E38" s="93"/>
      <c r="F38" s="93"/>
      <c r="G38" s="93"/>
      <c r="H38" s="93"/>
      <c r="I38" s="93"/>
      <c r="J38" s="93"/>
      <c r="K38" s="93"/>
      <c r="L38" s="93"/>
      <c r="M38" s="93"/>
      <c r="N38" s="93"/>
      <c r="O38" s="93"/>
      <c r="P38" s="93"/>
      <c r="Q38" s="93"/>
      <c r="S38" s="88"/>
      <c r="T38" s="88"/>
      <c r="U38" s="88"/>
      <c r="V38" s="88"/>
      <c r="W38" s="88"/>
      <c r="X38" s="88"/>
      <c r="Y38" s="88"/>
      <c r="Z38" s="88"/>
      <c r="AA38" s="88"/>
      <c r="AB38" s="88"/>
    </row>
    <row r="39" spans="1:36">
      <c r="B39" s="85"/>
      <c r="C39" s="85"/>
    </row>
    <row r="40" spans="1:36">
      <c r="B40" s="85"/>
      <c r="C40" s="85"/>
    </row>
    <row r="41" spans="1:36">
      <c r="B41" s="85"/>
      <c r="C41" s="85"/>
    </row>
    <row r="42" spans="1:36">
      <c r="B42" s="85"/>
      <c r="C42" s="85"/>
    </row>
    <row r="43" spans="1:36">
      <c r="B43" s="85"/>
      <c r="C43" s="85"/>
    </row>
    <row r="44" spans="1:36">
      <c r="B44" s="85"/>
      <c r="C44" s="85"/>
    </row>
    <row r="45" spans="1:36">
      <c r="B45" s="85"/>
      <c r="C45" s="85"/>
    </row>
    <row r="46" spans="1:36" s="85" customFormat="1">
      <c r="A46" s="86"/>
      <c r="E46" s="92"/>
      <c r="F46" s="92"/>
      <c r="G46" s="92"/>
      <c r="H46" s="92"/>
      <c r="I46" s="92"/>
      <c r="J46" s="92"/>
      <c r="K46" s="92"/>
      <c r="L46" s="92"/>
      <c r="M46" s="92"/>
      <c r="N46" s="92"/>
      <c r="O46" s="92"/>
      <c r="P46" s="92"/>
      <c r="Q46" s="92"/>
      <c r="R46" s="88"/>
      <c r="S46" s="86"/>
      <c r="T46" s="86"/>
      <c r="U46" s="86"/>
      <c r="V46" s="86"/>
      <c r="W46" s="86"/>
      <c r="X46" s="86"/>
      <c r="Y46" s="86"/>
      <c r="Z46" s="86"/>
      <c r="AA46" s="86"/>
      <c r="AB46" s="86"/>
      <c r="AC46" s="86"/>
      <c r="AD46" s="86"/>
      <c r="AE46" s="86"/>
      <c r="AF46" s="86"/>
      <c r="AG46" s="86"/>
      <c r="AH46" s="86"/>
      <c r="AI46" s="86"/>
      <c r="AJ46" s="86"/>
    </row>
    <row r="47" spans="1:36" s="85" customFormat="1">
      <c r="A47" s="86"/>
      <c r="E47" s="92"/>
      <c r="F47" s="92"/>
      <c r="G47" s="92"/>
      <c r="H47" s="92"/>
      <c r="I47" s="92"/>
      <c r="J47" s="92"/>
      <c r="K47" s="92"/>
      <c r="L47" s="92"/>
      <c r="M47" s="92"/>
      <c r="N47" s="92"/>
      <c r="O47" s="92"/>
      <c r="P47" s="92"/>
      <c r="Q47" s="92"/>
      <c r="R47" s="88"/>
      <c r="S47" s="86"/>
      <c r="T47" s="86"/>
      <c r="U47" s="86"/>
      <c r="V47" s="86"/>
      <c r="W47" s="86"/>
      <c r="X47" s="86"/>
      <c r="Y47" s="86"/>
      <c r="Z47" s="86"/>
      <c r="AA47" s="86"/>
      <c r="AB47" s="86"/>
      <c r="AC47" s="86"/>
      <c r="AD47" s="86"/>
      <c r="AE47" s="86"/>
      <c r="AF47" s="86"/>
      <c r="AG47" s="86"/>
      <c r="AH47" s="86"/>
      <c r="AI47" s="86"/>
      <c r="AJ47" s="86"/>
    </row>
    <row r="48" spans="1:36" s="85" customFormat="1">
      <c r="A48" s="86"/>
      <c r="E48" s="92"/>
      <c r="F48" s="92"/>
      <c r="G48" s="92"/>
      <c r="H48" s="92"/>
      <c r="I48" s="92"/>
      <c r="J48" s="92"/>
      <c r="K48" s="92"/>
      <c r="L48" s="92"/>
      <c r="M48" s="92"/>
      <c r="N48" s="92"/>
      <c r="O48" s="92"/>
      <c r="P48" s="92"/>
      <c r="Q48" s="92"/>
      <c r="R48" s="88"/>
      <c r="S48" s="86"/>
      <c r="T48" s="86"/>
      <c r="U48" s="86"/>
      <c r="V48" s="86"/>
      <c r="W48" s="86"/>
      <c r="X48" s="86"/>
      <c r="Y48" s="86"/>
      <c r="Z48" s="86"/>
      <c r="AA48" s="86"/>
      <c r="AB48" s="86"/>
      <c r="AC48" s="86"/>
      <c r="AD48" s="86"/>
      <c r="AE48" s="86"/>
      <c r="AF48" s="86"/>
      <c r="AG48" s="86"/>
      <c r="AH48" s="86"/>
      <c r="AI48" s="86"/>
      <c r="AJ48" s="86"/>
    </row>
    <row r="49" spans="1:36" s="85" customFormat="1">
      <c r="A49" s="86"/>
      <c r="E49" s="92"/>
      <c r="F49" s="92"/>
      <c r="G49" s="92"/>
      <c r="H49" s="92"/>
      <c r="I49" s="92"/>
      <c r="J49" s="92"/>
      <c r="K49" s="92"/>
      <c r="L49" s="92"/>
      <c r="M49" s="92"/>
      <c r="N49" s="92"/>
      <c r="O49" s="92"/>
      <c r="P49" s="92"/>
      <c r="Q49" s="92"/>
      <c r="R49" s="88"/>
      <c r="S49" s="86"/>
      <c r="T49" s="86"/>
      <c r="U49" s="86"/>
      <c r="V49" s="86"/>
      <c r="W49" s="86"/>
      <c r="X49" s="86"/>
      <c r="Y49" s="86"/>
      <c r="Z49" s="86"/>
      <c r="AA49" s="86"/>
      <c r="AB49" s="86"/>
      <c r="AC49" s="86"/>
      <c r="AD49" s="86"/>
      <c r="AE49" s="86"/>
      <c r="AF49" s="86"/>
      <c r="AG49" s="86"/>
      <c r="AH49" s="86"/>
      <c r="AI49" s="86"/>
      <c r="AJ49" s="86"/>
    </row>
    <row r="50" spans="1:36" s="85" customFormat="1">
      <c r="A50" s="86"/>
      <c r="E50" s="92"/>
      <c r="F50" s="92"/>
      <c r="G50" s="92"/>
      <c r="H50" s="92"/>
      <c r="I50" s="92"/>
      <c r="J50" s="92"/>
      <c r="K50" s="92"/>
      <c r="L50" s="92"/>
      <c r="M50" s="92"/>
      <c r="N50" s="92"/>
      <c r="O50" s="92"/>
      <c r="P50" s="92"/>
      <c r="Q50" s="92"/>
      <c r="R50" s="88"/>
      <c r="S50" s="86"/>
      <c r="T50" s="86"/>
      <c r="U50" s="86"/>
      <c r="V50" s="86"/>
      <c r="W50" s="86"/>
      <c r="X50" s="86"/>
      <c r="Y50" s="86"/>
      <c r="Z50" s="86"/>
      <c r="AA50" s="86"/>
      <c r="AB50" s="86"/>
      <c r="AC50" s="86"/>
      <c r="AD50" s="86"/>
      <c r="AE50" s="86"/>
      <c r="AF50" s="86"/>
      <c r="AG50" s="86"/>
      <c r="AH50" s="86"/>
      <c r="AI50" s="86"/>
      <c r="AJ50" s="86"/>
    </row>
    <row r="51" spans="1:36" s="85" customFormat="1">
      <c r="A51" s="86"/>
      <c r="E51" s="92"/>
      <c r="F51" s="92"/>
      <c r="G51" s="92"/>
      <c r="H51" s="92"/>
      <c r="I51" s="92"/>
      <c r="J51" s="92"/>
      <c r="K51" s="92"/>
      <c r="L51" s="92"/>
      <c r="M51" s="92"/>
      <c r="N51" s="92"/>
      <c r="O51" s="92"/>
      <c r="P51" s="92"/>
      <c r="Q51" s="92"/>
      <c r="R51" s="88"/>
      <c r="S51" s="86"/>
      <c r="T51" s="86"/>
      <c r="U51" s="86"/>
      <c r="V51" s="86"/>
      <c r="W51" s="86"/>
      <c r="X51" s="86"/>
      <c r="Y51" s="86"/>
      <c r="Z51" s="86"/>
      <c r="AA51" s="86"/>
      <c r="AB51" s="86"/>
      <c r="AC51" s="86"/>
      <c r="AD51" s="86"/>
      <c r="AE51" s="86"/>
      <c r="AF51" s="86"/>
      <c r="AG51" s="86"/>
      <c r="AH51" s="86"/>
      <c r="AI51" s="86"/>
      <c r="AJ51" s="86"/>
    </row>
    <row r="52" spans="1:36" s="85" customFormat="1">
      <c r="A52" s="86"/>
      <c r="E52" s="92"/>
      <c r="F52" s="92"/>
      <c r="G52" s="92"/>
      <c r="H52" s="92"/>
      <c r="I52" s="92"/>
      <c r="J52" s="92"/>
      <c r="K52" s="92"/>
      <c r="L52" s="92"/>
      <c r="M52" s="92"/>
      <c r="N52" s="92"/>
      <c r="O52" s="92"/>
      <c r="P52" s="92"/>
      <c r="Q52" s="92"/>
      <c r="R52" s="88"/>
      <c r="S52" s="86"/>
      <c r="T52" s="86"/>
      <c r="U52" s="86"/>
      <c r="V52" s="86"/>
      <c r="W52" s="86"/>
      <c r="X52" s="86"/>
      <c r="Y52" s="86"/>
      <c r="Z52" s="86"/>
      <c r="AA52" s="86"/>
      <c r="AB52" s="86"/>
      <c r="AC52" s="86"/>
      <c r="AD52" s="86"/>
      <c r="AE52" s="86"/>
      <c r="AF52" s="86"/>
      <c r="AG52" s="86"/>
      <c r="AH52" s="86"/>
      <c r="AI52" s="86"/>
      <c r="AJ52" s="86"/>
    </row>
    <row r="53" spans="1:36" s="85" customFormat="1">
      <c r="A53" s="86"/>
      <c r="E53" s="92"/>
      <c r="F53" s="92"/>
      <c r="G53" s="92"/>
      <c r="H53" s="92"/>
      <c r="I53" s="92"/>
      <c r="J53" s="92"/>
      <c r="K53" s="92"/>
      <c r="L53" s="92"/>
      <c r="M53" s="92"/>
      <c r="N53" s="92"/>
      <c r="O53" s="92"/>
      <c r="P53" s="92"/>
      <c r="Q53" s="92"/>
      <c r="R53" s="88"/>
      <c r="S53" s="86"/>
      <c r="T53" s="86"/>
      <c r="U53" s="86"/>
      <c r="V53" s="86"/>
      <c r="W53" s="86"/>
      <c r="X53" s="86"/>
      <c r="Y53" s="86"/>
      <c r="Z53" s="86"/>
      <c r="AA53" s="86"/>
      <c r="AB53" s="86"/>
      <c r="AC53" s="86"/>
      <c r="AD53" s="86"/>
      <c r="AE53" s="86"/>
      <c r="AF53" s="86"/>
      <c r="AG53" s="86"/>
      <c r="AH53" s="86"/>
      <c r="AI53" s="86"/>
      <c r="AJ53" s="86"/>
    </row>
    <row r="54" spans="1:36" s="85" customFormat="1">
      <c r="A54" s="86"/>
      <c r="E54" s="92"/>
      <c r="F54" s="92"/>
      <c r="G54" s="92"/>
      <c r="H54" s="92"/>
      <c r="I54" s="92"/>
      <c r="J54" s="92"/>
      <c r="K54" s="92"/>
      <c r="L54" s="92"/>
      <c r="M54" s="92"/>
      <c r="N54" s="92"/>
      <c r="O54" s="92"/>
      <c r="P54" s="92"/>
      <c r="Q54" s="92"/>
      <c r="R54" s="88"/>
      <c r="S54" s="86"/>
      <c r="T54" s="86"/>
      <c r="U54" s="86"/>
      <c r="V54" s="86"/>
      <c r="W54" s="86"/>
      <c r="X54" s="86"/>
      <c r="Y54" s="86"/>
      <c r="Z54" s="86"/>
      <c r="AA54" s="86"/>
      <c r="AB54" s="86"/>
      <c r="AC54" s="86"/>
      <c r="AD54" s="86"/>
      <c r="AE54" s="86"/>
      <c r="AF54" s="86"/>
      <c r="AG54" s="86"/>
      <c r="AH54" s="86"/>
      <c r="AI54" s="86"/>
      <c r="AJ54" s="86"/>
    </row>
    <row r="55" spans="1:36" s="85" customFormat="1">
      <c r="A55" s="86"/>
      <c r="E55" s="92"/>
      <c r="F55" s="92"/>
      <c r="G55" s="92"/>
      <c r="H55" s="92"/>
      <c r="I55" s="92"/>
      <c r="J55" s="92"/>
      <c r="K55" s="92"/>
      <c r="L55" s="92"/>
      <c r="M55" s="92"/>
      <c r="N55" s="92"/>
      <c r="O55" s="92"/>
      <c r="P55" s="92"/>
      <c r="Q55" s="92"/>
      <c r="R55" s="88"/>
      <c r="S55" s="86"/>
      <c r="T55" s="86"/>
      <c r="U55" s="86"/>
      <c r="V55" s="86"/>
      <c r="W55" s="86"/>
      <c r="X55" s="86"/>
      <c r="Y55" s="86"/>
      <c r="Z55" s="86"/>
      <c r="AA55" s="86"/>
      <c r="AB55" s="86"/>
      <c r="AC55" s="86"/>
      <c r="AD55" s="86"/>
      <c r="AE55" s="86"/>
      <c r="AF55" s="86"/>
      <c r="AG55" s="86"/>
      <c r="AH55" s="86"/>
      <c r="AI55" s="86"/>
      <c r="AJ55" s="86"/>
    </row>
    <row r="56" spans="1:36" s="85" customFormat="1">
      <c r="A56" s="86"/>
      <c r="E56" s="92"/>
      <c r="F56" s="92"/>
      <c r="G56" s="92"/>
      <c r="H56" s="92"/>
      <c r="I56" s="92"/>
      <c r="J56" s="92"/>
      <c r="K56" s="92"/>
      <c r="L56" s="92"/>
      <c r="M56" s="92"/>
      <c r="N56" s="92"/>
      <c r="O56" s="92"/>
      <c r="P56" s="92"/>
      <c r="Q56" s="92"/>
      <c r="R56" s="88"/>
      <c r="S56" s="86"/>
      <c r="T56" s="86"/>
      <c r="U56" s="86"/>
      <c r="V56" s="86"/>
      <c r="W56" s="86"/>
      <c r="X56" s="86"/>
      <c r="Y56" s="86"/>
      <c r="Z56" s="86"/>
      <c r="AA56" s="86"/>
      <c r="AB56" s="86"/>
      <c r="AC56" s="86"/>
      <c r="AD56" s="86"/>
      <c r="AE56" s="86"/>
      <c r="AF56" s="86"/>
      <c r="AG56" s="86"/>
      <c r="AH56" s="86"/>
      <c r="AI56" s="86"/>
      <c r="AJ56" s="86"/>
    </row>
    <row r="57" spans="1:36" s="85" customFormat="1">
      <c r="A57" s="86"/>
      <c r="E57" s="92"/>
      <c r="F57" s="92"/>
      <c r="G57" s="92"/>
      <c r="H57" s="92"/>
      <c r="I57" s="92"/>
      <c r="J57" s="92"/>
      <c r="K57" s="92"/>
      <c r="L57" s="92"/>
      <c r="M57" s="92"/>
      <c r="N57" s="92"/>
      <c r="O57" s="92"/>
      <c r="P57" s="92"/>
      <c r="Q57" s="92"/>
      <c r="R57" s="88"/>
      <c r="S57" s="86"/>
      <c r="T57" s="86"/>
      <c r="U57" s="86"/>
      <c r="V57" s="86"/>
      <c r="W57" s="86"/>
      <c r="X57" s="86"/>
      <c r="Y57" s="86"/>
      <c r="Z57" s="86"/>
      <c r="AA57" s="86"/>
      <c r="AB57" s="86"/>
      <c r="AC57" s="86"/>
      <c r="AD57" s="86"/>
      <c r="AE57" s="86"/>
      <c r="AF57" s="86"/>
      <c r="AG57" s="86"/>
      <c r="AH57" s="86"/>
      <c r="AI57" s="86"/>
      <c r="AJ57" s="86"/>
    </row>
    <row r="58" spans="1:36" s="85" customFormat="1">
      <c r="A58" s="86"/>
      <c r="E58" s="92"/>
      <c r="F58" s="92"/>
      <c r="G58" s="92"/>
      <c r="H58" s="92"/>
      <c r="I58" s="92"/>
      <c r="J58" s="92"/>
      <c r="K58" s="92"/>
      <c r="L58" s="92"/>
      <c r="M58" s="92"/>
      <c r="N58" s="92"/>
      <c r="O58" s="92"/>
      <c r="P58" s="92"/>
      <c r="Q58" s="92"/>
      <c r="R58" s="88"/>
      <c r="S58" s="86"/>
      <c r="T58" s="86"/>
      <c r="U58" s="86"/>
      <c r="V58" s="86"/>
      <c r="W58" s="86"/>
      <c r="X58" s="86"/>
      <c r="Y58" s="86"/>
      <c r="Z58" s="86"/>
      <c r="AA58" s="86"/>
      <c r="AB58" s="86"/>
      <c r="AC58" s="86"/>
      <c r="AD58" s="86"/>
      <c r="AE58" s="86"/>
      <c r="AF58" s="86"/>
      <c r="AG58" s="86"/>
      <c r="AH58" s="86"/>
      <c r="AI58" s="86"/>
      <c r="AJ58" s="86"/>
    </row>
    <row r="59" spans="1:36" s="85" customFormat="1">
      <c r="A59" s="86"/>
      <c r="E59" s="92"/>
      <c r="F59" s="92"/>
      <c r="G59" s="92"/>
      <c r="H59" s="92"/>
      <c r="I59" s="92"/>
      <c r="J59" s="92"/>
      <c r="K59" s="92"/>
      <c r="L59" s="92"/>
      <c r="M59" s="92"/>
      <c r="N59" s="92"/>
      <c r="O59" s="92"/>
      <c r="P59" s="92"/>
      <c r="Q59" s="92"/>
      <c r="R59" s="88"/>
      <c r="S59" s="86"/>
      <c r="T59" s="86"/>
      <c r="U59" s="86"/>
      <c r="V59" s="86"/>
      <c r="W59" s="86"/>
      <c r="X59" s="86"/>
      <c r="Y59" s="86"/>
      <c r="Z59" s="86"/>
      <c r="AA59" s="86"/>
      <c r="AB59" s="86"/>
      <c r="AC59" s="86"/>
      <c r="AD59" s="86"/>
      <c r="AE59" s="86"/>
      <c r="AF59" s="86"/>
      <c r="AG59" s="86"/>
      <c r="AH59" s="86"/>
      <c r="AI59" s="86"/>
      <c r="AJ59" s="86"/>
    </row>
    <row r="60" spans="1:36" s="85" customFormat="1">
      <c r="A60" s="86"/>
      <c r="E60" s="92"/>
      <c r="F60" s="92"/>
      <c r="G60" s="92"/>
      <c r="H60" s="92"/>
      <c r="I60" s="92"/>
      <c r="J60" s="92"/>
      <c r="K60" s="92"/>
      <c r="L60" s="92"/>
      <c r="M60" s="92"/>
      <c r="N60" s="92"/>
      <c r="O60" s="92"/>
      <c r="P60" s="92"/>
      <c r="Q60" s="92"/>
      <c r="R60" s="88"/>
      <c r="S60" s="86"/>
      <c r="T60" s="86"/>
      <c r="U60" s="86"/>
      <c r="V60" s="86"/>
      <c r="W60" s="86"/>
      <c r="X60" s="86"/>
      <c r="Y60" s="86"/>
      <c r="Z60" s="86"/>
      <c r="AA60" s="86"/>
      <c r="AB60" s="86"/>
      <c r="AC60" s="86"/>
      <c r="AD60" s="86"/>
      <c r="AE60" s="86"/>
      <c r="AF60" s="86"/>
      <c r="AG60" s="86"/>
      <c r="AH60" s="86"/>
      <c r="AI60" s="86"/>
      <c r="AJ60" s="86"/>
    </row>
    <row r="61" spans="1:36" s="85" customFormat="1">
      <c r="A61" s="86"/>
      <c r="E61" s="92"/>
      <c r="F61" s="92"/>
      <c r="G61" s="92"/>
      <c r="H61" s="92"/>
      <c r="I61" s="92"/>
      <c r="J61" s="92"/>
      <c r="K61" s="92"/>
      <c r="L61" s="92"/>
      <c r="M61" s="92"/>
      <c r="N61" s="92"/>
      <c r="O61" s="92"/>
      <c r="P61" s="92"/>
      <c r="Q61" s="92"/>
      <c r="R61" s="88"/>
      <c r="S61" s="86"/>
      <c r="T61" s="86"/>
      <c r="U61" s="86"/>
      <c r="V61" s="86"/>
      <c r="W61" s="86"/>
      <c r="X61" s="86"/>
      <c r="Y61" s="86"/>
      <c r="Z61" s="86"/>
      <c r="AA61" s="86"/>
      <c r="AB61" s="86"/>
      <c r="AC61" s="86"/>
      <c r="AD61" s="86"/>
      <c r="AE61" s="86"/>
      <c r="AF61" s="86"/>
      <c r="AG61" s="86"/>
      <c r="AH61" s="86"/>
      <c r="AI61" s="86"/>
      <c r="AJ61" s="86"/>
    </row>
    <row r="62" spans="1:36" s="85" customFormat="1">
      <c r="A62" s="86"/>
      <c r="E62" s="92"/>
      <c r="F62" s="92"/>
      <c r="G62" s="92"/>
      <c r="H62" s="92"/>
      <c r="I62" s="92"/>
      <c r="J62" s="92"/>
      <c r="K62" s="92"/>
      <c r="L62" s="92"/>
      <c r="M62" s="92"/>
      <c r="N62" s="92"/>
      <c r="O62" s="92"/>
      <c r="P62" s="92"/>
      <c r="Q62" s="92"/>
      <c r="R62" s="88"/>
      <c r="S62" s="86"/>
      <c r="T62" s="86"/>
      <c r="U62" s="86"/>
      <c r="V62" s="86"/>
      <c r="W62" s="86"/>
      <c r="X62" s="86"/>
      <c r="Y62" s="86"/>
      <c r="Z62" s="86"/>
      <c r="AA62" s="86"/>
      <c r="AB62" s="86"/>
      <c r="AC62" s="86"/>
      <c r="AD62" s="86"/>
      <c r="AE62" s="86"/>
      <c r="AF62" s="86"/>
      <c r="AG62" s="86"/>
      <c r="AH62" s="86"/>
      <c r="AI62" s="86"/>
      <c r="AJ62" s="86"/>
    </row>
    <row r="63" spans="1:36" s="85" customFormat="1">
      <c r="A63" s="86"/>
      <c r="E63" s="92"/>
      <c r="F63" s="92"/>
      <c r="G63" s="92"/>
      <c r="H63" s="92"/>
      <c r="I63" s="92"/>
      <c r="J63" s="92"/>
      <c r="K63" s="92"/>
      <c r="L63" s="92"/>
      <c r="M63" s="92"/>
      <c r="N63" s="92"/>
      <c r="O63" s="92"/>
      <c r="P63" s="92"/>
      <c r="Q63" s="92"/>
      <c r="R63" s="88"/>
      <c r="S63" s="86"/>
      <c r="T63" s="86"/>
      <c r="U63" s="86"/>
      <c r="V63" s="86"/>
      <c r="W63" s="86"/>
      <c r="X63" s="86"/>
      <c r="Y63" s="86"/>
      <c r="Z63" s="86"/>
      <c r="AA63" s="86"/>
      <c r="AB63" s="86"/>
      <c r="AC63" s="86"/>
      <c r="AD63" s="86"/>
      <c r="AE63" s="86"/>
      <c r="AF63" s="86"/>
      <c r="AG63" s="86"/>
      <c r="AH63" s="86"/>
      <c r="AI63" s="86"/>
      <c r="AJ63" s="86"/>
    </row>
    <row r="64" spans="1:36" s="85" customFormat="1">
      <c r="A64" s="86"/>
      <c r="E64" s="92"/>
      <c r="F64" s="92"/>
      <c r="G64" s="92"/>
      <c r="H64" s="92"/>
      <c r="I64" s="92"/>
      <c r="J64" s="92"/>
      <c r="K64" s="92"/>
      <c r="L64" s="92"/>
      <c r="M64" s="92"/>
      <c r="N64" s="92"/>
      <c r="O64" s="92"/>
      <c r="P64" s="92"/>
      <c r="Q64" s="92"/>
      <c r="R64" s="88"/>
      <c r="S64" s="86"/>
      <c r="T64" s="86"/>
      <c r="U64" s="86"/>
      <c r="V64" s="86"/>
      <c r="W64" s="86"/>
      <c r="X64" s="86"/>
      <c r="Y64" s="86"/>
      <c r="Z64" s="86"/>
      <c r="AA64" s="86"/>
      <c r="AB64" s="86"/>
      <c r="AC64" s="86"/>
      <c r="AD64" s="86"/>
      <c r="AE64" s="86"/>
      <c r="AF64" s="86"/>
      <c r="AG64" s="86"/>
      <c r="AH64" s="86"/>
      <c r="AI64" s="86"/>
      <c r="AJ64" s="86"/>
    </row>
    <row r="65" spans="1:36" s="85" customFormat="1">
      <c r="A65" s="86"/>
      <c r="E65" s="92"/>
      <c r="F65" s="92"/>
      <c r="G65" s="92"/>
      <c r="H65" s="92"/>
      <c r="I65" s="92"/>
      <c r="J65" s="92"/>
      <c r="K65" s="92"/>
      <c r="L65" s="92"/>
      <c r="M65" s="92"/>
      <c r="N65" s="92"/>
      <c r="O65" s="92"/>
      <c r="P65" s="92"/>
      <c r="Q65" s="92"/>
      <c r="R65" s="88"/>
      <c r="S65" s="86"/>
      <c r="T65" s="86"/>
      <c r="U65" s="86"/>
      <c r="V65" s="86"/>
      <c r="W65" s="86"/>
      <c r="X65" s="86"/>
      <c r="Y65" s="86"/>
      <c r="Z65" s="86"/>
      <c r="AA65" s="86"/>
      <c r="AB65" s="86"/>
      <c r="AC65" s="86"/>
      <c r="AD65" s="86"/>
      <c r="AE65" s="86"/>
      <c r="AF65" s="86"/>
      <c r="AG65" s="86"/>
      <c r="AH65" s="86"/>
      <c r="AI65" s="86"/>
      <c r="AJ65" s="86"/>
    </row>
  </sheetData>
  <sheetProtection algorithmName="SHA-512" hashValue="AzSWIaNfpyk5IIXaCTTitSJeb+SMiRaz97tC6aOP8KaDingSl+mrah/qqm+u3yldJolgR8/FWrZjkK8+ZSGGuw==" saltValue="F5R/k5p7TR3JMkkc/9BZIg==" spinCount="100000" sheet="1" objects="1" scenarios="1"/>
  <mergeCells count="7">
    <mergeCell ref="C34:D34"/>
    <mergeCell ref="B2:Q2"/>
    <mergeCell ref="B6:D6"/>
    <mergeCell ref="B9:C9"/>
    <mergeCell ref="C33:D33"/>
    <mergeCell ref="B15:C15"/>
    <mergeCell ref="B5:C5"/>
  </mergeCells>
  <pageMargins left="0" right="0.5" top="0.3" bottom="0.5" header="1.27" footer="1"/>
  <pageSetup paperSize="9" scale="80" firstPageNumber="8" orientation="landscape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29</vt:i4>
      </vt:variant>
      <vt:variant>
        <vt:lpstr>Named Ranges</vt:lpstr>
      </vt:variant>
      <vt:variant>
        <vt:i4>33</vt:i4>
      </vt:variant>
    </vt:vector>
  </HeadingPairs>
  <TitlesOfParts>
    <vt:vector size="62" baseType="lpstr">
      <vt:lpstr>A1 (2)</vt:lpstr>
      <vt:lpstr>A1</vt:lpstr>
      <vt:lpstr>A2-1</vt:lpstr>
      <vt:lpstr>A2-2</vt:lpstr>
      <vt:lpstr>A3</vt:lpstr>
      <vt:lpstr>A4</vt:lpstr>
      <vt:lpstr>A5</vt:lpstr>
      <vt:lpstr>A6 </vt:lpstr>
      <vt:lpstr>A7</vt:lpstr>
      <vt:lpstr>A8</vt:lpstr>
      <vt:lpstr>A9-1</vt:lpstr>
      <vt:lpstr>A9-2</vt:lpstr>
      <vt:lpstr>A10-1</vt:lpstr>
      <vt:lpstr>A10-2</vt:lpstr>
      <vt:lpstr>A11-1</vt:lpstr>
      <vt:lpstr>A11-2</vt:lpstr>
      <vt:lpstr>A12</vt:lpstr>
      <vt:lpstr>A12-2</vt:lpstr>
      <vt:lpstr>A13</vt:lpstr>
      <vt:lpstr>A14</vt:lpstr>
      <vt:lpstr>A6  (2)</vt:lpstr>
      <vt:lpstr>A13 (2)</vt:lpstr>
      <vt:lpstr>A14 (2)</vt:lpstr>
      <vt:lpstr>A15</vt:lpstr>
      <vt:lpstr>A16-1</vt:lpstr>
      <vt:lpstr>A16-2</vt:lpstr>
      <vt:lpstr>A17</vt:lpstr>
      <vt:lpstr>A18</vt:lpstr>
      <vt:lpstr>A19</vt:lpstr>
      <vt:lpstr>'A1'!Print_Area</vt:lpstr>
      <vt:lpstr>'A1 (2)'!Print_Area</vt:lpstr>
      <vt:lpstr>'A10-1'!Print_Area</vt:lpstr>
      <vt:lpstr>'A10-2'!Print_Area</vt:lpstr>
      <vt:lpstr>'A11-1'!Print_Area</vt:lpstr>
      <vt:lpstr>'A11-2'!Print_Area</vt:lpstr>
      <vt:lpstr>'A12'!Print_Area</vt:lpstr>
      <vt:lpstr>'A12-2'!Print_Area</vt:lpstr>
      <vt:lpstr>'A13'!Print_Area</vt:lpstr>
      <vt:lpstr>'A13 (2)'!Print_Area</vt:lpstr>
      <vt:lpstr>'A14'!Print_Area</vt:lpstr>
      <vt:lpstr>'A14 (2)'!Print_Area</vt:lpstr>
      <vt:lpstr>'A15'!Print_Area</vt:lpstr>
      <vt:lpstr>'A16-1'!Print_Area</vt:lpstr>
      <vt:lpstr>'A16-2'!Print_Area</vt:lpstr>
      <vt:lpstr>'A17'!Print_Area</vt:lpstr>
      <vt:lpstr>'A18'!Print_Area</vt:lpstr>
      <vt:lpstr>'A19'!Print_Area</vt:lpstr>
      <vt:lpstr>'A2-1'!Print_Area</vt:lpstr>
      <vt:lpstr>'A2-2'!Print_Area</vt:lpstr>
      <vt:lpstr>'A3'!Print_Area</vt:lpstr>
      <vt:lpstr>'A4'!Print_Area</vt:lpstr>
      <vt:lpstr>'A5'!Print_Area</vt:lpstr>
      <vt:lpstr>'A6 '!Print_Area</vt:lpstr>
      <vt:lpstr>'A6  (2)'!Print_Area</vt:lpstr>
      <vt:lpstr>'A7'!Print_Area</vt:lpstr>
      <vt:lpstr>'A8'!Print_Area</vt:lpstr>
      <vt:lpstr>'A9-1'!Print_Area</vt:lpstr>
      <vt:lpstr>'A9-2'!Print_Area</vt:lpstr>
      <vt:lpstr>'A16-1'!Print_Titles</vt:lpstr>
      <vt:lpstr>'A16-2'!Print_Titles</vt:lpstr>
      <vt:lpstr>'A9-1'!Print_Titles</vt:lpstr>
      <vt:lpstr>'A9-2'!Print_Titles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Aiedah Mohd Nazri</cp:lastModifiedBy>
  <cp:lastPrinted>2024-07-29T00:41:47Z</cp:lastPrinted>
  <dcterms:created xsi:type="dcterms:W3CDTF">2017-05-28T07:06:46Z</dcterms:created>
  <dcterms:modified xsi:type="dcterms:W3CDTF">2024-07-29T02:27:55Z</dcterms:modified>
</cp:coreProperties>
</file>