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BPBM\BPBM 2022\1.JAN 2022\"/>
    </mc:Choice>
  </mc:AlternateContent>
  <bookViews>
    <workbookView xWindow="9225" yWindow="0" windowWidth="11265" windowHeight="8130" tabRatio="798" firstSheet="15" activeTab="21"/>
  </bookViews>
  <sheets>
    <sheet name="Jadual 16.1a Sabah" sheetId="51" r:id="rId1"/>
    <sheet name="Jadual 16.1b Sarawak" sheetId="39" r:id="rId2"/>
    <sheet name="Jadual 16.2a Sabah__Eksport" sheetId="52" r:id="rId3"/>
    <sheet name="Jadual 16.2b Swk_Eksport (1-2)" sheetId="40" r:id="rId4"/>
    <sheet name="Jadual 16.3a Sabah_Import" sheetId="53" r:id="rId5"/>
    <sheet name="Jadual16.3b Swk_Import (1-2)" sheetId="41" r:id="rId6"/>
    <sheet name="Jadual16.4a Sabah(Exp)(1-2)" sheetId="54" r:id="rId7"/>
    <sheet name="Jadual16.4a Sabah(Exp)(3-4)" sheetId="55" r:id="rId8"/>
    <sheet name="Jadual16.4bSwk(Exp)(1-2)" sheetId="42" r:id="rId9"/>
    <sheet name="Jadual16.4b Swk(Exp) (3-4)" sheetId="43" r:id="rId10"/>
    <sheet name="Jadual16.5a Sabah(Imp)(1-2)" sheetId="56" r:id="rId11"/>
    <sheet name="Jadual16.5a Sabah(Imp) (3-4)" sheetId="57" r:id="rId12"/>
    <sheet name="Jadual16.5b Swk(Imp)(1-2)" sheetId="44" r:id="rId13"/>
    <sheet name="Jadual16.5b Swk(Imp) (3-4)" sheetId="45" r:id="rId14"/>
    <sheet name="Jadual 16.6a Sabah_(Exp)(1)" sheetId="63" r:id="rId15"/>
    <sheet name="Jadual 16.6a Sabah_(Exp)(2)" sheetId="64" r:id="rId16"/>
    <sheet name="Jadual 16.6b Swk (Exp)(1)" sheetId="69" r:id="rId17"/>
    <sheet name="Jadual 16.6b Swk (Exp) (2)" sheetId="70" r:id="rId18"/>
    <sheet name="Jadual 16.7a sabah(Imp)(1)" sheetId="65" r:id="rId19"/>
    <sheet name="Jadual 16.7a sabah(Imp)(2)" sheetId="66" r:id="rId20"/>
    <sheet name="Jadual 16.7bSwk (imp)(1)" sheetId="62" r:id="rId21"/>
    <sheet name="Jadual 16.7bSwk (imp) (2)" sheetId="68" r:id="rId22"/>
  </sheets>
  <externalReferences>
    <externalReference r:id="rId23"/>
  </externalReferences>
  <definedNames>
    <definedName name="__123Graph_A" localSheetId="14" hidden="1">'Jadual 16.6a Sabah_(Exp)(1)'!$C$16:$C$28</definedName>
    <definedName name="__123Graph_A" localSheetId="15" hidden="1">'Jadual 16.6a Sabah_(Exp)(2)'!#REF!</definedName>
    <definedName name="__123Graph_A" localSheetId="17" hidden="1">'Jadual 16.6b Swk (Exp) (2)'!#REF!</definedName>
    <definedName name="__123Graph_A" localSheetId="16" hidden="1">'Jadual 16.6b Swk (Exp)(1)'!#REF!</definedName>
    <definedName name="__123Graph_A" localSheetId="18" hidden="1">'Jadual 16.7a sabah(Imp)(1)'!$C$12:$C$27</definedName>
    <definedName name="__123Graph_A" localSheetId="19" hidden="1">'Jadual 16.7a sabah(Imp)(2)'!#REF!</definedName>
    <definedName name="__123Graph_A" localSheetId="21" hidden="1">'Jadual 16.7bSwk (imp) (2)'!#REF!</definedName>
    <definedName name="__123Graph_A" localSheetId="20" hidden="1">'Jadual 16.7bSwk (imp)(1)'!$E$12:$E$23</definedName>
    <definedName name="__123Graph_B" localSheetId="14" hidden="1">'Jadual 16.6a Sabah_(Exp)(1)'!#REF!</definedName>
    <definedName name="__123Graph_B" localSheetId="15" hidden="1">'Jadual 16.6a Sabah_(Exp)(2)'!#REF!</definedName>
    <definedName name="__123Graph_B" localSheetId="17" hidden="1">'Jadual 16.6b Swk (Exp) (2)'!#REF!</definedName>
    <definedName name="__123Graph_B" localSheetId="16" hidden="1">'Jadual 16.6b Swk (Exp)(1)'!#REF!</definedName>
    <definedName name="__123Graph_B" localSheetId="18" hidden="1">'Jadual 16.7a sabah(Imp)(1)'!$E$12:$E$27</definedName>
    <definedName name="__123Graph_B" localSheetId="19" hidden="1">'Jadual 16.7a sabah(Imp)(2)'!#REF!</definedName>
    <definedName name="__123Graph_B" localSheetId="21" hidden="1">'Jadual 16.7bSwk (imp) (2)'!#REF!</definedName>
    <definedName name="__123Graph_B" localSheetId="20" hidden="1">'Jadual 16.7bSwk (imp)(1)'!$G$12:$G$23</definedName>
    <definedName name="__123Graph_D" localSheetId="14" hidden="1">'Jadual 16.6a Sabah_(Exp)(1)'!#REF!</definedName>
    <definedName name="__123Graph_D" localSheetId="15" hidden="1">'Jadual 16.6a Sabah_(Exp)(2)'!#REF!</definedName>
    <definedName name="__123Graph_D" localSheetId="17" hidden="1">'Jadual 16.6b Swk (Exp) (2)'!#REF!</definedName>
    <definedName name="__123Graph_D" localSheetId="16" hidden="1">'Jadual 16.6b Swk (Exp)(1)'!#REF!</definedName>
    <definedName name="__123Graph_D" localSheetId="18" hidden="1">'Jadual 16.7a sabah(Imp)(1)'!#REF!</definedName>
    <definedName name="__123Graph_D" localSheetId="19" hidden="1">'Jadual 16.7a sabah(Imp)(2)'!#REF!</definedName>
    <definedName name="__123Graph_D" localSheetId="21" hidden="1">'Jadual 16.7bSwk (imp) (2)'!#REF!</definedName>
    <definedName name="__123Graph_D" localSheetId="20" hidden="1">'Jadual 16.7bSwk (imp)(1)'!#REF!</definedName>
    <definedName name="__123Graph_X" localSheetId="14" hidden="1">'Jadual 16.6a Sabah_(Exp)(1)'!$B$16:$B$28</definedName>
    <definedName name="__123Graph_X" localSheetId="15" hidden="1">'Jadual 16.6a Sabah_(Exp)(2)'!#REF!</definedName>
    <definedName name="__123Graph_X" localSheetId="17" hidden="1">'Jadual 16.6b Swk (Exp) (2)'!#REF!</definedName>
    <definedName name="__123Graph_X" localSheetId="16" hidden="1">'Jadual 16.6b Swk (Exp)(1)'!$C$12:$C$27</definedName>
    <definedName name="__123Graph_X" localSheetId="18" hidden="1">'Jadual 16.7a sabah(Imp)(1)'!$B$12:$B$27</definedName>
    <definedName name="__123Graph_X" localSheetId="19" hidden="1">'Jadual 16.7a sabah(Imp)(2)'!#REF!</definedName>
    <definedName name="__123Graph_X" localSheetId="21" hidden="1">'Jadual 16.7bSwk (imp) (2)'!#REF!</definedName>
    <definedName name="__123Graph_X" localSheetId="20" hidden="1">'Jadual 16.7bSwk (imp)(1)'!$B$12:$B$23</definedName>
    <definedName name="a" localSheetId="21">#REF!</definedName>
    <definedName name="a" localSheetId="20">#REF!</definedName>
    <definedName name="a">#REF!</definedName>
    <definedName name="eps_print_area_e" localSheetId="21">#REF!</definedName>
    <definedName name="eps_print_area_e" localSheetId="20">#REF!</definedName>
    <definedName name="eps_print_area_e">#REF!</definedName>
    <definedName name="fg" localSheetId="21">#REF!</definedName>
    <definedName name="fg" localSheetId="20">#REF!</definedName>
    <definedName name="fg">#REF!</definedName>
    <definedName name="GH" localSheetId="21">#REF!</definedName>
    <definedName name="GH" localSheetId="20">#REF!</definedName>
    <definedName name="GH">#REF!</definedName>
    <definedName name="iip" localSheetId="21">#REF!</definedName>
    <definedName name="iip" localSheetId="20">#REF!</definedName>
    <definedName name="iip">#REF!</definedName>
    <definedName name="jOHOR">#REF!</definedName>
    <definedName name="KJ" localSheetId="21">#REF!</definedName>
    <definedName name="KJ" localSheetId="20">#REF!</definedName>
    <definedName name="KJ">#REF!</definedName>
    <definedName name="KL" localSheetId="21">#REF!</definedName>
    <definedName name="KL" localSheetId="20">#REF!</definedName>
    <definedName name="KL">#REF!</definedName>
    <definedName name="LK" localSheetId="21">#REF!</definedName>
    <definedName name="LK" localSheetId="20">#REF!</definedName>
    <definedName name="LK">#REF!</definedName>
    <definedName name="LM" localSheetId="21">#REF!</definedName>
    <definedName name="LM" localSheetId="20">#REF!</definedName>
    <definedName name="LM">#REF!</definedName>
    <definedName name="M" localSheetId="21">#REF!</definedName>
    <definedName name="M" localSheetId="20">#REF!</definedName>
    <definedName name="M">#REF!</definedName>
    <definedName name="mbsb" localSheetId="21">#REF!</definedName>
    <definedName name="mbsb" localSheetId="20">#REF!</definedName>
    <definedName name="mbsb">#REF!</definedName>
    <definedName name="msb" localSheetId="21">#REF!</definedName>
    <definedName name="msb" localSheetId="20">#REF!</definedName>
    <definedName name="msb">#REF!</definedName>
    <definedName name="POI" localSheetId="21">#REF!</definedName>
    <definedName name="POI" localSheetId="20">#REF!</definedName>
    <definedName name="POI">#REF!</definedName>
    <definedName name="_xlnm.Print_Area" localSheetId="0">'Jadual 16.1a Sabah'!$A$1:$T$64</definedName>
    <definedName name="_xlnm.Print_Area" localSheetId="1">'Jadual 16.1b Sarawak'!$B$1:$S$57</definedName>
    <definedName name="_xlnm.Print_Area" localSheetId="2">'Jadual 16.2a Sabah__Eksport'!$A$1:$AE$58</definedName>
    <definedName name="_xlnm.Print_Area" localSheetId="3">'Jadual 16.2b Swk_Eksport (1-2)'!$B$1:$AD$58</definedName>
    <definedName name="_xlnm.Print_Area" localSheetId="4">'Jadual 16.3a Sabah_Import'!$A$1:$AD$59</definedName>
    <definedName name="_xlnm.Print_Area" localSheetId="14">'Jadual 16.6a Sabah_(Exp)(1)'!$A$1:$K$77</definedName>
    <definedName name="_xlnm.Print_Area" localSheetId="15">'Jadual 16.6a Sabah_(Exp)(2)'!$A$1:$L$72</definedName>
    <definedName name="_xlnm.Print_Area" localSheetId="17">'Jadual 16.6b Swk (Exp) (2)'!$B$1:$P$62</definedName>
    <definedName name="_xlnm.Print_Area" localSheetId="16">'Jadual 16.6b Swk (Exp)(1)'!$B$1:$J$73</definedName>
    <definedName name="_xlnm.Print_Area" localSheetId="18">'Jadual 16.7a sabah(Imp)(1)'!$A$1:$L$76</definedName>
    <definedName name="_xlnm.Print_Area" localSheetId="19">'Jadual 16.7a sabah(Imp)(2)'!$B$1:$L$73</definedName>
    <definedName name="_xlnm.Print_Area" localSheetId="21">'Jadual 16.7bSwk (imp) (2)'!$A$1:$L$65</definedName>
    <definedName name="_xlnm.Print_Area" localSheetId="20">'Jadual 16.7bSwk (imp)(1)'!$A$1:$L$65</definedName>
    <definedName name="_xlnm.Print_Area" localSheetId="5">'Jadual16.3b Swk_Import (1-2)'!$A$1:$AF$60</definedName>
    <definedName name="_xlnm.Print_Area" localSheetId="6">'Jadual16.4a Sabah(Exp)(1-2)'!$A$1:$AC$54</definedName>
    <definedName name="_xlnm.Print_Area" localSheetId="7">'Jadual16.4a Sabah(Exp)(3-4)'!$B$1:$AD$58</definedName>
    <definedName name="_xlnm.Print_Area" localSheetId="9">'Jadual16.4b Swk(Exp) (3-4)'!$B$1:$AI$56</definedName>
    <definedName name="_xlnm.Print_Area" localSheetId="8">'Jadual16.4bSwk(Exp)(1-2)'!$A$1:$AI$54</definedName>
    <definedName name="_xlnm.Print_Area" localSheetId="11">'Jadual16.5a Sabah(Imp) (3-4)'!$A$1:$AH$53</definedName>
    <definedName name="_xlnm.Print_Area" localSheetId="10">'Jadual16.5a Sabah(Imp)(1-2)'!$B$1:$AC$58</definedName>
    <definedName name="_xlnm.Print_Area" localSheetId="13">'Jadual16.5b Swk(Imp) (3-4)'!$B$1:$AI$54</definedName>
    <definedName name="_xlnm.Print_Area" localSheetId="12">'Jadual16.5b Swk(Imp)(1-2)'!$B$1:$AH$52</definedName>
    <definedName name="QWETR" localSheetId="21">#REF!</definedName>
    <definedName name="QWETR" localSheetId="20">#REF!</definedName>
    <definedName name="QWETR">#REF!</definedName>
    <definedName name="Reporting_CountryCode">[1]Control!$B$28</definedName>
    <definedName name="WERTY" localSheetId="21">#REF!</definedName>
    <definedName name="WERTY" localSheetId="20">#REF!</definedName>
    <definedName name="WERTY">#REF!</definedName>
  </definedNames>
  <calcPr calcId="162913"/>
</workbook>
</file>

<file path=xl/calcChain.xml><?xml version="1.0" encoding="utf-8"?>
<calcChain xmlns="http://schemas.openxmlformats.org/spreadsheetml/2006/main">
  <c r="J77" i="69" l="1"/>
  <c r="F23" i="43"/>
  <c r="F20" i="70"/>
  <c r="G20" i="70"/>
  <c r="H20" i="70"/>
  <c r="I20" i="70"/>
  <c r="F28" i="70"/>
  <c r="G28" i="70"/>
  <c r="H28" i="70"/>
  <c r="I28" i="70"/>
  <c r="F36" i="70"/>
  <c r="G36" i="70"/>
  <c r="H36" i="70"/>
  <c r="F43" i="70"/>
  <c r="G43" i="70"/>
  <c r="H43" i="70"/>
  <c r="I43" i="70"/>
  <c r="F50" i="70"/>
  <c r="G50" i="70"/>
  <c r="H50" i="70"/>
  <c r="I50" i="70"/>
  <c r="H54" i="70"/>
  <c r="H63" i="70"/>
  <c r="K63" i="70"/>
  <c r="F77" i="69"/>
  <c r="H77" i="69"/>
  <c r="I77" i="69"/>
  <c r="E24" i="68"/>
  <c r="F24" i="68"/>
  <c r="G24" i="68"/>
  <c r="E32" i="68"/>
  <c r="F32" i="68"/>
  <c r="G32" i="68"/>
  <c r="E40" i="68"/>
  <c r="F40" i="68"/>
  <c r="G40" i="68"/>
  <c r="E48" i="68"/>
  <c r="F48" i="68"/>
  <c r="G48" i="68"/>
  <c r="E53" i="68"/>
  <c r="F53" i="68"/>
  <c r="G53" i="68"/>
  <c r="E68" i="66"/>
  <c r="E64" i="64"/>
  <c r="F64" i="64"/>
  <c r="E17" i="62"/>
  <c r="F17" i="62"/>
  <c r="G17" i="62"/>
  <c r="E23" i="62"/>
  <c r="F23" i="62"/>
  <c r="G23" i="62"/>
  <c r="E30" i="62"/>
  <c r="F30" i="62"/>
  <c r="G30" i="62"/>
  <c r="E36" i="62"/>
  <c r="F36" i="62"/>
  <c r="E45" i="62"/>
  <c r="F45" i="62"/>
  <c r="G45" i="62"/>
  <c r="E52" i="62"/>
  <c r="F52" i="62"/>
  <c r="G52" i="62"/>
  <c r="E62" i="62"/>
  <c r="F62" i="62"/>
  <c r="G62" i="62"/>
  <c r="G64" i="62"/>
  <c r="H64" i="62"/>
  <c r="R17" i="43"/>
  <c r="Q17" i="43"/>
  <c r="S17" i="42"/>
  <c r="S22" i="41"/>
  <c r="R22" i="41"/>
  <c r="R15" i="45"/>
  <c r="R16" i="43"/>
  <c r="Q16" i="43"/>
  <c r="R15" i="43"/>
  <c r="S16" i="42"/>
  <c r="S15" i="42"/>
  <c r="S21" i="41"/>
  <c r="R21" i="41"/>
  <c r="S20" i="41"/>
  <c r="R20" i="41"/>
</calcChain>
</file>

<file path=xl/sharedStrings.xml><?xml version="1.0" encoding="utf-8"?>
<sst xmlns="http://schemas.openxmlformats.org/spreadsheetml/2006/main" count="2367" uniqueCount="500">
  <si>
    <t>16.1b</t>
  </si>
  <si>
    <t>Eksport, Import dan Imbangan Perdagangan - Sarawak</t>
  </si>
  <si>
    <t xml:space="preserve">             </t>
  </si>
  <si>
    <t>Exports, Imports and Balance of Trade - Sarawak</t>
  </si>
  <si>
    <t>Eksport (f.o.b.)</t>
  </si>
  <si>
    <t>Import (c.i.f.)</t>
  </si>
  <si>
    <t>Imbangan</t>
  </si>
  <si>
    <t xml:space="preserve"> </t>
  </si>
  <si>
    <t>perdagangan</t>
  </si>
  <si>
    <t>Exports</t>
  </si>
  <si>
    <t>Imports</t>
  </si>
  <si>
    <t>Balance of</t>
  </si>
  <si>
    <t>trade</t>
  </si>
  <si>
    <t>Jumlah</t>
  </si>
  <si>
    <t>Langsung</t>
  </si>
  <si>
    <t>Ke dan</t>
  </si>
  <si>
    <t>Dari dan</t>
  </si>
  <si>
    <t>Tempoh</t>
  </si>
  <si>
    <t>ke luar</t>
  </si>
  <si>
    <t>melalui</t>
  </si>
  <si>
    <t>dari luar</t>
  </si>
  <si>
    <t>Period</t>
  </si>
  <si>
    <t>negeri</t>
  </si>
  <si>
    <t>Singapura</t>
  </si>
  <si>
    <t xml:space="preserve">       </t>
  </si>
  <si>
    <t>Total</t>
  </si>
  <si>
    <t>Direct</t>
  </si>
  <si>
    <t>To and via</t>
  </si>
  <si>
    <t>From and via</t>
  </si>
  <si>
    <t xml:space="preserve">      </t>
  </si>
  <si>
    <t>foreign</t>
  </si>
  <si>
    <t>Singapore</t>
  </si>
  <si>
    <t>2016</t>
  </si>
  <si>
    <t>Feb.</t>
  </si>
  <si>
    <t>Mac</t>
  </si>
  <si>
    <t>Mei</t>
  </si>
  <si>
    <t>Jun</t>
  </si>
  <si>
    <t>Ogos</t>
  </si>
  <si>
    <t>Okt.</t>
  </si>
  <si>
    <t>Dis.</t>
  </si>
  <si>
    <t>Jan.</t>
  </si>
  <si>
    <t>Nov.</t>
  </si>
  <si>
    <t>16.2b</t>
  </si>
  <si>
    <t>Eksport mengikut Seksyen SITC - Sarawak</t>
  </si>
  <si>
    <t>Eksport mengikut Seksyen SITC - Sarawak (Samb.)</t>
  </si>
  <si>
    <t>Exports by SITC Sections - Sarawak</t>
  </si>
  <si>
    <t>Exports by SITC Sections - Sarawak (Cont'd.)</t>
  </si>
  <si>
    <t>Makanan</t>
  </si>
  <si>
    <t>Minuman</t>
  </si>
  <si>
    <t>Bahan</t>
  </si>
  <si>
    <t>Bahan api</t>
  </si>
  <si>
    <t>Minyak</t>
  </si>
  <si>
    <t>Barang</t>
  </si>
  <si>
    <t>Jentera dan</t>
  </si>
  <si>
    <t>Pelbagai barang</t>
  </si>
  <si>
    <t>Pelbagai urus</t>
  </si>
  <si>
    <t>dan</t>
  </si>
  <si>
    <t>mentah</t>
  </si>
  <si>
    <t>galian,</t>
  </si>
  <si>
    <t>dan lemak</t>
  </si>
  <si>
    <t>kimia</t>
  </si>
  <si>
    <t>keluaran</t>
  </si>
  <si>
    <t>kelengkapan</t>
  </si>
  <si>
    <t>keluaran kilang</t>
  </si>
  <si>
    <t>niaga dan</t>
  </si>
  <si>
    <t>tembakau</t>
  </si>
  <si>
    <t>tidak</t>
  </si>
  <si>
    <t>pelincir</t>
  </si>
  <si>
    <t>binatang</t>
  </si>
  <si>
    <t>kilang</t>
  </si>
  <si>
    <r>
      <t xml:space="preserve">pengangkutan </t>
    </r>
    <r>
      <rPr>
        <b/>
        <vertAlign val="superscript"/>
        <sz val="12"/>
        <rFont val="Calibri"/>
        <family val="2"/>
      </rPr>
      <t>1</t>
    </r>
  </si>
  <si>
    <t>barangan</t>
  </si>
  <si>
    <t>boleh</t>
  </si>
  <si>
    <t>dan sayur-</t>
  </si>
  <si>
    <t>dimakan</t>
  </si>
  <si>
    <t>lain-lain</t>
  </si>
  <si>
    <t>sayuran</t>
  </si>
  <si>
    <t>Food</t>
  </si>
  <si>
    <t>Beverages</t>
  </si>
  <si>
    <t>Crude</t>
  </si>
  <si>
    <t>Mineral</t>
  </si>
  <si>
    <t>Animal and</t>
  </si>
  <si>
    <t>Chemical</t>
  </si>
  <si>
    <t>Manufactured</t>
  </si>
  <si>
    <t>Machinery and</t>
  </si>
  <si>
    <t>Miscellaneous</t>
  </si>
  <si>
    <t>and</t>
  </si>
  <si>
    <t>materials,</t>
  </si>
  <si>
    <t>fuels,</t>
  </si>
  <si>
    <t>vegetable</t>
  </si>
  <si>
    <t>products</t>
  </si>
  <si>
    <t>goods</t>
  </si>
  <si>
    <t>transport</t>
  </si>
  <si>
    <t>manufactured</t>
  </si>
  <si>
    <t>transactions and</t>
  </si>
  <si>
    <t>tobacco</t>
  </si>
  <si>
    <t>inedible</t>
  </si>
  <si>
    <t>lubricants,</t>
  </si>
  <si>
    <t>oil and fats</t>
  </si>
  <si>
    <t>equipment</t>
  </si>
  <si>
    <t>articles</t>
  </si>
  <si>
    <t>commodities</t>
  </si>
  <si>
    <t>etc.</t>
  </si>
  <si>
    <t>16.3b</t>
  </si>
  <si>
    <t>Import mengikut Seksyen SITC – Sarawak</t>
  </si>
  <si>
    <t>Import mengikut Seksyen SITC – Sarawak (Samb.)</t>
  </si>
  <si>
    <t xml:space="preserve">            </t>
  </si>
  <si>
    <t>Imports by SITC Sections – Sarawak</t>
  </si>
  <si>
    <t xml:space="preserve">              </t>
  </si>
  <si>
    <t>Imports by SITC Sections – Sarawak (Cont'd.)</t>
  </si>
  <si>
    <r>
      <t xml:space="preserve">pengangkutan </t>
    </r>
    <r>
      <rPr>
        <b/>
        <vertAlign val="superscript"/>
        <sz val="12"/>
        <color indexed="8"/>
        <rFont val="Calibri"/>
        <family val="2"/>
      </rPr>
      <t>1</t>
    </r>
  </si>
  <si>
    <t>16.4b</t>
  </si>
  <si>
    <t>Eksport Barangan Utama dan Terpilih - Sarawak</t>
  </si>
  <si>
    <t>Eksport Barangan Utama dan Terpilih - Sarawak (Samb.)</t>
  </si>
  <si>
    <t xml:space="preserve">                </t>
  </si>
  <si>
    <t>Exports of Major and Selected Commodities - Sarawak</t>
  </si>
  <si>
    <t>Exports of Major and Selected Commodities - Sarawak (Cont'd.)</t>
  </si>
  <si>
    <t xml:space="preserve">Tempoh                                </t>
  </si>
  <si>
    <t>Getah Asli</t>
  </si>
  <si>
    <t>Lada (hitam dan putih)</t>
  </si>
  <si>
    <t>Minyak Kelapa Sawit</t>
  </si>
  <si>
    <t>Minyak Isirung Kelapa Sawit</t>
  </si>
  <si>
    <t>Petroleum           Mentah</t>
  </si>
  <si>
    <t>Keluaran                   Petroleum</t>
  </si>
  <si>
    <t>Gas Asli Cecair</t>
  </si>
  <si>
    <t>Kayu Balak</t>
  </si>
  <si>
    <t>Natural Rubber</t>
  </si>
  <si>
    <t>Pepper (black and white)</t>
  </si>
  <si>
    <t>Palm Oil</t>
  </si>
  <si>
    <t>Palm Kernel Oil</t>
  </si>
  <si>
    <t xml:space="preserve">Crude </t>
  </si>
  <si>
    <t xml:space="preserve">Petroleum </t>
  </si>
  <si>
    <t xml:space="preserve">Liquefied </t>
  </si>
  <si>
    <t>Sawlogs</t>
  </si>
  <si>
    <t>Petroleum</t>
  </si>
  <si>
    <t>Products</t>
  </si>
  <si>
    <t>Natural Gas</t>
  </si>
  <si>
    <t xml:space="preserve">Tan           </t>
  </si>
  <si>
    <t xml:space="preserve">RM '000 </t>
  </si>
  <si>
    <t xml:space="preserve">'000 Tan           </t>
  </si>
  <si>
    <t xml:space="preserve"> '000 Meter </t>
  </si>
  <si>
    <t>metrik</t>
  </si>
  <si>
    <t>padu</t>
  </si>
  <si>
    <t>Tonne</t>
  </si>
  <si>
    <t>Cu.metre</t>
  </si>
  <si>
    <t xml:space="preserve">               </t>
  </si>
  <si>
    <t xml:space="preserve">Tempoh                               </t>
  </si>
  <si>
    <t>Kayu Gergaji</t>
  </si>
  <si>
    <t>Udang, Segar, Disejukbekukan</t>
  </si>
  <si>
    <t>Tepung Dan Kanji Sagu</t>
  </si>
  <si>
    <t>Papan Lapis Biasa-Tebalnya Tidak Melebihi 6mm</t>
  </si>
  <si>
    <t>Venir Keping-Tebalnya Tidak Melebihi 6MM</t>
  </si>
  <si>
    <t>Papan Gentian</t>
  </si>
  <si>
    <t>Urea</t>
  </si>
  <si>
    <t>Barangan Lain Daripada Aluminium</t>
  </si>
  <si>
    <t>Sawn Timber</t>
  </si>
  <si>
    <t>Prawns, Fresh, Frozen</t>
  </si>
  <si>
    <t>Sago Flour And Starch</t>
  </si>
  <si>
    <t>Veneer Sheets -N.E 6MM Thick</t>
  </si>
  <si>
    <t>Fibreboard</t>
  </si>
  <si>
    <t>Other Articles Of Aluminium</t>
  </si>
  <si>
    <t xml:space="preserve"> Meter </t>
  </si>
  <si>
    <t>16.5b</t>
  </si>
  <si>
    <t xml:space="preserve">Import Barangan Utama dan Terpilih - Sarawak </t>
  </si>
  <si>
    <t>Import Barangan Utama dan Terpilih - Sarawak (Samb.)</t>
  </si>
  <si>
    <t>Imports of Major and Selected Commodities - Sarawak</t>
  </si>
  <si>
    <t>Imports of Major and Selected Commodities - Sarawak (Cont'd.)</t>
  </si>
  <si>
    <t>Beras</t>
  </si>
  <si>
    <t>Gula daripada bit atau tebu mentah</t>
  </si>
  <si>
    <t>Gandum belum dikilang</t>
  </si>
  <si>
    <t>Jagung (Termasuk Jagung Manis)</t>
  </si>
  <si>
    <t>Bahan Makanan Untuk Binatang (Tidak Termasuk Bijian Belum Dikilang)</t>
  </si>
  <si>
    <t>Minuman Tanpa Alkohol</t>
  </si>
  <si>
    <t>Keluaran Petroleum</t>
  </si>
  <si>
    <t>Baja dikilangkan</t>
  </si>
  <si>
    <t>Rice</t>
  </si>
  <si>
    <t>Raw beet and cane sugar</t>
  </si>
  <si>
    <t>Wheat, unmilled</t>
  </si>
  <si>
    <t>Maize (Incl. Sweet Corn)</t>
  </si>
  <si>
    <t>Feeding Stuffs For Animals (Excl. Unmilled Cereals)</t>
  </si>
  <si>
    <t>Non-Alcoholic Beverages</t>
  </si>
  <si>
    <t>Petroleum product</t>
  </si>
  <si>
    <t>Fertilizer, manufactured</t>
  </si>
  <si>
    <t xml:space="preserve">Tan </t>
  </si>
  <si>
    <t>RM `000</t>
  </si>
  <si>
    <r>
      <rPr>
        <b/>
        <sz val="12"/>
        <rFont val="Calibri"/>
        <family val="2"/>
      </rPr>
      <t xml:space="preserve"> '000  </t>
    </r>
    <r>
      <rPr>
        <sz val="12"/>
        <rFont val="Calibri"/>
        <family val="2"/>
      </rPr>
      <t xml:space="preserve">        </t>
    </r>
    <r>
      <rPr>
        <b/>
        <sz val="12"/>
        <rFont val="Calibri"/>
        <family val="2"/>
      </rPr>
      <t>Liter</t>
    </r>
    <r>
      <rPr>
        <sz val="12"/>
        <rFont val="Calibri"/>
        <family val="2"/>
      </rPr>
      <t xml:space="preserve">      </t>
    </r>
  </si>
  <si>
    <t xml:space="preserve">'000 Tan </t>
  </si>
  <si>
    <t xml:space="preserve">metrik </t>
  </si>
  <si>
    <t>Litre</t>
  </si>
  <si>
    <t>-</t>
  </si>
  <si>
    <t>Keluaran besi gelek rata atau keluli</t>
  </si>
  <si>
    <t>Batang pipih, batang bulat dsb daripada besi atau keluli</t>
  </si>
  <si>
    <t>Saluran, Paip Dan Pasangan Besi Atau Keluli</t>
  </si>
  <si>
    <t>Struktur Besi Atau Keluli</t>
  </si>
  <si>
    <t>Jentera-jentera Penggali, Perata, Penolak DLL</t>
  </si>
  <si>
    <t>Mesin Automotik Data Prosesan Dan Unit-unit lainnya</t>
  </si>
  <si>
    <t>Motokar Sudah Dipasang</t>
  </si>
  <si>
    <t>Motorbas Dan Kenderaan Barang, Sudah Dipasang</t>
  </si>
  <si>
    <t>Flat-rolled products of iron or steel</t>
  </si>
  <si>
    <t>Iron and steel bars,rods, etc</t>
  </si>
  <si>
    <t>Tubes, Pipes &amp; Fittings Of Iron Or Steel</t>
  </si>
  <si>
    <t>Structures Of Iron Or Steel</t>
  </si>
  <si>
    <t>Excavators, Levellers, Bulldozers Etc</t>
  </si>
  <si>
    <t>Automatic Data Processing Machines &amp; Unit Thereof</t>
  </si>
  <si>
    <t>Motor Cars, CBU</t>
  </si>
  <si>
    <t>Motor Buses &amp; Goods Vehicles, CBU</t>
  </si>
  <si>
    <t xml:space="preserve">Unit      </t>
  </si>
  <si>
    <t>16.6b</t>
  </si>
  <si>
    <t>Eksport mengikut Kumpulan Negara/ Negara, Sarawak</t>
  </si>
  <si>
    <t>Exports by Country Grouping/ Country, Sarawak</t>
  </si>
  <si>
    <r>
      <t>Kumpulan Negara/ Negara</t>
    </r>
    <r>
      <rPr>
        <i/>
        <sz val="12"/>
        <rFont val="Calibri"/>
        <family val="2"/>
      </rPr>
      <t xml:space="preserve"> </t>
    </r>
  </si>
  <si>
    <t>Country Grouping/ Country</t>
  </si>
  <si>
    <t>RM  `000</t>
  </si>
  <si>
    <t>NORTH AFRICA</t>
  </si>
  <si>
    <t>Algeria</t>
  </si>
  <si>
    <t>*</t>
  </si>
  <si>
    <t>Egypt</t>
  </si>
  <si>
    <t>Morocco</t>
  </si>
  <si>
    <r>
      <t>Lain-Lain/</t>
    </r>
    <r>
      <rPr>
        <i/>
        <sz val="12"/>
        <rFont val="Calibri"/>
        <family val="2"/>
      </rPr>
      <t>Others</t>
    </r>
  </si>
  <si>
    <t>NEGARA-NEGARA LAIN DI AFRICA</t>
  </si>
  <si>
    <t>OTHER COUNTRIES IN AFRICA</t>
  </si>
  <si>
    <t>Ghana</t>
  </si>
  <si>
    <t>Liberia</t>
  </si>
  <si>
    <t>Mozambique</t>
  </si>
  <si>
    <t>Nigeria</t>
  </si>
  <si>
    <t>South Africa, Rep. of</t>
  </si>
  <si>
    <t>Tanzania, United Rep. of</t>
  </si>
  <si>
    <t>AMERIKA TENGAH &amp; SELATAN</t>
  </si>
  <si>
    <t>CENTRAL &amp; SOUTH AMERICA</t>
  </si>
  <si>
    <t>Argentina</t>
  </si>
  <si>
    <t>Brazil</t>
  </si>
  <si>
    <t>Mexico</t>
  </si>
  <si>
    <r>
      <t>Lain-Lain/</t>
    </r>
    <r>
      <rPr>
        <i/>
        <sz val="12"/>
        <color indexed="8"/>
        <rFont val="Calibri"/>
        <family val="2"/>
      </rPr>
      <t>Others</t>
    </r>
  </si>
  <si>
    <t>AMERIKA UTARA</t>
  </si>
  <si>
    <t>NORTH AMERICA</t>
  </si>
  <si>
    <t>Canada</t>
  </si>
  <si>
    <t>U.S.A.</t>
  </si>
  <si>
    <t>ASIA BARAT</t>
  </si>
  <si>
    <t>WEST ASIA</t>
  </si>
  <si>
    <t>Jordan</t>
  </si>
  <si>
    <t>Oman</t>
  </si>
  <si>
    <t>Saudi Arabia</t>
  </si>
  <si>
    <t>United Arab Emirates</t>
  </si>
  <si>
    <t>Yemen, Republic of</t>
  </si>
  <si>
    <t>ASIA SELATAN</t>
  </si>
  <si>
    <t>SOUTH ASIA</t>
  </si>
  <si>
    <t>Bangladesh</t>
  </si>
  <si>
    <t>India</t>
  </si>
  <si>
    <t>Pakistan</t>
  </si>
  <si>
    <t>ASIA TENGGARA</t>
  </si>
  <si>
    <t>SOUTH EAST ASIA</t>
  </si>
  <si>
    <t>Brunei Darussalam</t>
  </si>
  <si>
    <t>Indonesia, Republic of</t>
  </si>
  <si>
    <t>Philippines</t>
  </si>
  <si>
    <t>Singapore, Republic of</t>
  </si>
  <si>
    <t>Thailand</t>
  </si>
  <si>
    <t>Viet Nam, Socialist Rep. of</t>
  </si>
  <si>
    <t>MALAYSIA</t>
  </si>
  <si>
    <t>Malaysia Peninsular</t>
  </si>
  <si>
    <t>Malaysia Sabah</t>
  </si>
  <si>
    <t>Malaysia Sarawak</t>
  </si>
  <si>
    <t>semak</t>
  </si>
  <si>
    <t>Eksport mengikut Kumpulan Negara/ Negara, Sarawak (Samb.)</t>
  </si>
  <si>
    <t>Exports by Country Grouping/ Country, Sarawak (Cont'd.)</t>
  </si>
  <si>
    <r>
      <t>Kumpulan Negara/ Negara</t>
    </r>
    <r>
      <rPr>
        <i/>
        <sz val="12"/>
        <color indexed="8"/>
        <rFont val="Calibri"/>
        <family val="2"/>
      </rPr>
      <t xml:space="preserve"> </t>
    </r>
  </si>
  <si>
    <t>TIMUR LAUT ASIA</t>
  </si>
  <si>
    <t>NORTH EAST ASIA</t>
  </si>
  <si>
    <t>China, People's Republic of</t>
  </si>
  <si>
    <t>Hong Kong, SAR</t>
  </si>
  <si>
    <t>Japan</t>
  </si>
  <si>
    <t>Korea, Republic of</t>
  </si>
  <si>
    <t>Taiwan</t>
  </si>
  <si>
    <t>KESATUAN EROPAH</t>
  </si>
  <si>
    <t>EUROPEAN UNION</t>
  </si>
  <si>
    <t>Germany, Federal Republic of</t>
  </si>
  <si>
    <t>Italy</t>
  </si>
  <si>
    <t>Netherlands</t>
  </si>
  <si>
    <t>Spain</t>
  </si>
  <si>
    <t>NEGARA-NEGARA LAIN DI EROPAH</t>
  </si>
  <si>
    <t>OTHER EUROPE</t>
  </si>
  <si>
    <t>Norway</t>
  </si>
  <si>
    <t>Switzerland</t>
  </si>
  <si>
    <t>Turkey</t>
  </si>
  <si>
    <t>KOMANWEL NEGARA-NEGARA MERDEKA</t>
  </si>
  <si>
    <t xml:space="preserve">COMMONWEALTH OF </t>
  </si>
  <si>
    <t>INDEPENDENT STATES</t>
  </si>
  <si>
    <t>Russian Federation</t>
  </si>
  <si>
    <t>Ukraine</t>
  </si>
  <si>
    <t>OCEANIA</t>
  </si>
  <si>
    <t>Australia</t>
  </si>
  <si>
    <t>New Zealand</t>
  </si>
  <si>
    <t>Papua New Guinea</t>
  </si>
  <si>
    <t>NEGARA-NEGARA LAIN, t.s.t.l</t>
  </si>
  <si>
    <t>OTHER COUNTRIES, n.e.s</t>
  </si>
  <si>
    <t>JUMLAH BESAR</t>
  </si>
  <si>
    <t>GRAND TOTAL</t>
  </si>
  <si>
    <t>16.7b</t>
  </si>
  <si>
    <t>Import mengikut Kumpulan Negara/ Negara, Sarawak</t>
  </si>
  <si>
    <t>Imports by Country Grouping/ Country, Sarawak</t>
  </si>
  <si>
    <t>NEGARA-NEGARA LAIN DI AFRIKA</t>
  </si>
  <si>
    <t>Import mengikut Kumpulan Negara/ Negara, Sarawak (Samb.)</t>
  </si>
  <si>
    <t>Imports by Country Grouping/ Country, Sarawak (Cont'd.)</t>
  </si>
  <si>
    <t>Kayu gergaji</t>
  </si>
  <si>
    <t>Sawn timber</t>
  </si>
  <si>
    <t>2015</t>
  </si>
  <si>
    <t xml:space="preserve">2017 </t>
  </si>
  <si>
    <t>2017</t>
  </si>
  <si>
    <t>16.1a</t>
  </si>
  <si>
    <t>Eksport, Import dan Imbangan Perdagangan - Sabah</t>
  </si>
  <si>
    <t>Exports, Imports and Balance of Trade - Sabah</t>
  </si>
  <si>
    <t>(a)</t>
  </si>
  <si>
    <t>(b)</t>
  </si>
  <si>
    <t>Apr.</t>
  </si>
  <si>
    <t>16.2a</t>
  </si>
  <si>
    <t>Eksport mengikut Seksyen SITC - Sabah</t>
  </si>
  <si>
    <t>Eksport mengikut Seksyen SITC - Sabah (Samb.)</t>
  </si>
  <si>
    <t>Exports by SITC Sections - Sabah</t>
  </si>
  <si>
    <t>Exports by SITC Sections - Sabah (Cont'd.)</t>
  </si>
  <si>
    <t>dan barangan</t>
  </si>
  <si>
    <t>transactions</t>
  </si>
  <si>
    <t>and commodities</t>
  </si>
  <si>
    <t>16.3a</t>
  </si>
  <si>
    <t>Import mengikut Seksyen SITC - Sabah</t>
  </si>
  <si>
    <t>Import mengikut Seksyen SITC - Sabah (Samb.)</t>
  </si>
  <si>
    <t>Imports by SITC Sections - Sabah</t>
  </si>
  <si>
    <t>Imports by SITC Sections - Sabah (Cont'd.)</t>
  </si>
  <si>
    <t>16.4a</t>
  </si>
  <si>
    <t>Eksport Barangan Utama dan Terpilih – Sabah</t>
  </si>
  <si>
    <t>Eksport Barangan Utama dan Terpilih – Sabah (Samb.)</t>
  </si>
  <si>
    <t>Exports of Major and Selected Commodities - Sabah</t>
  </si>
  <si>
    <t>Exports of Major and Selected Commodities - Sabah (Cont'd.)</t>
  </si>
  <si>
    <t>Minyak kelapa sawit</t>
  </si>
  <si>
    <t>Minyak isirong kelapa sawit</t>
  </si>
  <si>
    <t>Dedak isirong kelapa sawit</t>
  </si>
  <si>
    <t>Oleokimia berasaskan kelapa sawit</t>
  </si>
  <si>
    <t>Petroleum mentah</t>
  </si>
  <si>
    <t>Keluaran Petroleum Bertapis</t>
  </si>
  <si>
    <t>Palm oil</t>
  </si>
  <si>
    <t>Palm kernel oil</t>
  </si>
  <si>
    <t>Palm kernel cake</t>
  </si>
  <si>
    <t>Palm-based oleochemical</t>
  </si>
  <si>
    <t>Crude petroleum</t>
  </si>
  <si>
    <t>Refined Petroleum Products</t>
  </si>
  <si>
    <t xml:space="preserve"> '000 Tan </t>
  </si>
  <si>
    <r>
      <t xml:space="preserve">'000 Meter      </t>
    </r>
    <r>
      <rPr>
        <i/>
        <sz val="12"/>
        <rFont val="Calibri"/>
        <family val="2"/>
      </rPr>
      <t xml:space="preserve"> </t>
    </r>
  </si>
  <si>
    <t xml:space="preserve">metrik          </t>
  </si>
  <si>
    <t xml:space="preserve">padu    </t>
  </si>
  <si>
    <t>Cu. metre</t>
  </si>
  <si>
    <t>Venir keping</t>
  </si>
  <si>
    <t>Papan lapis</t>
  </si>
  <si>
    <t>Kayu kumai</t>
  </si>
  <si>
    <t>Udang, segar atau disejukbekukan</t>
  </si>
  <si>
    <t>Metanol</t>
  </si>
  <si>
    <t xml:space="preserve">Besi brikuet </t>
  </si>
  <si>
    <r>
      <rPr>
        <b/>
        <vertAlign val="superscript"/>
        <sz val="12"/>
        <rFont val="Calibri"/>
        <family val="2"/>
      </rPr>
      <t xml:space="preserve"> </t>
    </r>
    <r>
      <rPr>
        <b/>
        <sz val="12"/>
        <rFont val="Calibri"/>
        <family val="2"/>
      </rPr>
      <t>Baja, dikilangkan</t>
    </r>
  </si>
  <si>
    <t>panas</t>
  </si>
  <si>
    <t>Veneer sheets</t>
  </si>
  <si>
    <t>Plywood</t>
  </si>
  <si>
    <t>Mouldings</t>
  </si>
  <si>
    <t>Prawns, fresh or frozen</t>
  </si>
  <si>
    <t>Methanol</t>
  </si>
  <si>
    <t>Hot briquetted iron</t>
  </si>
  <si>
    <t>Fertilizers, manufactured</t>
  </si>
  <si>
    <r>
      <t xml:space="preserve">Meter      </t>
    </r>
    <r>
      <rPr>
        <i/>
        <sz val="12"/>
        <rFont val="Calibri"/>
        <family val="2"/>
      </rPr>
      <t xml:space="preserve"> </t>
    </r>
  </si>
  <si>
    <t>16.5a</t>
  </si>
  <si>
    <t>Import Barangan Utama dan Terpilih – Sabah</t>
  </si>
  <si>
    <t>Import Barangan Utama dan Terpilih – Sabah (Samb.)</t>
  </si>
  <si>
    <t>Imports of Major and Selected Commodities - Sabah</t>
  </si>
  <si>
    <t>Imports of Major and Selected Commodities - Sabah (Cont'd.)</t>
  </si>
  <si>
    <t>Bir dan stout</t>
  </si>
  <si>
    <t>Rokok</t>
  </si>
  <si>
    <t>Minyak kelapa sawit mentah</t>
  </si>
  <si>
    <t>Keluaran petroleum bertapis</t>
  </si>
  <si>
    <t>Baja, dikilangkan</t>
  </si>
  <si>
    <t>Keluaran besi, gelek rata atau keluli</t>
  </si>
  <si>
    <t>Beer and stout</t>
  </si>
  <si>
    <t>Cigarettes</t>
  </si>
  <si>
    <t>Crude palm oil</t>
  </si>
  <si>
    <t>`000</t>
  </si>
  <si>
    <t>Kilogram</t>
  </si>
  <si>
    <t xml:space="preserve"> '000 Tan metrik </t>
  </si>
  <si>
    <t>Liter</t>
  </si>
  <si>
    <t>Litres</t>
  </si>
  <si>
    <t>Batang pipih, batang bulat dsb. daripada besi atau keluli</t>
  </si>
  <si>
    <t>Saluran, paip dan pasangan besi atau keluli</t>
  </si>
  <si>
    <t xml:space="preserve"> Jentera-jentera penggali, perata, penolak, dll.</t>
  </si>
  <si>
    <t>Motokar sudah dipasang (termasuk baru dan lama)</t>
  </si>
  <si>
    <t>Lain-lain kenderaan penumpang bermotor, sudah dipasang (termasuk baru dan lama)</t>
  </si>
  <si>
    <t>Motorbas dan kenderaan barang, sudah dipasang (termasuk baru dan lama)</t>
  </si>
  <si>
    <r>
      <rPr>
        <b/>
        <vertAlign val="superscript"/>
        <sz val="12"/>
        <rFont val="Calibri"/>
        <family val="2"/>
      </rPr>
      <t xml:space="preserve"> </t>
    </r>
    <r>
      <rPr>
        <b/>
        <sz val="12"/>
        <rFont val="Calibri"/>
        <family val="2"/>
      </rPr>
      <t>Pakaian dan segala kelengkapan pakaian</t>
    </r>
  </si>
  <si>
    <t>Alat-alat untuk jentera pembinaan dan perlombongan, t.s.t.l.</t>
  </si>
  <si>
    <t>Iron or steel bars, rods, etc.</t>
  </si>
  <si>
    <t>Tubes, pipes and fittings of iron or steel</t>
  </si>
  <si>
    <t>Excavators, leveller's, bulldozers, etc.</t>
  </si>
  <si>
    <t>Motor cars, completely built-up (include new and used)</t>
  </si>
  <si>
    <t>Other passengers motor vehicles, completely built-up (include new and used)</t>
  </si>
  <si>
    <t>Motor buses and goods vehicles, completely built-up (include new and used)</t>
  </si>
  <si>
    <t>Articles of apparel and clothing accessories</t>
  </si>
  <si>
    <t>Parts for construction and mining machineries, n.e.s.</t>
  </si>
  <si>
    <t>Unit</t>
  </si>
  <si>
    <t>16.6a</t>
  </si>
  <si>
    <t>Eksport mengikut Kumpulan Negara/ Negara, Sabah</t>
  </si>
  <si>
    <t>Exports by Country Grouping/ Country, Sabah</t>
  </si>
  <si>
    <t>AFRIKA UTARA</t>
  </si>
  <si>
    <r>
      <t>Negara-Negara Lain/</t>
    </r>
    <r>
      <rPr>
        <i/>
        <sz val="12"/>
        <rFont val="Calibri"/>
        <family val="2"/>
      </rPr>
      <t>Others</t>
    </r>
  </si>
  <si>
    <t>OTHER AFRICA</t>
  </si>
  <si>
    <t>Kenya</t>
  </si>
  <si>
    <r>
      <t xml:space="preserve">  Liberia</t>
    </r>
    <r>
      <rPr>
        <vertAlign val="superscript"/>
        <sz val="12"/>
        <rFont val="Calibri"/>
        <family val="2"/>
      </rPr>
      <t xml:space="preserve"> </t>
    </r>
  </si>
  <si>
    <t>South Africa, Rep. Of</t>
  </si>
  <si>
    <t xml:space="preserve">  Chile </t>
  </si>
  <si>
    <t>Iraq</t>
  </si>
  <si>
    <t>Kuwait</t>
  </si>
  <si>
    <t>Lebanon</t>
  </si>
  <si>
    <t>Sri Lanka, Rep. Of</t>
  </si>
  <si>
    <t>Indonesia, Rep. Of</t>
  </si>
  <si>
    <t>Myanmar, Rep. Of Union Of</t>
  </si>
  <si>
    <t>Singapore, Rep. Of</t>
  </si>
  <si>
    <t>Viet Nam, Soc. Rep. Of</t>
  </si>
  <si>
    <t>Eksport mengikut Kumpulan Negara/ Negara, Sabah (Samb.)</t>
  </si>
  <si>
    <t>Exports by Country Grouping/ Country, Sabah (Cont'd.)</t>
  </si>
  <si>
    <t>Malaysia, Peninsula</t>
  </si>
  <si>
    <t>Malaysia, Sabah</t>
  </si>
  <si>
    <t>Malaysia, Sarawak</t>
  </si>
  <si>
    <t>China, Peop. Rep. Of</t>
  </si>
  <si>
    <t>Korea, Rep. Of</t>
  </si>
  <si>
    <t>EUROPEAN UNION E.U.</t>
  </si>
  <si>
    <t>Belgium</t>
  </si>
  <si>
    <t>Germany, Fed. Rep. Of</t>
  </si>
  <si>
    <t>COMMONWEALTH OF</t>
  </si>
  <si>
    <t xml:space="preserve"> INDEPENDENT STATES</t>
  </si>
  <si>
    <t>Azerbaijan</t>
  </si>
  <si>
    <r>
      <t>* Terlalu kecil /</t>
    </r>
    <r>
      <rPr>
        <i/>
        <sz val="9"/>
        <rFont val="Calibri"/>
        <family val="2"/>
      </rPr>
      <t>Negligible</t>
    </r>
  </si>
  <si>
    <t>16.7a</t>
  </si>
  <si>
    <t>Import mengikut Kumpulan Negara/ Negara, Sabah</t>
  </si>
  <si>
    <t>Imports by Country Grouping/ Country, Sabah</t>
  </si>
  <si>
    <t>Tunisia</t>
  </si>
  <si>
    <t>Cameroon</t>
  </si>
  <si>
    <t>Peru</t>
  </si>
  <si>
    <t>Qatar</t>
  </si>
  <si>
    <t>Sri Lanka, Rep.Of</t>
  </si>
  <si>
    <t>Cambodia</t>
  </si>
  <si>
    <r>
      <t>* Terlalu kecil /</t>
    </r>
    <r>
      <rPr>
        <i/>
        <sz val="10"/>
        <rFont val="Calibri"/>
        <family val="2"/>
      </rPr>
      <t>Negligible</t>
    </r>
  </si>
  <si>
    <t>Import mengikut Kumpulan Negara/ Negara, Sabah (Samb.)</t>
  </si>
  <si>
    <t>Imports by Country Grouping/ Country, Sabah (Cont'd.)</t>
  </si>
  <si>
    <t>Denmark</t>
  </si>
  <si>
    <t>France</t>
  </si>
  <si>
    <t>Belarus</t>
  </si>
  <si>
    <t xml:space="preserve">  Moldova, Rep. Of</t>
  </si>
  <si>
    <t>Jul.</t>
  </si>
  <si>
    <t>Sep.</t>
  </si>
  <si>
    <r>
      <t>Lain-Lain/</t>
    </r>
    <r>
      <rPr>
        <i/>
        <sz val="12"/>
        <rFont val="Calibri"/>
        <family val="2"/>
        <scheme val="minor"/>
      </rPr>
      <t>Others</t>
    </r>
  </si>
  <si>
    <r>
      <t>Kumpulan Negara/ Negara</t>
    </r>
    <r>
      <rPr>
        <i/>
        <sz val="12"/>
        <color indexed="8"/>
        <rFont val="Calibri"/>
        <family val="2"/>
        <scheme val="minor"/>
      </rPr>
      <t xml:space="preserve"> </t>
    </r>
  </si>
  <si>
    <r>
      <t>Lain-Lain/</t>
    </r>
    <r>
      <rPr>
        <i/>
        <sz val="12"/>
        <color indexed="8"/>
        <rFont val="Calibri"/>
        <family val="2"/>
        <scheme val="minor"/>
      </rPr>
      <t>Others</t>
    </r>
  </si>
  <si>
    <r>
      <t xml:space="preserve">RM  Juta / </t>
    </r>
    <r>
      <rPr>
        <i/>
        <sz val="12"/>
        <rFont val="Calibri"/>
        <family val="2"/>
      </rPr>
      <t>RM Million</t>
    </r>
  </si>
  <si>
    <r>
      <t>RM  Juta /</t>
    </r>
    <r>
      <rPr>
        <i/>
        <sz val="12"/>
        <rFont val="Calibri"/>
        <family val="2"/>
      </rPr>
      <t xml:space="preserve"> RM Million</t>
    </r>
  </si>
  <si>
    <r>
      <t xml:space="preserve">RM  Juta / </t>
    </r>
    <r>
      <rPr>
        <i/>
        <sz val="12"/>
        <color indexed="8"/>
        <rFont val="Calibri"/>
        <family val="2"/>
      </rPr>
      <t>RM Million</t>
    </r>
  </si>
  <si>
    <r>
      <t>RM  Juta /</t>
    </r>
    <r>
      <rPr>
        <b/>
        <i/>
        <sz val="12"/>
        <rFont val="Calibri"/>
        <family val="2"/>
      </rPr>
      <t xml:space="preserve"> </t>
    </r>
    <r>
      <rPr>
        <i/>
        <sz val="12"/>
        <rFont val="Calibri"/>
        <family val="2"/>
      </rPr>
      <t>RM Million</t>
    </r>
  </si>
  <si>
    <t>Plain Plywood - N.E 6MM</t>
  </si>
  <si>
    <t>2018</t>
  </si>
  <si>
    <t xml:space="preserve">           -</t>
  </si>
  <si>
    <t>Gabon</t>
  </si>
  <si>
    <t>+  Volum kurang daripada 500 meter padu</t>
  </si>
  <si>
    <t xml:space="preserve">    Volume less than 500 cubic metres</t>
  </si>
  <si>
    <r>
      <rPr>
        <b/>
        <sz val="12"/>
        <rFont val="Calibri"/>
        <family val="2"/>
      </rPr>
      <t>Nota/</t>
    </r>
    <r>
      <rPr>
        <sz val="12"/>
        <rFont val="Calibri"/>
        <family val="2"/>
      </rPr>
      <t xml:space="preserve"> </t>
    </r>
    <r>
      <rPr>
        <i/>
        <sz val="12"/>
        <rFont val="Calibri"/>
        <family val="2"/>
      </rPr>
      <t>Note:</t>
    </r>
  </si>
  <si>
    <t>2019</t>
  </si>
  <si>
    <t>Jan. - Dec.</t>
  </si>
  <si>
    <t>January</t>
  </si>
  <si>
    <t>Januari</t>
  </si>
  <si>
    <t>Jan. - Dis.</t>
  </si>
  <si>
    <t>Jan. -Dec.</t>
  </si>
  <si>
    <t>Jan. -Dis.</t>
  </si>
  <si>
    <r>
      <t>United Kingdom</t>
    </r>
    <r>
      <rPr>
        <vertAlign val="superscript"/>
        <sz val="12"/>
        <rFont val="Calibri"/>
        <family val="2"/>
      </rPr>
      <t xml:space="preserve"> a</t>
    </r>
  </si>
  <si>
    <r>
      <rPr>
        <b/>
        <vertAlign val="superscript"/>
        <sz val="9"/>
        <rFont val="Calibri"/>
        <family val="2"/>
      </rPr>
      <t xml:space="preserve">a </t>
    </r>
    <r>
      <rPr>
        <b/>
        <sz val="9"/>
        <rFont val="Calibri"/>
        <family val="2"/>
      </rPr>
      <t>Bermula 1 Februari 2020, United Kingdom bukan lagi sebahagian daripada Kesatuan Eropah.</t>
    </r>
  </si>
  <si>
    <t xml:space="preserve">  As of 1 February 2020, the United Kingdom is no longer part of the European Union.</t>
  </si>
  <si>
    <r>
      <t>2021</t>
    </r>
    <r>
      <rPr>
        <vertAlign val="superscript"/>
        <sz val="12"/>
        <rFont val="Calibri"/>
        <family val="2"/>
      </rPr>
      <t>p</t>
    </r>
  </si>
  <si>
    <r>
      <t xml:space="preserve">United Kingdom </t>
    </r>
    <r>
      <rPr>
        <vertAlign val="superscript"/>
        <sz val="12"/>
        <rFont val="Calibri"/>
        <family val="2"/>
        <scheme val="minor"/>
      </rPr>
      <t>a</t>
    </r>
  </si>
  <si>
    <r>
      <t xml:space="preserve"> Terlalu kecil /</t>
    </r>
    <r>
      <rPr>
        <i/>
        <sz val="9"/>
        <rFont val="Calibri"/>
        <family val="2"/>
      </rPr>
      <t>Negligible</t>
    </r>
  </si>
  <si>
    <r>
      <rPr>
        <b/>
        <vertAlign val="superscript"/>
        <sz val="10"/>
        <color theme="1"/>
        <rFont val="Calibri"/>
        <family val="2"/>
      </rPr>
      <t>a</t>
    </r>
    <r>
      <rPr>
        <b/>
        <sz val="10"/>
        <color theme="1"/>
        <rFont val="Calibri"/>
        <family val="2"/>
      </rPr>
      <t xml:space="preserve"> </t>
    </r>
  </si>
  <si>
    <t>EU dianggotai oleh 27 buah negara di mana United Kingdom bukan lagi sebahagian daripada Kesatuan Eropah</t>
  </si>
  <si>
    <t>bermula 1 Februari 2020.</t>
  </si>
  <si>
    <t>The EU consists of 27 countries as the United Kingdom is no longer part of the European Union as of 1 February 2020.</t>
  </si>
  <si>
    <r>
      <t>United Kingdom</t>
    </r>
    <r>
      <rPr>
        <vertAlign val="superscript"/>
        <sz val="12"/>
        <color theme="1"/>
        <rFont val="Calibri"/>
        <family val="2"/>
        <scheme val="minor"/>
      </rPr>
      <t xml:space="preserve"> a</t>
    </r>
  </si>
  <si>
    <t>2020</t>
  </si>
  <si>
    <t xml:space="preserve">2020 </t>
  </si>
  <si>
    <t>RM  '000</t>
  </si>
  <si>
    <t>RM '000</t>
  </si>
  <si>
    <t xml:space="preserve">            -</t>
  </si>
  <si>
    <t xml:space="preserve">              -</t>
  </si>
  <si>
    <t xml:space="preserve">             -</t>
  </si>
  <si>
    <t xml:space="preserve">    +</t>
  </si>
  <si>
    <t>Npv.</t>
  </si>
  <si>
    <t>2022</t>
  </si>
  <si>
    <t>2021</t>
  </si>
  <si>
    <t xml:space="preserve">2021 </t>
  </si>
  <si>
    <t xml:space="preserve">                                                           </t>
  </si>
  <si>
    <t xml:space="preserve">                                                                                                                                                                        </t>
  </si>
  <si>
    <t xml:space="preserve">                    -  </t>
  </si>
  <si>
    <r>
      <t>2022</t>
    </r>
    <r>
      <rPr>
        <vertAlign val="superscript"/>
        <sz val="12"/>
        <rFont val="Calibri"/>
        <family val="2"/>
      </rPr>
      <t>p</t>
    </r>
  </si>
  <si>
    <r>
      <t>2021</t>
    </r>
    <r>
      <rPr>
        <b/>
        <vertAlign val="superscript"/>
        <sz val="12"/>
        <rFont val="Calibri"/>
        <family val="2"/>
      </rPr>
      <t>p</t>
    </r>
  </si>
  <si>
    <r>
      <t>2022</t>
    </r>
    <r>
      <rPr>
        <b/>
        <vertAlign val="superscript"/>
        <sz val="12"/>
        <rFont val="Calibri"/>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</si>
</sst>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_(* \(#,##0\);_(* &quot;-&quot;_);_(@_)"/>
    <numFmt numFmtId="43" formatCode="_(* #,##0.00_);_(* \(#,##0.00\);_(* &quot;-&quot;??_);_(@_)"/>
    <numFmt numFmtId="164" formatCode="_-* #,##0_-;\-* #,##0_-;_-* &quot;-&quot;_-;_-@_-"/>
    <numFmt numFmtId="165" formatCode="_-* #,##0.00_-;\-* #,##0.00_-;_-* &quot;-&quot;??_-;_-@_-"/>
    <numFmt numFmtId="166" formatCode="_(&quot;$&quot;* #,##0.00_);_(&quot;$&quot;* \(#,##0.00\);_(&quot;$&quot;* &quot;-&quot;??_);_(@_)"/>
    <numFmt numFmtId="167" formatCode="#,##0.0"/>
    <numFmt numFmtId="168" formatCode="_(* #,##0.0_);_(* \(#,##0.0\);_(* &quot;-&quot;??_);_(@_)"/>
    <numFmt numFmtId="169" formatCode="_(* #,##0_);_(* \(#,##0\);_(* &quot;-&quot;??_);_(@_)"/>
    <numFmt numFmtId="170" formatCode="#,##0;[Red]#,##0"/>
    <numFmt numFmtId="171" formatCode="#,##0.0000_);\(#,##0.0000\)"/>
    <numFmt numFmtId="172" formatCode="[$-409]mmm\-yy;@"/>
    <numFmt numFmtId="173" formatCode="0.0%"/>
    <numFmt numFmtId="174" formatCode="0.00_)"/>
    <numFmt numFmtId="175" formatCode="[$-F800]dddd\,\ mmmm\ dd\,\ yyyy"/>
    <numFmt numFmtId="176" formatCode="#,##0_)"/>
    <numFmt numFmtId="177" formatCode="#,##0.0_);\(#,##0.0\)"/>
    <numFmt numFmtId="178" formatCode="_(* #,##0.0_);_(* \(#,##0.0\);_(* &quot;-&quot;?_);_(@_)"/>
    <numFmt numFmtId="179" formatCode="#,##0.000"/>
  </numFmts>
  <fonts count="147">
    <font>
      <sz val="11"/>
      <color theme="1"/>
      <name val="Calibri"/>
      <family val="2"/>
      <scheme val="minor"/>
    </font>
    <font>
      <sz val="11"/>
      <color indexed="8"/>
      <name val="Calibri"/>
      <family val="2"/>
    </font>
    <font>
      <sz val="10"/>
      <name val="Arial"/>
      <family val="2"/>
    </font>
    <font>
      <sz val="12"/>
      <name val="Century"/>
      <family val="1"/>
    </font>
    <font>
      <sz val="28"/>
      <name val="Arial Narrow"/>
      <family val="2"/>
    </font>
    <font>
      <b/>
      <sz val="12"/>
      <name val="Century"/>
      <family val="1"/>
    </font>
    <font>
      <i/>
      <sz val="12"/>
      <name val="Century"/>
      <family val="1"/>
    </font>
    <font>
      <sz val="11"/>
      <name val="Century"/>
      <family val="1"/>
    </font>
    <font>
      <sz val="12"/>
      <name val="Calibri"/>
      <family val="2"/>
    </font>
    <font>
      <b/>
      <sz val="12"/>
      <name val="Calibri"/>
      <family val="2"/>
    </font>
    <font>
      <i/>
      <sz val="12"/>
      <name val="Calibri"/>
      <family val="2"/>
    </font>
    <font>
      <vertAlign val="superscript"/>
      <sz val="12"/>
      <name val="Calibri"/>
      <family val="2"/>
    </font>
    <font>
      <sz val="12"/>
      <name val="Helv"/>
    </font>
    <font>
      <b/>
      <vertAlign val="superscript"/>
      <sz val="12"/>
      <name val="Calibri"/>
      <family val="2"/>
    </font>
    <font>
      <sz val="11"/>
      <name val="Calibri"/>
      <family val="2"/>
    </font>
    <font>
      <b/>
      <sz val="11"/>
      <name val="Calibri"/>
      <family val="2"/>
    </font>
    <font>
      <sz val="14"/>
      <name val="Calibri"/>
      <family val="2"/>
    </font>
    <font>
      <sz val="14"/>
      <name val="Century"/>
      <family val="1"/>
    </font>
    <font>
      <b/>
      <sz val="11"/>
      <name val="Century"/>
      <family val="1"/>
    </font>
    <font>
      <b/>
      <sz val="14"/>
      <name val="Century"/>
      <family val="1"/>
    </font>
    <font>
      <b/>
      <sz val="12"/>
      <color indexed="10"/>
      <name val="Century"/>
      <family val="1"/>
    </font>
    <font>
      <b/>
      <sz val="12"/>
      <color indexed="8"/>
      <name val="Century"/>
      <family val="1"/>
    </font>
    <font>
      <i/>
      <sz val="12"/>
      <color indexed="8"/>
      <name val="Century"/>
      <family val="1"/>
    </font>
    <font>
      <sz val="11"/>
      <color indexed="8"/>
      <name val="Century"/>
      <family val="1"/>
    </font>
    <font>
      <sz val="12"/>
      <color indexed="8"/>
      <name val="Calibri"/>
      <family val="2"/>
    </font>
    <font>
      <b/>
      <sz val="12"/>
      <color indexed="8"/>
      <name val="Calibri"/>
      <family val="2"/>
    </font>
    <font>
      <i/>
      <sz val="12"/>
      <color indexed="8"/>
      <name val="Calibri"/>
      <family val="2"/>
    </font>
    <font>
      <b/>
      <vertAlign val="superscript"/>
      <sz val="12"/>
      <color indexed="8"/>
      <name val="Calibri"/>
      <family val="2"/>
    </font>
    <font>
      <sz val="12"/>
      <color indexed="8"/>
      <name val="Century"/>
      <family val="1"/>
    </font>
    <font>
      <sz val="11"/>
      <color indexed="53"/>
      <name val="Calibri"/>
      <family val="2"/>
    </font>
    <font>
      <sz val="11"/>
      <color indexed="8"/>
      <name val="Calibri"/>
      <family val="2"/>
    </font>
    <font>
      <sz val="13"/>
      <name val="Calibri"/>
      <family val="2"/>
    </font>
    <font>
      <b/>
      <sz val="13"/>
      <name val="Century"/>
      <family val="1"/>
    </font>
    <font>
      <sz val="13"/>
      <name val="Century"/>
      <family val="1"/>
    </font>
    <font>
      <u/>
      <sz val="12"/>
      <name val="Calibri"/>
      <family val="2"/>
    </font>
    <font>
      <u/>
      <sz val="12"/>
      <color indexed="8"/>
      <name val="Calibri"/>
      <family val="2"/>
    </font>
    <font>
      <sz val="12"/>
      <color indexed="10"/>
      <name val="Calibri"/>
      <family val="2"/>
    </font>
    <font>
      <i/>
      <sz val="11"/>
      <name val="Century"/>
      <family val="1"/>
    </font>
    <font>
      <sz val="8"/>
      <name val="Century"/>
      <family val="1"/>
    </font>
    <font>
      <b/>
      <sz val="12"/>
      <color indexed="10"/>
      <name val="Calibri"/>
      <family val="2"/>
    </font>
    <font>
      <sz val="9"/>
      <name val="Century"/>
      <family val="1"/>
    </font>
    <font>
      <sz val="10"/>
      <name val="Century"/>
      <family val="1"/>
    </font>
    <font>
      <sz val="12"/>
      <name val="Arial"/>
      <family val="2"/>
    </font>
    <font>
      <sz val="11"/>
      <name val="Arial"/>
      <family val="2"/>
    </font>
    <font>
      <b/>
      <sz val="12"/>
      <name val="Arial"/>
      <family val="2"/>
    </font>
    <font>
      <sz val="10"/>
      <name val="Calibri"/>
      <family val="2"/>
    </font>
    <font>
      <i/>
      <sz val="10"/>
      <name val="Calibri"/>
      <family val="2"/>
    </font>
    <font>
      <b/>
      <sz val="8"/>
      <color indexed="63"/>
      <name val="Futura Md BT"/>
      <family val="2"/>
    </font>
    <font>
      <sz val="11"/>
      <color indexed="9"/>
      <name val="Calibri"/>
      <family val="2"/>
    </font>
    <font>
      <sz val="11"/>
      <color indexed="20"/>
      <name val="Calibri"/>
      <family val="2"/>
    </font>
    <font>
      <sz val="8"/>
      <name val="Futura Lt BT"/>
      <family val="2"/>
    </font>
    <font>
      <b/>
      <sz val="11"/>
      <color indexed="52"/>
      <name val="Calibri"/>
      <family val="2"/>
    </font>
    <font>
      <b/>
      <sz val="11"/>
      <color indexed="9"/>
      <name val="Calibri"/>
      <family val="2"/>
    </font>
    <font>
      <b/>
      <sz val="12"/>
      <name val="Helv"/>
    </font>
    <font>
      <b/>
      <sz val="14"/>
      <name val="Helv"/>
    </font>
    <font>
      <sz val="10"/>
      <name val="MS Sans Serif"/>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MS Sans Serif"/>
      <family val="2"/>
    </font>
    <font>
      <sz val="11"/>
      <color indexed="62"/>
      <name val="Calibri"/>
      <family val="2"/>
    </font>
    <font>
      <sz val="11"/>
      <color indexed="52"/>
      <name val="Calibri"/>
      <family val="2"/>
    </font>
    <font>
      <sz val="11"/>
      <color indexed="60"/>
      <name val="Calibri"/>
      <family val="2"/>
    </font>
    <font>
      <b/>
      <i/>
      <sz val="16"/>
      <name val="Helv"/>
    </font>
    <font>
      <sz val="10"/>
      <name val="Tahoma"/>
      <family val="2"/>
    </font>
    <font>
      <sz val="9"/>
      <name val="Helv"/>
    </font>
    <font>
      <sz val="10"/>
      <name val="Helv"/>
    </font>
    <font>
      <b/>
      <sz val="11"/>
      <color indexed="63"/>
      <name val="Calibri"/>
      <family val="2"/>
    </font>
    <font>
      <b/>
      <sz val="10"/>
      <color indexed="8"/>
      <name val="Calibri"/>
      <family val="2"/>
    </font>
    <font>
      <b/>
      <sz val="10"/>
      <name val="Calibri"/>
      <family val="2"/>
    </font>
    <font>
      <b/>
      <sz val="8"/>
      <name val="Futura Md BT"/>
      <family val="2"/>
    </font>
    <font>
      <b/>
      <sz val="18"/>
      <color indexed="62"/>
      <name val="Cambria"/>
      <family val="2"/>
    </font>
    <font>
      <b/>
      <sz val="11"/>
      <color indexed="8"/>
      <name val="Calibri"/>
      <family val="2"/>
    </font>
    <font>
      <sz val="8"/>
      <name val="Futura Md BT"/>
      <family val="2"/>
    </font>
    <font>
      <sz val="11"/>
      <color indexed="10"/>
      <name val="Calibri"/>
      <family val="2"/>
    </font>
    <font>
      <sz val="12"/>
      <name val="Times New Roman"/>
      <family val="1"/>
    </font>
    <font>
      <i/>
      <sz val="11"/>
      <name val="Calibri"/>
      <family val="2"/>
    </font>
    <font>
      <b/>
      <sz val="9"/>
      <name val="Calibri"/>
      <family val="2"/>
    </font>
    <font>
      <b/>
      <sz val="10"/>
      <name val="Century"/>
      <family val="1"/>
    </font>
    <font>
      <b/>
      <vertAlign val="superscript"/>
      <sz val="10"/>
      <name val="Calibri"/>
      <family val="2"/>
    </font>
    <font>
      <sz val="8"/>
      <name val="Calibri"/>
      <family val="2"/>
    </font>
    <font>
      <b/>
      <sz val="8"/>
      <name val="Calibri"/>
      <family val="2"/>
    </font>
    <font>
      <b/>
      <vertAlign val="superscript"/>
      <sz val="8"/>
      <name val="Calibri"/>
      <family val="2"/>
    </font>
    <font>
      <i/>
      <sz val="8"/>
      <name val="Calibri"/>
      <family val="2"/>
    </font>
    <font>
      <i/>
      <sz val="9"/>
      <name val="Calibri"/>
      <family val="2"/>
    </font>
    <font>
      <b/>
      <u/>
      <sz val="12"/>
      <name val="Calibri"/>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name val="Calibri"/>
      <family val="2"/>
      <scheme val="minor"/>
    </font>
    <font>
      <i/>
      <sz val="14"/>
      <name val="Calibri"/>
      <family val="2"/>
      <scheme val="minor"/>
    </font>
    <font>
      <b/>
      <sz val="12"/>
      <color theme="1"/>
      <name val="Calibri"/>
      <family val="2"/>
    </font>
    <font>
      <sz val="12"/>
      <color theme="1"/>
      <name val="Calibri"/>
      <family val="2"/>
    </font>
    <font>
      <b/>
      <sz val="12"/>
      <color rgb="FFFF0000"/>
      <name val="Calibri"/>
      <family val="2"/>
    </font>
    <font>
      <sz val="12"/>
      <color rgb="FFFF0000"/>
      <name val="Calibri"/>
      <family val="2"/>
    </font>
    <font>
      <sz val="12"/>
      <color rgb="FF00B050"/>
      <name val="Calibri"/>
      <family val="2"/>
    </font>
    <font>
      <sz val="12"/>
      <color rgb="FF00B050"/>
      <name val="Century"/>
      <family val="1"/>
    </font>
    <font>
      <sz val="10"/>
      <color rgb="FFFF0000"/>
      <name val="Century"/>
      <family val="1"/>
    </font>
    <font>
      <sz val="10"/>
      <color rgb="FFFF0000"/>
      <name val="Arial"/>
      <family val="2"/>
    </font>
    <font>
      <sz val="12"/>
      <name val="Calibri"/>
      <family val="2"/>
      <scheme val="minor"/>
    </font>
    <font>
      <sz val="12"/>
      <color theme="1"/>
      <name val="Calibri"/>
      <family val="2"/>
      <scheme val="minor"/>
    </font>
    <font>
      <sz val="12"/>
      <color rgb="FFFF0000"/>
      <name val="Arial"/>
      <family val="2"/>
    </font>
    <font>
      <b/>
      <sz val="12"/>
      <name val="Calibri"/>
      <family val="2"/>
      <scheme val="minor"/>
    </font>
    <font>
      <b/>
      <sz val="12"/>
      <color theme="1"/>
      <name val="Calibri"/>
      <family val="2"/>
      <scheme val="minor"/>
    </font>
    <font>
      <i/>
      <sz val="12"/>
      <color theme="1"/>
      <name val="Calibri"/>
      <family val="2"/>
      <scheme val="minor"/>
    </font>
    <font>
      <sz val="12"/>
      <color rgb="FFFF0000"/>
      <name val="Calibri"/>
      <family val="2"/>
      <scheme val="minor"/>
    </font>
    <font>
      <i/>
      <sz val="12"/>
      <name val="Calibri"/>
      <family val="2"/>
      <scheme val="minor"/>
    </font>
    <font>
      <b/>
      <sz val="12"/>
      <color rgb="FFFF0000"/>
      <name val="Arial"/>
      <family val="2"/>
    </font>
    <font>
      <sz val="10"/>
      <color theme="1"/>
      <name val="Calibri"/>
      <family val="2"/>
      <scheme val="minor"/>
    </font>
    <font>
      <b/>
      <sz val="10"/>
      <color rgb="FFFF0000"/>
      <name val="Arial"/>
      <family val="2"/>
    </font>
    <font>
      <sz val="12"/>
      <color theme="1"/>
      <name val="Arial"/>
      <family val="2"/>
    </font>
    <font>
      <sz val="10"/>
      <color theme="1"/>
      <name val="Century"/>
      <family val="1"/>
    </font>
    <font>
      <sz val="10"/>
      <color theme="1"/>
      <name val="Arial"/>
      <family val="2"/>
    </font>
    <font>
      <sz val="13"/>
      <color theme="1"/>
      <name val="Calibri"/>
      <family val="2"/>
      <scheme val="minor"/>
    </font>
    <font>
      <sz val="12"/>
      <name val="Tms Rmn"/>
    </font>
    <font>
      <b/>
      <sz val="12"/>
      <color rgb="FFFF0000"/>
      <name val="Calibri"/>
      <family val="2"/>
      <scheme val="minor"/>
    </font>
    <font>
      <b/>
      <vertAlign val="superscript"/>
      <sz val="12"/>
      <name val="Calibri"/>
      <family val="2"/>
      <scheme val="minor"/>
    </font>
    <font>
      <i/>
      <sz val="12"/>
      <color indexed="8"/>
      <name val="Calibri"/>
      <family val="2"/>
      <scheme val="minor"/>
    </font>
    <font>
      <vertAlign val="superscript"/>
      <sz val="12"/>
      <name val="Calibri"/>
      <family val="2"/>
      <scheme val="minor"/>
    </font>
    <font>
      <b/>
      <i/>
      <sz val="12"/>
      <name val="Calibri"/>
      <family val="2"/>
    </font>
    <font>
      <sz val="12"/>
      <color rgb="FF00B050"/>
      <name val="Calibri"/>
      <family val="2"/>
      <scheme val="minor"/>
    </font>
    <font>
      <b/>
      <vertAlign val="superscript"/>
      <sz val="9"/>
      <name val="Calibri"/>
      <family val="2"/>
    </font>
    <font>
      <sz val="9"/>
      <name val="Calibri"/>
      <family val="2"/>
    </font>
    <font>
      <i/>
      <sz val="9"/>
      <name val="Calibri"/>
      <family val="2"/>
      <scheme val="minor"/>
    </font>
    <font>
      <b/>
      <sz val="10"/>
      <color theme="1"/>
      <name val="Calibri"/>
      <family val="2"/>
    </font>
    <font>
      <b/>
      <vertAlign val="superscript"/>
      <sz val="10"/>
      <color theme="1"/>
      <name val="Calibri"/>
      <family val="2"/>
    </font>
    <font>
      <vertAlign val="superscript"/>
      <sz val="12"/>
      <color theme="1"/>
      <name val="Calibri"/>
      <family val="2"/>
      <scheme val="minor"/>
    </font>
    <font>
      <vertAlign val="superscript"/>
      <sz val="12"/>
      <color rgb="FFFF0000"/>
      <name val="Calibri"/>
      <family val="2"/>
      <scheme val="minor"/>
    </font>
  </fonts>
  <fills count="60">
    <fill>
      <patternFill patternType="none"/>
    </fill>
    <fill>
      <patternFill patternType="gray125"/>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mediumGray">
        <bgColor indexed="22"/>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mediumGray">
        <bgColor theme="0" tint="-4.9989318521683403E-2"/>
      </patternFill>
    </fill>
    <fill>
      <patternFill patternType="mediumGray">
        <bgColor rgb="FFF9F9F9"/>
      </patternFill>
    </fill>
    <fill>
      <patternFill patternType="lightGray">
        <bgColor rgb="FFF9F9F9"/>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hair">
        <color indexed="22"/>
      </top>
      <bottom style="hair">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ashDotDot">
        <color indexed="64"/>
      </bottom>
      <diagonal/>
    </border>
    <border>
      <left/>
      <right/>
      <top/>
      <bottom style="dashDot">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6403">
    <xf numFmtId="0" fontId="0" fillId="0" borderId="0"/>
    <xf numFmtId="172" fontId="30" fillId="2" borderId="0" applyNumberFormat="0" applyBorder="0" applyAlignment="0" applyProtection="0"/>
    <xf numFmtId="172" fontId="30" fillId="2"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30" fillId="2" borderId="0" applyNumberFormat="0" applyBorder="0" applyAlignment="0" applyProtection="0"/>
    <xf numFmtId="172" fontId="30" fillId="2" borderId="0" applyNumberFormat="0" applyBorder="0" applyAlignment="0" applyProtection="0"/>
    <xf numFmtId="172" fontId="30" fillId="7" borderId="0" applyNumberFormat="0" applyBorder="0" applyAlignment="0" applyProtection="0"/>
    <xf numFmtId="172" fontId="30" fillId="7"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30" fillId="7" borderId="0" applyNumberFormat="0" applyBorder="0" applyAlignment="0" applyProtection="0"/>
    <xf numFmtId="172" fontId="30" fillId="7"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30" fillId="6" borderId="0" applyNumberFormat="0" applyBorder="0" applyAlignment="0" applyProtection="0"/>
    <xf numFmtId="172" fontId="30" fillId="6" borderId="0" applyNumberFormat="0" applyBorder="0" applyAlignment="0" applyProtection="0"/>
    <xf numFmtId="0" fontId="47" fillId="0" borderId="1">
      <alignment horizontal="center" vertical="center"/>
    </xf>
    <xf numFmtId="172" fontId="30" fillId="9" borderId="0" applyNumberFormat="0" applyBorder="0" applyAlignment="0" applyProtection="0"/>
    <xf numFmtId="172" fontId="30" fillId="9"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30" fillId="4" borderId="0" applyNumberFormat="0" applyBorder="0" applyAlignment="0" applyProtection="0"/>
    <xf numFmtId="172" fontId="30" fillId="4"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30" fillId="9" borderId="0" applyNumberFormat="0" applyBorder="0" applyAlignment="0" applyProtection="0"/>
    <xf numFmtId="172" fontId="30" fillId="9" borderId="0" applyNumberFormat="0" applyBorder="0" applyAlignment="0" applyProtection="0"/>
    <xf numFmtId="172" fontId="30" fillId="8" borderId="0" applyNumberFormat="0" applyBorder="0" applyAlignment="0" applyProtection="0"/>
    <xf numFmtId="172" fontId="30" fillId="8"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30" fillId="8" borderId="0" applyNumberFormat="0" applyBorder="0" applyAlignment="0" applyProtection="0"/>
    <xf numFmtId="172" fontId="30" fillId="8"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30" fillId="10" borderId="0" applyNumberFormat="0" applyBorder="0" applyAlignment="0" applyProtection="0"/>
    <xf numFmtId="172" fontId="30" fillId="10" borderId="0" applyNumberFormat="0" applyBorder="0" applyAlignment="0" applyProtection="0"/>
    <xf numFmtId="172" fontId="48" fillId="11" borderId="0" applyNumberFormat="0" applyBorder="0" applyAlignment="0" applyProtection="0"/>
    <xf numFmtId="172" fontId="90" fillId="32" borderId="0" applyNumberFormat="0" applyBorder="0" applyAlignment="0" applyProtection="0"/>
    <xf numFmtId="172" fontId="48" fillId="11" borderId="0" applyNumberFormat="0" applyBorder="0" applyAlignment="0" applyProtection="0"/>
    <xf numFmtId="172" fontId="48" fillId="4" borderId="0" applyNumberFormat="0" applyBorder="0" applyAlignment="0" applyProtection="0"/>
    <xf numFmtId="172" fontId="90" fillId="33" borderId="0" applyNumberFormat="0" applyBorder="0" applyAlignment="0" applyProtection="0"/>
    <xf numFmtId="172" fontId="48" fillId="4" borderId="0" applyNumberFormat="0" applyBorder="0" applyAlignment="0" applyProtection="0"/>
    <xf numFmtId="172" fontId="48" fillId="10" borderId="0" applyNumberFormat="0" applyBorder="0" applyAlignment="0" applyProtection="0"/>
    <xf numFmtId="172" fontId="90" fillId="34" borderId="0" applyNumberFormat="0" applyBorder="0" applyAlignment="0" applyProtection="0"/>
    <xf numFmtId="172" fontId="48" fillId="10" borderId="0" applyNumberFormat="0" applyBorder="0" applyAlignment="0" applyProtection="0"/>
    <xf numFmtId="172" fontId="48" fillId="9" borderId="0" applyNumberFormat="0" applyBorder="0" applyAlignment="0" applyProtection="0"/>
    <xf numFmtId="172" fontId="90" fillId="35" borderId="0" applyNumberFormat="0" applyBorder="0" applyAlignment="0" applyProtection="0"/>
    <xf numFmtId="172" fontId="48" fillId="9" borderId="0" applyNumberFormat="0" applyBorder="0" applyAlignment="0" applyProtection="0"/>
    <xf numFmtId="172" fontId="48" fillId="11" borderId="0" applyNumberFormat="0" applyBorder="0" applyAlignment="0" applyProtection="0"/>
    <xf numFmtId="172" fontId="90" fillId="36" borderId="0" applyNumberFormat="0" applyBorder="0" applyAlignment="0" applyProtection="0"/>
    <xf numFmtId="172" fontId="48" fillId="11" borderId="0" applyNumberFormat="0" applyBorder="0" applyAlignment="0" applyProtection="0"/>
    <xf numFmtId="172" fontId="48" fillId="4" borderId="0" applyNumberFormat="0" applyBorder="0" applyAlignment="0" applyProtection="0"/>
    <xf numFmtId="172" fontId="90" fillId="37" borderId="0" applyNumberFormat="0" applyBorder="0" applyAlignment="0" applyProtection="0"/>
    <xf numFmtId="172" fontId="48" fillId="4" borderId="0" applyNumberFormat="0" applyBorder="0" applyAlignment="0" applyProtection="0"/>
    <xf numFmtId="172" fontId="48" fillId="11" borderId="0" applyNumberFormat="0" applyBorder="0" applyAlignment="0" applyProtection="0"/>
    <xf numFmtId="172" fontId="90" fillId="38" borderId="0" applyNumberFormat="0" applyBorder="0" applyAlignment="0" applyProtection="0"/>
    <xf numFmtId="172" fontId="48" fillId="11" borderId="0" applyNumberFormat="0" applyBorder="0" applyAlignment="0" applyProtection="0"/>
    <xf numFmtId="172" fontId="48" fillId="12" borderId="0" applyNumberFormat="0" applyBorder="0" applyAlignment="0" applyProtection="0"/>
    <xf numFmtId="172" fontId="90" fillId="39" borderId="0" applyNumberFormat="0" applyBorder="0" applyAlignment="0" applyProtection="0"/>
    <xf numFmtId="172" fontId="48" fillId="12" borderId="0" applyNumberFormat="0" applyBorder="0" applyAlignment="0" applyProtection="0"/>
    <xf numFmtId="172" fontId="48" fillId="13" borderId="0" applyNumberFormat="0" applyBorder="0" applyAlignment="0" applyProtection="0"/>
    <xf numFmtId="172" fontId="90" fillId="40" borderId="0" applyNumberFormat="0" applyBorder="0" applyAlignment="0" applyProtection="0"/>
    <xf numFmtId="172" fontId="48" fillId="13" borderId="0" applyNumberFormat="0" applyBorder="0" applyAlignment="0" applyProtection="0"/>
    <xf numFmtId="172" fontId="48" fillId="14" borderId="0" applyNumberFormat="0" applyBorder="0" applyAlignment="0" applyProtection="0"/>
    <xf numFmtId="172" fontId="90" fillId="41" borderId="0" applyNumberFormat="0" applyBorder="0" applyAlignment="0" applyProtection="0"/>
    <xf numFmtId="172" fontId="48" fillId="14" borderId="0" applyNumberFormat="0" applyBorder="0" applyAlignment="0" applyProtection="0"/>
    <xf numFmtId="172" fontId="48" fillId="11" borderId="0" applyNumberFormat="0" applyBorder="0" applyAlignment="0" applyProtection="0"/>
    <xf numFmtId="172" fontId="90" fillId="42" borderId="0" applyNumberFormat="0" applyBorder="0" applyAlignment="0" applyProtection="0"/>
    <xf numFmtId="172" fontId="48" fillId="11" borderId="0" applyNumberFormat="0" applyBorder="0" applyAlignment="0" applyProtection="0"/>
    <xf numFmtId="172" fontId="48" fillId="15" borderId="0" applyNumberFormat="0" applyBorder="0" applyAlignment="0" applyProtection="0"/>
    <xf numFmtId="172" fontId="90" fillId="43" borderId="0" applyNumberFormat="0" applyBorder="0" applyAlignment="0" applyProtection="0"/>
    <xf numFmtId="172" fontId="48" fillId="15" borderId="0" applyNumberFormat="0" applyBorder="0" applyAlignment="0" applyProtection="0"/>
    <xf numFmtId="172" fontId="49" fillId="3" borderId="0" applyNumberFormat="0" applyBorder="0" applyAlignment="0" applyProtection="0"/>
    <xf numFmtId="172" fontId="91" fillId="44" borderId="0" applyNumberFormat="0" applyBorder="0" applyAlignment="0" applyProtection="0"/>
    <xf numFmtId="172" fontId="49" fillId="3" borderId="0" applyNumberFormat="0" applyBorder="0" applyAlignment="0" applyProtection="0"/>
    <xf numFmtId="0" fontId="50" fillId="0" borderId="2" applyNumberFormat="0">
      <alignment horizontal="right" vertical="center"/>
    </xf>
    <xf numFmtId="0" fontId="50" fillId="0" borderId="2" applyNumberFormat="0">
      <alignment horizontal="right" vertical="center"/>
    </xf>
    <xf numFmtId="172" fontId="51" fillId="16" borderId="3" applyNumberFormat="0" applyAlignment="0" applyProtection="0"/>
    <xf numFmtId="172" fontId="92" fillId="45" borderId="20" applyNumberFormat="0" applyAlignment="0" applyProtection="0"/>
    <xf numFmtId="172" fontId="51" fillId="16" borderId="3" applyNumberFormat="0" applyAlignment="0" applyProtection="0"/>
    <xf numFmtId="172" fontId="52" fillId="17" borderId="4" applyNumberFormat="0" applyAlignment="0" applyProtection="0"/>
    <xf numFmtId="172" fontId="93" fillId="46" borderId="21" applyNumberFormat="0" applyAlignment="0" applyProtection="0"/>
    <xf numFmtId="172" fontId="52" fillId="17" borderId="4" applyNumberFormat="0" applyAlignment="0" applyProtection="0"/>
    <xf numFmtId="43" fontId="89" fillId="0" borderId="0" applyFont="0" applyFill="0" applyBorder="0" applyAlignment="0" applyProtection="0"/>
    <xf numFmtId="0" fontId="53" fillId="0" borderId="0"/>
    <xf numFmtId="0" fontId="53" fillId="0" borderId="0"/>
    <xf numFmtId="0" fontId="53" fillId="0" borderId="0"/>
    <xf numFmtId="0" fontId="53" fillId="0" borderId="0"/>
    <xf numFmtId="0" fontId="54" fillId="0" borderId="0"/>
    <xf numFmtId="0" fontId="53" fillId="0" borderId="0"/>
    <xf numFmtId="0" fontId="12" fillId="0" borderId="0"/>
    <xf numFmtId="0" fontId="12"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7"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56" fillId="0" borderId="0" applyNumberFormat="0" applyFill="0" applyBorder="0" applyAlignment="0" applyProtection="0"/>
    <xf numFmtId="172" fontId="94" fillId="0" borderId="0" applyNumberFormat="0" applyFill="0" applyBorder="0" applyAlignment="0" applyProtection="0"/>
    <xf numFmtId="172" fontId="56" fillId="0" borderId="0" applyNumberFormat="0" applyFill="0" applyBorder="0" applyAlignment="0" applyProtection="0"/>
    <xf numFmtId="0" fontId="50" fillId="0" borderId="0" applyNumberFormat="0">
      <alignment horizontal="left"/>
    </xf>
    <xf numFmtId="0" fontId="50" fillId="0" borderId="5" applyNumberFormat="0" applyBorder="0">
      <alignment horizontal="right"/>
    </xf>
    <xf numFmtId="172" fontId="57" fillId="5" borderId="0" applyNumberFormat="0" applyBorder="0" applyAlignment="0" applyProtection="0"/>
    <xf numFmtId="172" fontId="95" fillId="47" borderId="0" applyNumberFormat="0" applyBorder="0" applyAlignment="0" applyProtection="0"/>
    <xf numFmtId="172" fontId="57" fillId="5" borderId="0" applyNumberFormat="0" applyBorder="0" applyAlignment="0" applyProtection="0"/>
    <xf numFmtId="172" fontId="58" fillId="0" borderId="6" applyNumberFormat="0" applyFill="0" applyAlignment="0" applyProtection="0"/>
    <xf numFmtId="172" fontId="96" fillId="0" borderId="22" applyNumberFormat="0" applyFill="0" applyAlignment="0" applyProtection="0"/>
    <xf numFmtId="172" fontId="58" fillId="0" borderId="6" applyNumberFormat="0" applyFill="0" applyAlignment="0" applyProtection="0"/>
    <xf numFmtId="172" fontId="59" fillId="0" borderId="7" applyNumberFormat="0" applyFill="0" applyAlignment="0" applyProtection="0"/>
    <xf numFmtId="172" fontId="97" fillId="0" borderId="23" applyNumberFormat="0" applyFill="0" applyAlignment="0" applyProtection="0"/>
    <xf numFmtId="172" fontId="59" fillId="0" borderId="7" applyNumberFormat="0" applyFill="0" applyAlignment="0" applyProtection="0"/>
    <xf numFmtId="172" fontId="60" fillId="0" borderId="8" applyNumberFormat="0" applyFill="0" applyAlignment="0" applyProtection="0"/>
    <xf numFmtId="172" fontId="98" fillId="0" borderId="24" applyNumberFormat="0" applyFill="0" applyAlignment="0" applyProtection="0"/>
    <xf numFmtId="172" fontId="60" fillId="0" borderId="8" applyNumberFormat="0" applyFill="0" applyAlignment="0" applyProtection="0"/>
    <xf numFmtId="172" fontId="60" fillId="0" borderId="0" applyNumberFormat="0" applyFill="0" applyBorder="0" applyAlignment="0" applyProtection="0"/>
    <xf numFmtId="172" fontId="98" fillId="0" borderId="0" applyNumberFormat="0" applyFill="0" applyBorder="0" applyAlignment="0" applyProtection="0"/>
    <xf numFmtId="172"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172" fontId="62" fillId="10" borderId="3" applyNumberFormat="0" applyAlignment="0" applyProtection="0"/>
    <xf numFmtId="172" fontId="99" fillId="48" borderId="20" applyNumberFormat="0" applyAlignment="0" applyProtection="0"/>
    <xf numFmtId="172" fontId="62" fillId="10" borderId="3" applyNumberFormat="0" applyAlignment="0" applyProtection="0"/>
    <xf numFmtId="172" fontId="63" fillId="0" borderId="9" applyNumberFormat="0" applyFill="0" applyAlignment="0" applyProtection="0"/>
    <xf numFmtId="172" fontId="100" fillId="0" borderId="25" applyNumberFormat="0" applyFill="0" applyAlignment="0" applyProtection="0"/>
    <xf numFmtId="172" fontId="63" fillId="0" borderId="9" applyNumberFormat="0" applyFill="0" applyAlignment="0" applyProtection="0"/>
    <xf numFmtId="172" fontId="64" fillId="10" borderId="0" applyNumberFormat="0" applyBorder="0" applyAlignment="0" applyProtection="0"/>
    <xf numFmtId="172" fontId="101" fillId="49" borderId="0" applyNumberFormat="0" applyBorder="0" applyAlignment="0" applyProtection="0"/>
    <xf numFmtId="172" fontId="64" fillId="10" borderId="0" applyNumberFormat="0" applyBorder="0" applyAlignment="0" applyProtection="0"/>
    <xf numFmtId="174" fontId="6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89" fillId="0" borderId="0"/>
    <xf numFmtId="0" fontId="89" fillId="0" borderId="0"/>
    <xf numFmtId="175" fontId="2" fillId="0" borderId="0"/>
    <xf numFmtId="0" fontId="89" fillId="0" borderId="0"/>
    <xf numFmtId="0" fontId="89" fillId="0" borderId="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0" fontId="89" fillId="0" borderId="0"/>
    <xf numFmtId="0" fontId="89" fillId="0" borderId="0"/>
    <xf numFmtId="0" fontId="2" fillId="0" borderId="0"/>
    <xf numFmtId="0" fontId="55" fillId="0" borderId="0"/>
    <xf numFmtId="0" fontId="2" fillId="0" borderId="0"/>
    <xf numFmtId="37" fontId="12" fillId="0" borderId="0"/>
    <xf numFmtId="172" fontId="89" fillId="0" borderId="0"/>
    <xf numFmtId="172" fontId="89" fillId="0" borderId="0"/>
    <xf numFmtId="172" fontId="2" fillId="0" borderId="0"/>
    <xf numFmtId="172" fontId="2" fillId="0" borderId="0"/>
    <xf numFmtId="172" fontId="30" fillId="0" borderId="0"/>
    <xf numFmtId="172" fontId="30" fillId="0" borderId="0"/>
    <xf numFmtId="172" fontId="30" fillId="0" borderId="0"/>
    <xf numFmtId="0" fontId="2" fillId="0" borderId="0"/>
    <xf numFmtId="0" fontId="2" fillId="0" borderId="0"/>
    <xf numFmtId="0" fontId="2"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2" fillId="0" borderId="0"/>
    <xf numFmtId="0" fontId="2" fillId="0" borderId="0"/>
    <xf numFmtId="0" fontId="2" fillId="0" borderId="0"/>
    <xf numFmtId="172" fontId="2" fillId="0" borderId="0"/>
    <xf numFmtId="37" fontId="12" fillId="0" borderId="0"/>
    <xf numFmtId="0" fontId="2" fillId="0" borderId="0"/>
    <xf numFmtId="0" fontId="2" fillId="0" borderId="0"/>
    <xf numFmtId="0" fontId="89" fillId="0" borderId="0"/>
    <xf numFmtId="0" fontId="2" fillId="0" borderId="0"/>
    <xf numFmtId="0" fontId="2" fillId="0" borderId="0"/>
    <xf numFmtId="172" fontId="89" fillId="0" borderId="0"/>
    <xf numFmtId="0" fontId="2" fillId="0" borderId="0"/>
    <xf numFmtId="0" fontId="2" fillId="0" borderId="0"/>
    <xf numFmtId="172" fontId="89" fillId="0" borderId="0"/>
    <xf numFmtId="0" fontId="2"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55" fillId="0" borderId="0"/>
    <xf numFmtId="0" fontId="2" fillId="0" borderId="0"/>
    <xf numFmtId="0" fontId="2"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89" fillId="0" borderId="0"/>
    <xf numFmtId="0" fontId="89" fillId="0" borderId="0"/>
    <xf numFmtId="0" fontId="2" fillId="0" borderId="0"/>
    <xf numFmtId="0" fontId="102" fillId="0" borderId="0"/>
    <xf numFmtId="0" fontId="2" fillId="0" borderId="0"/>
    <xf numFmtId="0" fontId="2" fillId="0" borderId="0"/>
    <xf numFmtId="0" fontId="89" fillId="0" borderId="0"/>
    <xf numFmtId="0" fontId="103" fillId="0" borderId="0"/>
    <xf numFmtId="0" fontId="89" fillId="0" borderId="0"/>
    <xf numFmtId="0" fontId="89" fillId="0" borderId="0"/>
    <xf numFmtId="0" fontId="89" fillId="0" borderId="0"/>
    <xf numFmtId="0" fontId="89" fillId="0" borderId="0"/>
    <xf numFmtId="172" fontId="2"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2" fillId="0" borderId="0"/>
    <xf numFmtId="0" fontId="89" fillId="0" borderId="0"/>
    <xf numFmtId="0" fontId="89" fillId="0" borderId="0"/>
    <xf numFmtId="0" fontId="2" fillId="0" borderId="0"/>
    <xf numFmtId="175" fontId="2" fillId="0" borderId="0"/>
    <xf numFmtId="0" fontId="89" fillId="0" borderId="0"/>
    <xf numFmtId="0" fontId="89" fillId="0" borderId="0"/>
    <xf numFmtId="37" fontId="67" fillId="0" borderId="0"/>
    <xf numFmtId="175" fontId="89" fillId="0" borderId="0"/>
    <xf numFmtId="0" fontId="89" fillId="0" borderId="0"/>
    <xf numFmtId="0" fontId="2" fillId="0" borderId="0"/>
    <xf numFmtId="0" fontId="2" fillId="0" borderId="0"/>
    <xf numFmtId="0" fontId="2" fillId="0" borderId="0"/>
    <xf numFmtId="0" fontId="68" fillId="0" borderId="0"/>
    <xf numFmtId="0" fontId="89" fillId="0" borderId="0"/>
    <xf numFmtId="172" fontId="89" fillId="0" borderId="0"/>
    <xf numFmtId="172" fontId="89" fillId="0" borderId="0"/>
    <xf numFmtId="172" fontId="2" fillId="0" borderId="0"/>
    <xf numFmtId="172"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2" fillId="0" borderId="0"/>
    <xf numFmtId="172" fontId="89" fillId="0" borderId="0"/>
    <xf numFmtId="0" fontId="89" fillId="0" borderId="0"/>
    <xf numFmtId="0" fontId="89" fillId="0" borderId="0"/>
    <xf numFmtId="0" fontId="2" fillId="0" borderId="0"/>
    <xf numFmtId="0" fontId="89" fillId="0" borderId="0"/>
    <xf numFmtId="0" fontId="89" fillId="0" borderId="0"/>
    <xf numFmtId="172"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172" fontId="89" fillId="0" borderId="0"/>
    <xf numFmtId="0" fontId="89" fillId="0" borderId="0"/>
    <xf numFmtId="0" fontId="89" fillId="0" borderId="0"/>
    <xf numFmtId="0" fontId="89" fillId="0" borderId="0"/>
    <xf numFmtId="0" fontId="89" fillId="0" borderId="0"/>
    <xf numFmtId="37" fontId="12" fillId="0" borderId="0"/>
    <xf numFmtId="0" fontId="89" fillId="0" borderId="0"/>
    <xf numFmtId="0" fontId="89" fillId="0" borderId="0"/>
    <xf numFmtId="0" fontId="89" fillId="0" borderId="0"/>
    <xf numFmtId="172" fontId="12" fillId="6" borderId="10"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12" fillId="6" borderId="10" applyNumberFormat="0" applyFont="0" applyAlignment="0" applyProtection="0"/>
    <xf numFmtId="172" fontId="69" fillId="16" borderId="11" applyNumberFormat="0" applyAlignment="0" applyProtection="0"/>
    <xf numFmtId="172" fontId="104" fillId="45" borderId="27" applyNumberFormat="0" applyAlignment="0" applyProtection="0"/>
    <xf numFmtId="172" fontId="69" fillId="16" borderId="1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172" fontId="70" fillId="18" borderId="1" applyBorder="0">
      <alignment horizontal="center" vertical="center" wrapText="1"/>
    </xf>
    <xf numFmtId="172" fontId="70" fillId="51" borderId="1" applyBorder="0">
      <alignment horizontal="center" vertical="center" wrapText="1"/>
    </xf>
    <xf numFmtId="172" fontId="70" fillId="52" borderId="1" applyBorder="0">
      <alignment horizontal="center" vertical="center" wrapText="1"/>
    </xf>
    <xf numFmtId="172" fontId="71" fillId="53" borderId="1" applyBorder="0">
      <alignment horizontal="center" vertical="center" wrapText="1"/>
    </xf>
    <xf numFmtId="0" fontId="50" fillId="0" borderId="2" applyNumberFormat="0">
      <alignment horizontal="center" vertical="center"/>
    </xf>
    <xf numFmtId="0" fontId="50" fillId="0" borderId="2" applyNumberFormat="0">
      <alignment horizontal="center" vertical="center"/>
    </xf>
    <xf numFmtId="0" fontId="72" fillId="0" borderId="2" applyNumberFormat="0" applyProtection="0">
      <alignment horizontal="center" vertical="center"/>
    </xf>
    <xf numFmtId="0" fontId="72" fillId="0" borderId="2" applyNumberFormat="0" applyProtection="0">
      <alignment horizontal="center" vertical="center"/>
    </xf>
    <xf numFmtId="172" fontId="73" fillId="0" borderId="0" applyNumberFormat="0" applyFill="0" applyBorder="0" applyAlignment="0" applyProtection="0"/>
    <xf numFmtId="172" fontId="105" fillId="0" borderId="0" applyNumberFormat="0" applyFill="0" applyBorder="0" applyAlignment="0" applyProtection="0"/>
    <xf numFmtId="172" fontId="73" fillId="0" borderId="0" applyNumberFormat="0" applyFill="0" applyBorder="0" applyAlignment="0" applyProtection="0"/>
    <xf numFmtId="172" fontId="74" fillId="0" borderId="12" applyNumberFormat="0" applyFill="0" applyAlignment="0" applyProtection="0"/>
    <xf numFmtId="0" fontId="75" fillId="19" borderId="2" applyNumberFormat="0" applyFill="0" applyProtection="0">
      <alignment horizontal="left" vertical="center"/>
    </xf>
    <xf numFmtId="172" fontId="106" fillId="0" borderId="28" applyNumberFormat="0" applyFill="0" applyAlignment="0" applyProtection="0"/>
    <xf numFmtId="172" fontId="74" fillId="0" borderId="12" applyNumberFormat="0" applyFill="0" applyAlignment="0" applyProtection="0"/>
    <xf numFmtId="176" fontId="50" fillId="19" borderId="13" applyNumberFormat="0" applyFill="0" applyAlignment="0" applyProtection="0">
      <alignment horizontal="right" vertical="center"/>
    </xf>
    <xf numFmtId="176" fontId="50" fillId="19" borderId="13" applyNumberFormat="0" applyFill="0" applyAlignment="0" applyProtection="0">
      <alignment horizontal="right" vertical="center"/>
    </xf>
    <xf numFmtId="172" fontId="76" fillId="0" borderId="0" applyNumberFormat="0" applyFill="0" applyBorder="0" applyAlignment="0" applyProtection="0"/>
    <xf numFmtId="172" fontId="107" fillId="0" borderId="0" applyNumberFormat="0" applyFill="0" applyBorder="0" applyAlignment="0" applyProtection="0"/>
    <xf numFmtId="172" fontId="76" fillId="0" borderId="0" applyNumberFormat="0" applyFill="0" applyBorder="0" applyAlignment="0" applyProtection="0"/>
    <xf numFmtId="0" fontId="77" fillId="0" borderId="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43"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9" borderId="0" applyNumberFormat="0" applyBorder="0" applyAlignment="0" applyProtection="0"/>
    <xf numFmtId="172" fontId="1" fillId="9" borderId="0" applyNumberFormat="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xf numFmtId="172" fontId="1" fillId="0" borderId="0"/>
    <xf numFmtId="172"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8"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10" borderId="0" applyNumberFormat="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10"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9"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7"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6"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4"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2" borderId="0" applyNumberFormat="0" applyBorder="0" applyAlignment="0" applyProtection="0"/>
    <xf numFmtId="172" fontId="1" fillId="0" borderId="0"/>
    <xf numFmtId="172" fontId="1" fillId="0" borderId="0"/>
    <xf numFmtId="172"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8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2" fillId="0" borderId="0" applyFont="0" applyFill="0" applyBorder="0" applyAlignment="0" applyProtection="0"/>
    <xf numFmtId="164"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55" fillId="0" borderId="0" applyFont="0" applyFill="0" applyBorder="0" applyAlignment="0" applyProtection="0"/>
    <xf numFmtId="165" fontId="2" fillId="0" borderId="0" applyFont="0" applyFill="0" applyBorder="0" applyAlignment="0" applyProtection="0"/>
    <xf numFmtId="165" fontId="55" fillId="0" borderId="0" applyFont="0" applyFill="0" applyBorder="0" applyAlignment="0" applyProtection="0"/>
    <xf numFmtId="165" fontId="2" fillId="0" borderId="0" applyFont="0" applyFill="0" applyBorder="0" applyAlignment="0" applyProtection="0"/>
    <xf numFmtId="165" fontId="55" fillId="0" borderId="0" applyFont="0" applyFill="0" applyBorder="0" applyAlignment="0" applyProtection="0"/>
    <xf numFmtId="165" fontId="2"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5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0" fontId="89" fillId="0" borderId="0"/>
    <xf numFmtId="0" fontId="89" fillId="0" borderId="0"/>
    <xf numFmtId="0" fontId="89" fillId="0" borderId="0"/>
    <xf numFmtId="172" fontId="89" fillId="0" borderId="0"/>
    <xf numFmtId="172" fontId="89" fillId="0" borderId="0"/>
    <xf numFmtId="37" fontId="12" fillId="0" borderId="0"/>
    <xf numFmtId="37" fontId="12" fillId="0" borderId="0"/>
    <xf numFmtId="37" fontId="12" fillId="0" borderId="0"/>
    <xf numFmtId="37" fontId="12" fillId="0" borderId="0"/>
    <xf numFmtId="37" fontId="12" fillId="0" borderId="0"/>
    <xf numFmtId="37" fontId="12"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0" fontId="133"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9" fillId="0" borderId="0"/>
    <xf numFmtId="0" fontId="89" fillId="0" borderId="0"/>
    <xf numFmtId="0" fontId="89" fillId="0" borderId="0"/>
    <xf numFmtId="0" fontId="89"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9" fillId="0" borderId="0"/>
    <xf numFmtId="0" fontId="89" fillId="0" borderId="0"/>
    <xf numFmtId="0" fontId="89" fillId="0" borderId="0"/>
    <xf numFmtId="0" fontId="89" fillId="0" borderId="0"/>
    <xf numFmtId="0" fontId="89"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0" fontId="89" fillId="0" borderId="0"/>
    <xf numFmtId="0" fontId="89" fillId="0" borderId="0"/>
    <xf numFmtId="0"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0" fontId="89" fillId="0" borderId="0"/>
    <xf numFmtId="172" fontId="89" fillId="0" borderId="0"/>
    <xf numFmtId="172" fontId="89" fillId="0" borderId="0"/>
    <xf numFmtId="172"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2" fillId="0" borderId="0"/>
    <xf numFmtId="0" fontId="2" fillId="0" borderId="0"/>
    <xf numFmtId="0" fontId="2"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175" fontId="89" fillId="0" borderId="0"/>
    <xf numFmtId="175" fontId="89" fillId="0" borderId="0"/>
    <xf numFmtId="175"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0" fontId="89" fillId="0" borderId="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2"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175" fontId="89" fillId="0" borderId="0"/>
    <xf numFmtId="175" fontId="89" fillId="0" borderId="0"/>
    <xf numFmtId="175"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164"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165"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175"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0"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1"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2"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3"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4"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5"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6"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7"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8"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29"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0"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172" fontId="89" fillId="31" borderId="0" applyNumberFormat="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5" fontId="89" fillId="0" borderId="0"/>
    <xf numFmtId="175" fontId="89" fillId="0" borderId="0"/>
    <xf numFmtId="175" fontId="89" fillId="0" borderId="0"/>
    <xf numFmtId="175"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0" borderId="0"/>
    <xf numFmtId="172" fontId="89" fillId="0" borderId="0"/>
    <xf numFmtId="172" fontId="89" fillId="0" borderId="0"/>
    <xf numFmtId="172"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172" fontId="89" fillId="50" borderId="26" applyNumberFormat="0" applyFont="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0" fontId="103" fillId="0" borderId="0"/>
  </cellStyleXfs>
  <cellXfs count="976">
    <xf numFmtId="0" fontId="0" fillId="0" borderId="0" xfId="0"/>
    <xf numFmtId="0" fontId="3" fillId="0" borderId="0" xfId="719" applyFont="1" applyAlignment="1">
      <alignment vertical="top"/>
    </xf>
    <xf numFmtId="0" fontId="108" fillId="0" borderId="0" xfId="719" applyFont="1"/>
    <xf numFmtId="0" fontId="5" fillId="0" borderId="0" xfId="719" applyFont="1" applyAlignment="1">
      <alignment vertical="top"/>
    </xf>
    <xf numFmtId="0" fontId="5" fillId="0" borderId="0" xfId="719" applyFont="1" applyAlignment="1">
      <alignment horizontal="left" vertical="top"/>
    </xf>
    <xf numFmtId="0" fontId="5" fillId="0" borderId="0" xfId="719" applyFont="1" applyAlignment="1">
      <alignment horizontal="center" vertical="top"/>
    </xf>
    <xf numFmtId="0" fontId="6" fillId="0" borderId="0" xfId="719" applyFont="1" applyAlignment="1">
      <alignment vertical="top"/>
    </xf>
    <xf numFmtId="0" fontId="109" fillId="0" borderId="0" xfId="719" applyFont="1"/>
    <xf numFmtId="0" fontId="6" fillId="0" borderId="0" xfId="719" applyFont="1" applyAlignment="1">
      <alignment horizontal="center" vertical="top"/>
    </xf>
    <xf numFmtId="0" fontId="7" fillId="0" borderId="0" xfId="719" applyFont="1" applyAlignment="1">
      <alignment vertical="top"/>
    </xf>
    <xf numFmtId="0" fontId="7" fillId="0" borderId="14" xfId="719" applyFont="1" applyBorder="1" applyAlignment="1">
      <alignment vertical="top"/>
    </xf>
    <xf numFmtId="0" fontId="8" fillId="0" borderId="15" xfId="719" applyFont="1" applyBorder="1"/>
    <xf numFmtId="0" fontId="8" fillId="54" borderId="15" xfId="719" applyFont="1" applyFill="1" applyBorder="1"/>
    <xf numFmtId="0" fontId="9" fillId="54" borderId="0" xfId="719" applyFont="1" applyFill="1" applyAlignment="1">
      <alignment horizontal="left"/>
    </xf>
    <xf numFmtId="0" fontId="8" fillId="54" borderId="15" xfId="719" applyFont="1" applyFill="1" applyBorder="1" applyAlignment="1">
      <alignment horizontal="left"/>
    </xf>
    <xf numFmtId="0" fontId="3" fillId="0" borderId="0" xfId="719" applyFont="1"/>
    <xf numFmtId="0" fontId="8" fillId="0" borderId="0" xfId="719" applyFont="1"/>
    <xf numFmtId="0" fontId="8" fillId="54" borderId="0" xfId="719" applyFont="1" applyFill="1"/>
    <xf numFmtId="0" fontId="5" fillId="0" borderId="0" xfId="719" applyFont="1"/>
    <xf numFmtId="0" fontId="8" fillId="54" borderId="16" xfId="719" applyFont="1" applyFill="1" applyBorder="1"/>
    <xf numFmtId="0" fontId="10" fillId="54" borderId="0" xfId="719" applyFont="1" applyFill="1" applyAlignment="1">
      <alignment horizontal="left"/>
    </xf>
    <xf numFmtId="0" fontId="9" fillId="54" borderId="0" xfId="719" applyFont="1" applyFill="1"/>
    <xf numFmtId="0" fontId="10" fillId="54" borderId="0" xfId="719" applyFont="1" applyFill="1"/>
    <xf numFmtId="0" fontId="8" fillId="54" borderId="0" xfId="719" applyFont="1" applyFill="1" applyAlignment="1">
      <alignment horizontal="center"/>
    </xf>
    <xf numFmtId="0" fontId="8" fillId="54" borderId="0" xfId="719" applyFont="1" applyFill="1" applyAlignment="1">
      <alignment horizontal="left"/>
    </xf>
    <xf numFmtId="0" fontId="8" fillId="54" borderId="17" xfId="719" applyFont="1" applyFill="1" applyBorder="1"/>
    <xf numFmtId="0" fontId="5" fillId="0" borderId="0" xfId="719" applyFont="1" applyAlignment="1">
      <alignment horizontal="center"/>
    </xf>
    <xf numFmtId="0" fontId="8" fillId="0" borderId="14" xfId="719" applyFont="1" applyBorder="1"/>
    <xf numFmtId="0" fontId="8" fillId="54" borderId="14" xfId="719" applyFont="1" applyFill="1" applyBorder="1"/>
    <xf numFmtId="0" fontId="3" fillId="0" borderId="16" xfId="719" applyFont="1" applyBorder="1"/>
    <xf numFmtId="49" fontId="8" fillId="0" borderId="0" xfId="719" applyNumberFormat="1" applyFont="1" applyAlignment="1">
      <alignment horizontal="left"/>
    </xf>
    <xf numFmtId="167" fontId="8" fillId="0" borderId="0" xfId="719" applyNumberFormat="1" applyFont="1" applyAlignment="1">
      <alignment horizontal="right"/>
    </xf>
    <xf numFmtId="49" fontId="11" fillId="0" borderId="0" xfId="719" applyNumberFormat="1" applyFont="1" applyAlignment="1">
      <alignment horizontal="left"/>
    </xf>
    <xf numFmtId="167" fontId="8" fillId="0" borderId="0" xfId="299" applyNumberFormat="1" applyFont="1" applyAlignment="1">
      <alignment horizontal="right"/>
    </xf>
    <xf numFmtId="167" fontId="9" fillId="0" borderId="0" xfId="299" applyNumberFormat="1" applyFont="1" applyAlignment="1">
      <alignment horizontal="right"/>
    </xf>
    <xf numFmtId="168" fontId="3" fillId="0" borderId="0" xfId="299" applyNumberFormat="1" applyFont="1"/>
    <xf numFmtId="167" fontId="111" fillId="0" borderId="0" xfId="299" applyNumberFormat="1" applyFont="1" applyAlignment="1">
      <alignment horizontal="right"/>
    </xf>
    <xf numFmtId="0" fontId="8" fillId="0" borderId="18" xfId="719" applyFont="1" applyBorder="1"/>
    <xf numFmtId="49" fontId="8" fillId="0" borderId="18" xfId="719" applyNumberFormat="1" applyFont="1" applyBorder="1" applyAlignment="1">
      <alignment horizontal="left"/>
    </xf>
    <xf numFmtId="49" fontId="11" fillId="0" borderId="18" xfId="719" applyNumberFormat="1" applyFont="1" applyBorder="1" applyAlignment="1">
      <alignment horizontal="left"/>
    </xf>
    <xf numFmtId="167" fontId="8" fillId="0" borderId="18" xfId="299" applyNumberFormat="1" applyFont="1" applyBorder="1" applyAlignment="1">
      <alignment horizontal="right"/>
    </xf>
    <xf numFmtId="167" fontId="112" fillId="0" borderId="18" xfId="299" applyNumberFormat="1" applyFont="1" applyBorder="1" applyAlignment="1">
      <alignment horizontal="right"/>
    </xf>
    <xf numFmtId="167" fontId="113" fillId="0" borderId="18" xfId="299" applyNumberFormat="1" applyFont="1" applyBorder="1" applyAlignment="1">
      <alignment horizontal="right"/>
    </xf>
    <xf numFmtId="167" fontId="8" fillId="0" borderId="19" xfId="299" applyNumberFormat="1" applyFont="1" applyBorder="1" applyAlignment="1">
      <alignment horizontal="right"/>
    </xf>
    <xf numFmtId="49" fontId="111" fillId="0" borderId="0" xfId="719" applyNumberFormat="1" applyFont="1" applyAlignment="1">
      <alignment horizontal="left"/>
    </xf>
    <xf numFmtId="37" fontId="111" fillId="0" borderId="0" xfId="639" applyFont="1"/>
    <xf numFmtId="167" fontId="8" fillId="0" borderId="0" xfId="719" applyNumberFormat="1" applyFont="1"/>
    <xf numFmtId="0" fontId="14" fillId="0" borderId="14" xfId="719" applyFont="1" applyBorder="1"/>
    <xf numFmtId="49" fontId="14" fillId="0" borderId="14" xfId="719" applyNumberFormat="1" applyFont="1" applyBorder="1" applyAlignment="1">
      <alignment horizontal="left"/>
    </xf>
    <xf numFmtId="167" fontId="14" fillId="0" borderId="14" xfId="719" applyNumberFormat="1" applyFont="1" applyBorder="1" applyAlignment="1">
      <alignment horizontal="right"/>
    </xf>
    <xf numFmtId="0" fontId="7" fillId="0" borderId="0" xfId="719" applyFont="1"/>
    <xf numFmtId="0" fontId="14" fillId="0" borderId="0" xfId="719" applyFont="1"/>
    <xf numFmtId="0" fontId="15" fillId="0" borderId="0" xfId="719" applyFont="1"/>
    <xf numFmtId="0" fontId="17" fillId="0" borderId="0" xfId="719" applyFont="1" applyAlignment="1">
      <alignment horizontal="centerContinuous"/>
    </xf>
    <xf numFmtId="0" fontId="17" fillId="0" borderId="0" xfId="719" applyFont="1"/>
    <xf numFmtId="167" fontId="7" fillId="0" borderId="0" xfId="719" applyNumberFormat="1" applyFont="1"/>
    <xf numFmtId="0" fontId="18" fillId="0" borderId="0" xfId="719" applyFont="1"/>
    <xf numFmtId="0" fontId="6" fillId="0" borderId="0" xfId="719" applyFont="1" applyAlignment="1">
      <alignment horizontal="left" vertical="top"/>
    </xf>
    <xf numFmtId="0" fontId="109" fillId="0" borderId="0" xfId="719" applyFont="1" applyAlignment="1">
      <alignment vertical="top"/>
    </xf>
    <xf numFmtId="0" fontId="3" fillId="0" borderId="0" xfId="719" applyFont="1" applyAlignment="1">
      <alignment horizontal="left"/>
    </xf>
    <xf numFmtId="0" fontId="3" fillId="0" borderId="14" xfId="719" applyFont="1" applyBorder="1"/>
    <xf numFmtId="0" fontId="10" fillId="54" borderId="0" xfId="719" applyFont="1" applyFill="1" applyAlignment="1">
      <alignment horizontal="center"/>
    </xf>
    <xf numFmtId="0" fontId="9" fillId="54" borderId="17" xfId="719" applyFont="1" applyFill="1" applyBorder="1"/>
    <xf numFmtId="0" fontId="10" fillId="54" borderId="17" xfId="719" applyFont="1" applyFill="1" applyBorder="1" applyAlignment="1">
      <alignment horizontal="center"/>
    </xf>
    <xf numFmtId="0" fontId="10" fillId="54" borderId="14" xfId="719" applyFont="1" applyFill="1" applyBorder="1" applyAlignment="1">
      <alignment horizontal="center"/>
    </xf>
    <xf numFmtId="0" fontId="8" fillId="54" borderId="14" xfId="719" applyFont="1" applyFill="1" applyBorder="1" applyAlignment="1">
      <alignment horizontal="left"/>
    </xf>
    <xf numFmtId="0" fontId="9" fillId="54" borderId="14" xfId="719" applyFont="1" applyFill="1" applyBorder="1"/>
    <xf numFmtId="167" fontId="8" fillId="0" borderId="0" xfId="358" applyNumberFormat="1" applyFont="1" applyAlignment="1">
      <alignment horizontal="right"/>
    </xf>
    <xf numFmtId="167" fontId="110" fillId="0" borderId="0" xfId="358" applyNumberFormat="1" applyFont="1" applyAlignment="1">
      <alignment horizontal="right"/>
    </xf>
    <xf numFmtId="167" fontId="111" fillId="0" borderId="0" xfId="358" applyNumberFormat="1" applyFont="1" applyAlignment="1">
      <alignment horizontal="right"/>
    </xf>
    <xf numFmtId="167" fontId="112" fillId="0" borderId="18" xfId="358" applyNumberFormat="1" applyFont="1" applyBorder="1" applyAlignment="1">
      <alignment horizontal="right"/>
    </xf>
    <xf numFmtId="167" fontId="8" fillId="0" borderId="18" xfId="358" applyNumberFormat="1" applyFont="1" applyBorder="1" applyAlignment="1">
      <alignment horizontal="right"/>
    </xf>
    <xf numFmtId="167" fontId="113" fillId="0" borderId="18" xfId="358" applyNumberFormat="1" applyFont="1" applyBorder="1" applyAlignment="1">
      <alignment horizontal="right"/>
    </xf>
    <xf numFmtId="49" fontId="111" fillId="0" borderId="0" xfId="719" quotePrefix="1" applyNumberFormat="1" applyFont="1" applyAlignment="1">
      <alignment horizontal="left"/>
    </xf>
    <xf numFmtId="167" fontId="15" fillId="0" borderId="14" xfId="299" applyNumberFormat="1" applyFont="1" applyBorder="1" applyAlignment="1">
      <alignment horizontal="right"/>
    </xf>
    <xf numFmtId="167" fontId="15" fillId="0" borderId="14" xfId="299" applyNumberFormat="1" applyFont="1" applyBorder="1" applyAlignment="1">
      <alignment horizontal="left"/>
    </xf>
    <xf numFmtId="0" fontId="14" fillId="0" borderId="0" xfId="719" applyFont="1" applyAlignment="1">
      <alignment horizontal="left"/>
    </xf>
    <xf numFmtId="0" fontId="15" fillId="0" borderId="0" xfId="719" applyFont="1" applyAlignment="1">
      <alignment horizontal="left"/>
    </xf>
    <xf numFmtId="0" fontId="19" fillId="0" borderId="0" xfId="719" applyFont="1" applyAlignment="1">
      <alignment horizontal="center"/>
    </xf>
    <xf numFmtId="0" fontId="7" fillId="0" borderId="0" xfId="719" applyFont="1" applyAlignment="1">
      <alignment horizontal="left"/>
    </xf>
    <xf numFmtId="167" fontId="7" fillId="0" borderId="0" xfId="719" applyNumberFormat="1" applyFont="1" applyAlignment="1">
      <alignment horizontal="left"/>
    </xf>
    <xf numFmtId="0" fontId="108" fillId="0" borderId="0" xfId="719" applyFont="1" applyAlignment="1">
      <alignment vertical="top"/>
    </xf>
    <xf numFmtId="0" fontId="20" fillId="0" borderId="0" xfId="719" applyFont="1" applyAlignment="1">
      <alignment horizontal="left" vertical="top"/>
    </xf>
    <xf numFmtId="0" fontId="21" fillId="0" borderId="0" xfId="719" applyFont="1" applyAlignment="1">
      <alignment horizontal="left" vertical="top"/>
    </xf>
    <xf numFmtId="0" fontId="21" fillId="0" borderId="0" xfId="719" applyFont="1" applyAlignment="1">
      <alignment horizontal="center" vertical="top"/>
    </xf>
    <xf numFmtId="0" fontId="22" fillId="0" borderId="0" xfId="719" applyFont="1" applyAlignment="1">
      <alignment horizontal="left" vertical="top"/>
    </xf>
    <xf numFmtId="0" fontId="22" fillId="0" borderId="0" xfId="719" applyFont="1" applyAlignment="1">
      <alignment horizontal="center" vertical="top"/>
    </xf>
    <xf numFmtId="0" fontId="23" fillId="0" borderId="0" xfId="719" applyFont="1" applyAlignment="1">
      <alignment vertical="top"/>
    </xf>
    <xf numFmtId="0" fontId="23" fillId="0" borderId="14" xfId="719" applyFont="1" applyBorder="1" applyAlignment="1">
      <alignment vertical="top"/>
    </xf>
    <xf numFmtId="0" fontId="24" fillId="54" borderId="15" xfId="719" applyFont="1" applyFill="1" applyBorder="1"/>
    <xf numFmtId="0" fontId="24" fillId="54" borderId="0" xfId="719" applyFont="1" applyFill="1"/>
    <xf numFmtId="0" fontId="25" fillId="54" borderId="0" xfId="719" applyFont="1" applyFill="1"/>
    <xf numFmtId="0" fontId="25" fillId="54" borderId="0" xfId="719" applyFont="1" applyFill="1" applyAlignment="1">
      <alignment horizontal="left"/>
    </xf>
    <xf numFmtId="0" fontId="26" fillId="54" borderId="0" xfId="719" applyFont="1" applyFill="1"/>
    <xf numFmtId="0" fontId="26" fillId="54" borderId="0" xfId="719" applyFont="1" applyFill="1" applyAlignment="1">
      <alignment horizontal="left"/>
    </xf>
    <xf numFmtId="0" fontId="24" fillId="54" borderId="17" xfId="719" applyFont="1" applyFill="1" applyBorder="1"/>
    <xf numFmtId="0" fontId="24" fillId="54" borderId="14" xfId="719" applyFont="1" applyFill="1" applyBorder="1"/>
    <xf numFmtId="0" fontId="25" fillId="54" borderId="14" xfId="719" applyFont="1" applyFill="1" applyBorder="1"/>
    <xf numFmtId="0" fontId="24" fillId="0" borderId="0" xfId="719" applyFont="1"/>
    <xf numFmtId="49" fontId="24" fillId="0" borderId="0" xfId="719" applyNumberFormat="1" applyFont="1"/>
    <xf numFmtId="49" fontId="24" fillId="0" borderId="0" xfId="719" applyNumberFormat="1" applyFont="1" applyAlignment="1">
      <alignment horizontal="left"/>
    </xf>
    <xf numFmtId="167" fontId="24" fillId="0" borderId="0" xfId="719" applyNumberFormat="1" applyFont="1" applyAlignment="1">
      <alignment horizontal="right"/>
    </xf>
    <xf numFmtId="49" fontId="8" fillId="0" borderId="0" xfId="719" applyNumberFormat="1" applyFont="1"/>
    <xf numFmtId="167" fontId="111" fillId="0" borderId="18" xfId="299" applyNumberFormat="1" applyFont="1" applyBorder="1" applyAlignment="1">
      <alignment horizontal="right"/>
    </xf>
    <xf numFmtId="49" fontId="8" fillId="0" borderId="18" xfId="719" applyNumberFormat="1" applyFont="1" applyBorder="1"/>
    <xf numFmtId="167" fontId="29" fillId="0" borderId="14" xfId="299" applyNumberFormat="1" applyFont="1" applyBorder="1" applyAlignment="1">
      <alignment horizontal="right"/>
    </xf>
    <xf numFmtId="167" fontId="29" fillId="0" borderId="14" xfId="719" applyNumberFormat="1" applyFont="1" applyBorder="1" applyAlignment="1">
      <alignment horizontal="right"/>
    </xf>
    <xf numFmtId="0" fontId="31" fillId="0" borderId="0" xfId="719" applyFont="1" applyAlignment="1">
      <alignment horizontal="center"/>
    </xf>
    <xf numFmtId="0" fontId="32" fillId="0" borderId="0" xfId="719" applyFont="1" applyAlignment="1">
      <alignment horizontal="center"/>
    </xf>
    <xf numFmtId="0" fontId="33" fillId="0" borderId="0" xfId="719" applyFont="1"/>
    <xf numFmtId="37" fontId="3" fillId="0" borderId="0" xfId="639" applyFont="1"/>
    <xf numFmtId="37" fontId="21" fillId="0" borderId="0" xfId="639" applyFont="1"/>
    <xf numFmtId="37" fontId="28" fillId="0" borderId="0" xfId="639" applyFont="1"/>
    <xf numFmtId="37" fontId="6" fillId="0" borderId="0" xfId="639" applyFont="1" applyAlignment="1">
      <alignment vertical="top"/>
    </xf>
    <xf numFmtId="37" fontId="3" fillId="0" borderId="14" xfId="639" applyFont="1" applyBorder="1"/>
    <xf numFmtId="37" fontId="28" fillId="0" borderId="14" xfId="639" applyFont="1" applyBorder="1"/>
    <xf numFmtId="37" fontId="3" fillId="55" borderId="0" xfId="639" applyFont="1" applyFill="1"/>
    <xf numFmtId="37" fontId="8" fillId="54" borderId="0" xfId="639" applyFont="1" applyFill="1"/>
    <xf numFmtId="37" fontId="24" fillId="54" borderId="0" xfId="639" applyFont="1" applyFill="1"/>
    <xf numFmtId="37" fontId="9" fillId="54" borderId="0" xfId="639" applyFont="1" applyFill="1"/>
    <xf numFmtId="37" fontId="9" fillId="54" borderId="0" xfId="639" applyFont="1" applyFill="1" applyAlignment="1">
      <alignment vertical="top"/>
    </xf>
    <xf numFmtId="37" fontId="3" fillId="55" borderId="0" xfId="639" applyFont="1" applyFill="1" applyAlignment="1">
      <alignment vertical="center"/>
    </xf>
    <xf numFmtId="37" fontId="10" fillId="54" borderId="0" xfId="639" applyFont="1" applyFill="1" applyAlignment="1">
      <alignment vertical="center"/>
    </xf>
    <xf numFmtId="37" fontId="8" fillId="54" borderId="0" xfId="639" applyFont="1" applyFill="1" applyAlignment="1">
      <alignment vertical="center"/>
    </xf>
    <xf numFmtId="37" fontId="26" fillId="54" borderId="0" xfId="639" applyFont="1" applyFill="1" applyAlignment="1">
      <alignment vertical="center"/>
    </xf>
    <xf numFmtId="37" fontId="26" fillId="54" borderId="0" xfId="639" applyFont="1" applyFill="1" applyAlignment="1">
      <alignment horizontal="center" vertical="center" wrapText="1"/>
    </xf>
    <xf numFmtId="37" fontId="3" fillId="0" borderId="0" xfId="639" applyFont="1" applyAlignment="1">
      <alignment vertical="center"/>
    </xf>
    <xf numFmtId="37" fontId="8" fillId="54" borderId="0" xfId="639" applyFont="1" applyFill="1" applyAlignment="1">
      <alignment vertical="center" wrapText="1"/>
    </xf>
    <xf numFmtId="37" fontId="10" fillId="54" borderId="0" xfId="639" applyFont="1" applyFill="1"/>
    <xf numFmtId="37" fontId="25" fillId="54" borderId="0" xfId="639" applyFont="1" applyFill="1"/>
    <xf numFmtId="37" fontId="34" fillId="54" borderId="16" xfId="639" applyFont="1" applyFill="1" applyBorder="1"/>
    <xf numFmtId="37" fontId="34" fillId="54" borderId="0" xfId="639" applyFont="1" applyFill="1"/>
    <xf numFmtId="37" fontId="24" fillId="54" borderId="0" xfId="639" applyFont="1" applyFill="1" applyAlignment="1">
      <alignment vertical="center" wrapText="1"/>
    </xf>
    <xf numFmtId="37" fontId="35" fillId="54" borderId="16" xfId="639" applyFont="1" applyFill="1" applyBorder="1"/>
    <xf numFmtId="37" fontId="35" fillId="54" borderId="0" xfId="639" applyFont="1" applyFill="1"/>
    <xf numFmtId="37" fontId="9" fillId="54" borderId="0" xfId="639" applyFont="1" applyFill="1" applyAlignment="1">
      <alignment horizontal="right"/>
    </xf>
    <xf numFmtId="37" fontId="9" fillId="54" borderId="0" xfId="639" applyFont="1" applyFill="1" applyAlignment="1">
      <alignment horizontal="right" vertical="center" wrapText="1"/>
    </xf>
    <xf numFmtId="37" fontId="9" fillId="54" borderId="0" xfId="639" quotePrefix="1" applyFont="1" applyFill="1" applyAlignment="1">
      <alignment horizontal="center" vertical="center" wrapText="1"/>
    </xf>
    <xf numFmtId="37" fontId="25" fillId="54" borderId="0" xfId="639" applyFont="1" applyFill="1" applyAlignment="1">
      <alignment horizontal="right"/>
    </xf>
    <xf numFmtId="37" fontId="24" fillId="54" borderId="0" xfId="639" applyFont="1" applyFill="1" applyAlignment="1">
      <alignment horizontal="right"/>
    </xf>
    <xf numFmtId="37" fontId="9" fillId="54" borderId="0" xfId="639" applyFont="1" applyFill="1" applyAlignment="1">
      <alignment vertical="center" wrapText="1"/>
    </xf>
    <xf numFmtId="37" fontId="8" fillId="54" borderId="0" xfId="639" applyFont="1" applyFill="1" applyAlignment="1">
      <alignment horizontal="right"/>
    </xf>
    <xf numFmtId="37" fontId="3" fillId="55" borderId="14" xfId="639" applyFont="1" applyFill="1" applyBorder="1"/>
    <xf numFmtId="37" fontId="8" fillId="54" borderId="14" xfId="639" applyFont="1" applyFill="1" applyBorder="1"/>
    <xf numFmtId="37" fontId="9" fillId="54" borderId="14" xfId="639" applyFont="1" applyFill="1" applyBorder="1" applyAlignment="1">
      <alignment horizontal="center" vertical="center" wrapText="1"/>
    </xf>
    <xf numFmtId="37" fontId="36" fillId="54" borderId="14" xfId="639" applyFont="1" applyFill="1" applyBorder="1"/>
    <xf numFmtId="37" fontId="24" fillId="54" borderId="14" xfId="639" applyFont="1" applyFill="1" applyBorder="1" applyAlignment="1">
      <alignment vertical="center" wrapText="1"/>
    </xf>
    <xf numFmtId="37" fontId="24" fillId="54" borderId="14" xfId="639" applyFont="1" applyFill="1" applyBorder="1" applyAlignment="1">
      <alignment horizontal="right"/>
    </xf>
    <xf numFmtId="37" fontId="25" fillId="54" borderId="14" xfId="639" applyFont="1" applyFill="1" applyBorder="1" applyAlignment="1">
      <alignment vertical="center" wrapText="1"/>
    </xf>
    <xf numFmtId="37" fontId="25" fillId="54" borderId="14" xfId="639" applyFont="1" applyFill="1" applyBorder="1" applyAlignment="1">
      <alignment horizontal="right" vertical="center" wrapText="1"/>
    </xf>
    <xf numFmtId="37" fontId="8" fillId="0" borderId="0" xfId="639" applyFont="1"/>
    <xf numFmtId="37" fontId="36" fillId="0" borderId="0" xfId="639" applyFont="1"/>
    <xf numFmtId="37" fontId="24" fillId="0" borderId="0" xfId="639" applyFont="1"/>
    <xf numFmtId="37" fontId="8" fillId="0" borderId="0" xfId="639" applyFont="1" applyAlignment="1">
      <alignment vertical="center"/>
    </xf>
    <xf numFmtId="37" fontId="8" fillId="0" borderId="0" xfId="639" applyFont="1" applyAlignment="1">
      <alignment horizontal="right" indent="2"/>
    </xf>
    <xf numFmtId="169" fontId="8" fillId="0" borderId="0" xfId="299" applyNumberFormat="1" applyFont="1"/>
    <xf numFmtId="37" fontId="3" fillId="0" borderId="18" xfId="639" applyFont="1" applyBorder="1" applyAlignment="1">
      <alignment vertical="center"/>
    </xf>
    <xf numFmtId="37" fontId="8" fillId="0" borderId="18" xfId="639" quotePrefix="1" applyFont="1" applyBorder="1"/>
    <xf numFmtId="37" fontId="8" fillId="0" borderId="18" xfId="639" applyFont="1" applyBorder="1"/>
    <xf numFmtId="37" fontId="8" fillId="0" borderId="18" xfId="639" applyFont="1" applyBorder="1" applyAlignment="1">
      <alignment vertical="center"/>
    </xf>
    <xf numFmtId="37" fontId="8" fillId="0" borderId="18" xfId="639" applyFont="1" applyBorder="1" applyAlignment="1">
      <alignment horizontal="right" indent="2"/>
    </xf>
    <xf numFmtId="169" fontId="8" fillId="0" borderId="18" xfId="299" applyNumberFormat="1" applyFont="1" applyBorder="1"/>
    <xf numFmtId="37" fontId="8" fillId="0" borderId="19" xfId="639" applyFont="1" applyBorder="1" applyAlignment="1">
      <alignment vertical="center"/>
    </xf>
    <xf numFmtId="169" fontId="8" fillId="0" borderId="0" xfId="299" applyNumberFormat="1" applyFont="1" applyAlignment="1">
      <alignment horizontal="right"/>
    </xf>
    <xf numFmtId="37" fontId="7" fillId="0" borderId="14" xfId="639" applyFont="1" applyBorder="1"/>
    <xf numFmtId="37" fontId="14" fillId="0" borderId="14" xfId="639" applyFont="1" applyBorder="1"/>
    <xf numFmtId="37" fontId="7" fillId="0" borderId="0" xfId="639" applyFont="1"/>
    <xf numFmtId="37" fontId="14" fillId="0" borderId="0" xfId="639" applyFont="1"/>
    <xf numFmtId="37" fontId="17" fillId="0" borderId="0" xfId="639" applyFont="1"/>
    <xf numFmtId="0" fontId="7" fillId="0" borderId="0" xfId="639" applyNumberFormat="1" applyFont="1"/>
    <xf numFmtId="37" fontId="7" fillId="0" borderId="0" xfId="639" quotePrefix="1" applyFont="1"/>
    <xf numFmtId="0" fontId="18" fillId="0" borderId="0" xfId="639" quotePrefix="1" applyNumberFormat="1" applyFont="1"/>
    <xf numFmtId="49" fontId="7" fillId="0" borderId="0" xfId="639" quotePrefix="1" applyNumberFormat="1" applyFont="1"/>
    <xf numFmtId="37" fontId="7" fillId="0" borderId="0" xfId="639" applyFont="1" applyAlignment="1">
      <alignment vertical="top"/>
    </xf>
    <xf numFmtId="37" fontId="23" fillId="0" borderId="0" xfId="639" applyFont="1" applyAlignment="1">
      <alignment vertical="top"/>
    </xf>
    <xf numFmtId="37" fontId="23" fillId="0" borderId="0" xfId="639" applyFont="1" applyAlignment="1">
      <alignment horizontal="center" vertical="top"/>
    </xf>
    <xf numFmtId="37" fontId="37" fillId="0" borderId="0" xfId="639" applyFont="1" applyAlignment="1">
      <alignment vertical="top"/>
    </xf>
    <xf numFmtId="37" fontId="23" fillId="0" borderId="14" xfId="639" applyFont="1" applyBorder="1" applyAlignment="1">
      <alignment vertical="top"/>
    </xf>
    <xf numFmtId="37" fontId="23" fillId="0" borderId="14" xfId="639" applyFont="1" applyBorder="1" applyAlignment="1">
      <alignment horizontal="center" vertical="top"/>
    </xf>
    <xf numFmtId="37" fontId="7" fillId="0" borderId="14" xfId="639" applyFont="1" applyBorder="1" applyAlignment="1">
      <alignment vertical="top"/>
    </xf>
    <xf numFmtId="37" fontId="28" fillId="55" borderId="0" xfId="639" applyFont="1" applyFill="1"/>
    <xf numFmtId="37" fontId="24" fillId="54" borderId="0" xfId="639" applyFont="1" applyFill="1" applyAlignment="1">
      <alignment horizontal="center"/>
    </xf>
    <xf numFmtId="37" fontId="28" fillId="55" borderId="0" xfId="639" applyFont="1" applyFill="1" applyAlignment="1">
      <alignment vertical="center"/>
    </xf>
    <xf numFmtId="37" fontId="24" fillId="54" borderId="0" xfId="639" applyFont="1" applyFill="1" applyAlignment="1">
      <alignment vertical="top"/>
    </xf>
    <xf numFmtId="37" fontId="26" fillId="54" borderId="0" xfId="639" applyFont="1" applyFill="1" applyAlignment="1">
      <alignment vertical="top"/>
    </xf>
    <xf numFmtId="37" fontId="24" fillId="54" borderId="0" xfId="639" applyFont="1" applyFill="1" applyAlignment="1">
      <alignment vertical="center"/>
    </xf>
    <xf numFmtId="37" fontId="8" fillId="54" borderId="0" xfId="639" applyFont="1" applyFill="1" applyAlignment="1">
      <alignment vertical="top"/>
    </xf>
    <xf numFmtId="37" fontId="25" fillId="54" borderId="0" xfId="639" applyFont="1" applyFill="1" applyAlignment="1">
      <alignment vertical="top" wrapText="1"/>
    </xf>
    <xf numFmtId="37" fontId="24" fillId="54" borderId="0" xfId="639" applyFont="1" applyFill="1" applyAlignment="1">
      <alignment vertical="top" wrapText="1"/>
    </xf>
    <xf numFmtId="37" fontId="25" fillId="54" borderId="0" xfId="639" applyFont="1" applyFill="1" applyAlignment="1">
      <alignment vertical="top"/>
    </xf>
    <xf numFmtId="37" fontId="35" fillId="54" borderId="16" xfId="639" applyFont="1" applyFill="1" applyBorder="1" applyAlignment="1">
      <alignment horizontal="center"/>
    </xf>
    <xf numFmtId="37" fontId="25" fillId="54" borderId="0" xfId="639" applyFont="1" applyFill="1" applyAlignment="1">
      <alignment horizontal="center"/>
    </xf>
    <xf numFmtId="37" fontId="25" fillId="54" borderId="0" xfId="639" applyFont="1" applyFill="1" applyAlignment="1">
      <alignment vertical="center" wrapText="1"/>
    </xf>
    <xf numFmtId="37" fontId="28" fillId="55" borderId="14" xfId="639" applyFont="1" applyFill="1" applyBorder="1"/>
    <xf numFmtId="37" fontId="24" fillId="54" borderId="14" xfId="639" applyFont="1" applyFill="1" applyBorder="1"/>
    <xf numFmtId="37" fontId="25" fillId="54" borderId="14" xfId="639" applyFont="1" applyFill="1" applyBorder="1" applyAlignment="1">
      <alignment horizontal="center" vertical="center" wrapText="1"/>
    </xf>
    <xf numFmtId="37" fontId="24" fillId="54" borderId="14" xfId="639" applyFont="1" applyFill="1" applyBorder="1" applyAlignment="1">
      <alignment horizontal="center"/>
    </xf>
    <xf numFmtId="37" fontId="24" fillId="0" borderId="0" xfId="639" applyFont="1" applyAlignment="1">
      <alignment horizontal="center"/>
    </xf>
    <xf numFmtId="37" fontId="8" fillId="0" borderId="0" xfId="639" applyFont="1" applyAlignment="1">
      <alignment horizontal="right"/>
    </xf>
    <xf numFmtId="37" fontId="3" fillId="0" borderId="18" xfId="639" applyFont="1" applyBorder="1"/>
    <xf numFmtId="37" fontId="8" fillId="0" borderId="18" xfId="639" applyFont="1" applyBorder="1" applyAlignment="1">
      <alignment horizontal="right"/>
    </xf>
    <xf numFmtId="170" fontId="8" fillId="0" borderId="18" xfId="299" applyNumberFormat="1" applyFont="1" applyBorder="1"/>
    <xf numFmtId="37" fontId="14" fillId="0" borderId="14" xfId="639" applyFont="1" applyBorder="1" applyAlignment="1">
      <alignment horizontal="center"/>
    </xf>
    <xf numFmtId="37" fontId="14" fillId="0" borderId="0" xfId="639" applyFont="1" applyAlignment="1">
      <alignment horizontal="center"/>
    </xf>
    <xf numFmtId="37" fontId="16" fillId="0" borderId="0" xfId="639" applyFont="1"/>
    <xf numFmtId="37" fontId="7" fillId="0" borderId="0" xfId="639" applyFont="1" applyAlignment="1">
      <alignment horizontal="center"/>
    </xf>
    <xf numFmtId="43" fontId="7" fillId="0" borderId="0" xfId="299" applyFont="1"/>
    <xf numFmtId="37" fontId="18" fillId="0" borderId="0" xfId="639" applyFont="1"/>
    <xf numFmtId="43" fontId="38" fillId="0" borderId="0" xfId="299" applyFont="1"/>
    <xf numFmtId="37" fontId="3" fillId="0" borderId="0" xfId="639" applyFont="1" applyAlignment="1">
      <alignment vertical="top"/>
    </xf>
    <xf numFmtId="37" fontId="3" fillId="0" borderId="14" xfId="639" applyFont="1" applyBorder="1" applyAlignment="1">
      <alignment vertical="top"/>
    </xf>
    <xf numFmtId="37" fontId="3" fillId="0" borderId="14" xfId="639" applyFont="1" applyBorder="1" applyAlignment="1">
      <alignment horizontal="left" vertical="top"/>
    </xf>
    <xf numFmtId="37" fontId="8" fillId="54" borderId="0" xfId="639" applyFont="1" applyFill="1" applyAlignment="1">
      <alignment horizontal="left"/>
    </xf>
    <xf numFmtId="37" fontId="10" fillId="54" borderId="0" xfId="639" applyFont="1" applyFill="1" applyAlignment="1">
      <alignment vertical="top"/>
    </xf>
    <xf numFmtId="37" fontId="8" fillId="54" borderId="0" xfId="639" applyFont="1" applyFill="1" applyAlignment="1">
      <alignment horizontal="left" vertical="center" wrapText="1"/>
    </xf>
    <xf numFmtId="37" fontId="9" fillId="54" borderId="0" xfId="639" applyFont="1" applyFill="1" applyAlignment="1">
      <alignment horizontal="center" vertical="center"/>
    </xf>
    <xf numFmtId="37" fontId="8" fillId="54" borderId="14" xfId="639" applyFont="1" applyFill="1" applyBorder="1" applyAlignment="1">
      <alignment horizontal="left"/>
    </xf>
    <xf numFmtId="37" fontId="8" fillId="0" borderId="0" xfId="639" applyFont="1" applyAlignment="1">
      <alignment horizontal="left"/>
    </xf>
    <xf numFmtId="37" fontId="8" fillId="0" borderId="0" xfId="639" quotePrefix="1" applyFont="1" applyAlignment="1">
      <alignment horizontal="left"/>
    </xf>
    <xf numFmtId="37" fontId="113" fillId="0" borderId="18" xfId="639" applyFont="1" applyBorder="1"/>
    <xf numFmtId="169" fontId="113" fillId="0" borderId="18" xfId="299" applyNumberFormat="1" applyFont="1" applyBorder="1"/>
    <xf numFmtId="37" fontId="111" fillId="0" borderId="18" xfId="639" applyFont="1" applyBorder="1"/>
    <xf numFmtId="37" fontId="8" fillId="0" borderId="18" xfId="639" quotePrefix="1" applyFont="1" applyBorder="1" applyAlignment="1">
      <alignment horizontal="left"/>
    </xf>
    <xf numFmtId="37" fontId="111" fillId="0" borderId="19" xfId="639" applyFont="1" applyBorder="1"/>
    <xf numFmtId="37" fontId="111" fillId="0" borderId="0" xfId="639" applyFont="1" applyAlignment="1">
      <alignment vertical="center"/>
    </xf>
    <xf numFmtId="37" fontId="8" fillId="0" borderId="14" xfId="639" applyFont="1" applyBorder="1"/>
    <xf numFmtId="37" fontId="8" fillId="0" borderId="14" xfId="639" applyFont="1" applyBorder="1" applyAlignment="1">
      <alignment horizontal="left"/>
    </xf>
    <xf numFmtId="37" fontId="14" fillId="0" borderId="0" xfId="639" applyFont="1" applyAlignment="1">
      <alignment horizontal="left"/>
    </xf>
    <xf numFmtId="37" fontId="7" fillId="0" borderId="0" xfId="639" applyFont="1" applyAlignment="1">
      <alignment horizontal="left"/>
    </xf>
    <xf numFmtId="37" fontId="38" fillId="0" borderId="0" xfId="639" applyFont="1"/>
    <xf numFmtId="43" fontId="38" fillId="0" borderId="0" xfId="299" applyFont="1" applyAlignment="1">
      <alignment horizontal="left"/>
    </xf>
    <xf numFmtId="0" fontId="7" fillId="0" borderId="0" xfId="639" applyNumberFormat="1" applyFont="1" applyAlignment="1">
      <alignment horizontal="left"/>
    </xf>
    <xf numFmtId="0" fontId="18" fillId="0" borderId="0" xfId="639" quotePrefix="1" applyNumberFormat="1" applyFont="1" applyAlignment="1">
      <alignment horizontal="left"/>
    </xf>
    <xf numFmtId="49" fontId="7" fillId="0" borderId="0" xfId="639" quotePrefix="1" applyNumberFormat="1" applyFont="1" applyAlignment="1">
      <alignment horizontal="left"/>
    </xf>
    <xf numFmtId="37" fontId="28" fillId="0" borderId="0" xfId="639" applyFont="1" applyAlignment="1">
      <alignment vertical="top"/>
    </xf>
    <xf numFmtId="37" fontId="28" fillId="0" borderId="14" xfId="639" applyFont="1" applyBorder="1" applyAlignment="1">
      <alignment vertical="top"/>
    </xf>
    <xf numFmtId="37" fontId="26" fillId="54" borderId="0" xfId="639" applyFont="1" applyFill="1"/>
    <xf numFmtId="37" fontId="9" fillId="54" borderId="0" xfId="639" applyFont="1" applyFill="1" applyAlignment="1">
      <alignment vertical="center"/>
    </xf>
    <xf numFmtId="37" fontId="25" fillId="54" borderId="0" xfId="639" applyFont="1" applyFill="1" applyAlignment="1">
      <alignment vertical="center"/>
    </xf>
    <xf numFmtId="37" fontId="39" fillId="54" borderId="14" xfId="639" applyFont="1" applyFill="1" applyBorder="1" applyAlignment="1">
      <alignment horizontal="center" vertical="center" wrapText="1"/>
    </xf>
    <xf numFmtId="37" fontId="24" fillId="0" borderId="0" xfId="639" quotePrefix="1" applyFont="1"/>
    <xf numFmtId="169" fontId="24" fillId="0" borderId="0" xfId="299" applyNumberFormat="1" applyFont="1"/>
    <xf numFmtId="37" fontId="24" fillId="0" borderId="18" xfId="639" applyFont="1" applyBorder="1"/>
    <xf numFmtId="43" fontId="40" fillId="0" borderId="0" xfId="299" applyFont="1"/>
    <xf numFmtId="37" fontId="41" fillId="0" borderId="0" xfId="639" applyFont="1"/>
    <xf numFmtId="37" fontId="116" fillId="0" borderId="0" xfId="639" applyFont="1"/>
    <xf numFmtId="37" fontId="117" fillId="0" borderId="0" xfId="639" applyFont="1"/>
    <xf numFmtId="37" fontId="43" fillId="0" borderId="14" xfId="639" applyFont="1" applyBorder="1"/>
    <xf numFmtId="37" fontId="41" fillId="0" borderId="14" xfId="639" applyFont="1" applyBorder="1"/>
    <xf numFmtId="37" fontId="118" fillId="54" borderId="0" xfId="639" applyFont="1" applyFill="1"/>
    <xf numFmtId="37" fontId="119" fillId="54" borderId="0" xfId="639" applyFont="1" applyFill="1" applyAlignment="1">
      <alignment horizontal="center" vertical="center"/>
    </xf>
    <xf numFmtId="37" fontId="120" fillId="0" borderId="0" xfId="639" applyFont="1"/>
    <xf numFmtId="37" fontId="121" fillId="54" borderId="0" xfId="639" applyFont="1" applyFill="1" applyAlignment="1">
      <alignment vertical="center"/>
    </xf>
    <xf numFmtId="37" fontId="118" fillId="54" borderId="0" xfId="639" applyFont="1" applyFill="1" applyAlignment="1">
      <alignment vertical="center"/>
    </xf>
    <xf numFmtId="37" fontId="118" fillId="54" borderId="0" xfId="639" applyFont="1" applyFill="1" applyAlignment="1">
      <alignment horizontal="right" vertical="center" wrapText="1"/>
    </xf>
    <xf numFmtId="1" fontId="121" fillId="54" borderId="0" xfId="639" applyNumberFormat="1" applyFont="1" applyFill="1" applyAlignment="1">
      <alignment horizontal="right"/>
    </xf>
    <xf numFmtId="1" fontId="122" fillId="54" borderId="0" xfId="639" applyNumberFormat="1" applyFont="1" applyFill="1" applyAlignment="1">
      <alignment horizontal="right"/>
    </xf>
    <xf numFmtId="37" fontId="121" fillId="54" borderId="0" xfId="639" quotePrefix="1" applyFont="1" applyFill="1" applyAlignment="1">
      <alignment horizontal="right"/>
    </xf>
    <xf numFmtId="37" fontId="9" fillId="54" borderId="0" xfId="639" quotePrefix="1" applyFont="1" applyFill="1" applyAlignment="1">
      <alignment horizontal="right"/>
    </xf>
    <xf numFmtId="37" fontId="119" fillId="54" borderId="0" xfId="639" applyFont="1" applyFill="1"/>
    <xf numFmtId="37" fontId="123" fillId="54" borderId="0" xfId="639" applyFont="1" applyFill="1" applyAlignment="1">
      <alignment vertical="center"/>
    </xf>
    <xf numFmtId="37" fontId="119" fillId="54" borderId="0" xfId="639" applyFont="1" applyFill="1" applyAlignment="1">
      <alignment vertical="center"/>
    </xf>
    <xf numFmtId="1" fontId="119" fillId="54" borderId="0" xfId="639" applyNumberFormat="1" applyFont="1" applyFill="1" applyAlignment="1">
      <alignment horizontal="right"/>
    </xf>
    <xf numFmtId="1" fontId="124" fillId="54" borderId="0" xfId="639" applyNumberFormat="1" applyFont="1" applyFill="1" applyAlignment="1">
      <alignment horizontal="right"/>
    </xf>
    <xf numFmtId="1" fontId="9" fillId="54" borderId="0" xfId="639" applyNumberFormat="1" applyFont="1" applyFill="1" applyAlignment="1">
      <alignment horizontal="right"/>
    </xf>
    <xf numFmtId="43" fontId="8" fillId="54" borderId="0" xfId="299" applyFont="1" applyFill="1" applyAlignment="1">
      <alignment horizontal="right"/>
    </xf>
    <xf numFmtId="37" fontId="3" fillId="0" borderId="0" xfId="639" applyFont="1" applyAlignment="1">
      <alignment horizontal="right"/>
    </xf>
    <xf numFmtId="1" fontId="10" fillId="54" borderId="0" xfId="639" applyNumberFormat="1" applyFont="1" applyFill="1" applyAlignment="1">
      <alignment horizontal="right"/>
    </xf>
    <xf numFmtId="1" fontId="125" fillId="54" borderId="0" xfId="639" applyNumberFormat="1" applyFont="1" applyFill="1" applyAlignment="1">
      <alignment horizontal="right"/>
    </xf>
    <xf numFmtId="37" fontId="119" fillId="54" borderId="16" xfId="639" applyFont="1" applyFill="1" applyBorder="1"/>
    <xf numFmtId="37" fontId="119" fillId="54" borderId="14" xfId="639" applyFont="1" applyFill="1" applyBorder="1"/>
    <xf numFmtId="37" fontId="119" fillId="0" borderId="0" xfId="639" applyFont="1"/>
    <xf numFmtId="37" fontId="122" fillId="0" borderId="0" xfId="639" applyFont="1"/>
    <xf numFmtId="37" fontId="121" fillId="0" borderId="0" xfId="639" applyFont="1"/>
    <xf numFmtId="37" fontId="5" fillId="0" borderId="0" xfId="639" applyFont="1"/>
    <xf numFmtId="37" fontId="126" fillId="0" borderId="0" xfId="639" applyFont="1"/>
    <xf numFmtId="37" fontId="44" fillId="0" borderId="0" xfId="639" applyFont="1"/>
    <xf numFmtId="37" fontId="123" fillId="0" borderId="0" xfId="639" applyFont="1" applyAlignment="1">
      <alignment vertical="top"/>
    </xf>
    <xf numFmtId="37" fontId="118" fillId="0" borderId="0" xfId="639" applyFont="1"/>
    <xf numFmtId="41" fontId="118" fillId="0" borderId="0" xfId="299" applyNumberFormat="1" applyFont="1" applyAlignment="1">
      <alignment horizontal="right"/>
    </xf>
    <xf numFmtId="37" fontId="118" fillId="0" borderId="0" xfId="639" applyFont="1" applyAlignment="1">
      <alignment vertical="top"/>
    </xf>
    <xf numFmtId="37" fontId="125" fillId="0" borderId="0" xfId="639" applyFont="1" applyAlignment="1">
      <alignment vertical="top"/>
    </xf>
    <xf numFmtId="37" fontId="42" fillId="0" borderId="0" xfId="639" applyFont="1" applyAlignment="1">
      <alignment vertical="top"/>
    </xf>
    <xf numFmtId="37" fontId="125" fillId="0" borderId="0" xfId="639" applyFont="1"/>
    <xf numFmtId="41" fontId="118" fillId="0" borderId="0" xfId="299" quotePrefix="1" applyNumberFormat="1" applyFont="1" applyAlignment="1">
      <alignment horizontal="right"/>
    </xf>
    <xf numFmtId="37" fontId="119" fillId="0" borderId="0" xfId="639" applyFont="1" applyAlignment="1">
      <alignment vertical="top"/>
    </xf>
    <xf numFmtId="169" fontId="118" fillId="0" borderId="0" xfId="299" applyNumberFormat="1" applyFont="1" applyAlignment="1">
      <alignment horizontal="right"/>
    </xf>
    <xf numFmtId="37" fontId="123" fillId="0" borderId="0" xfId="639" applyFont="1"/>
    <xf numFmtId="37" fontId="118" fillId="0" borderId="0" xfId="639" applyFont="1" applyAlignment="1">
      <alignment horizontal="right"/>
    </xf>
    <xf numFmtId="37" fontId="119" fillId="0" borderId="14" xfId="639" applyFont="1" applyBorder="1"/>
    <xf numFmtId="37" fontId="122" fillId="0" borderId="14" xfId="639" applyFont="1" applyBorder="1"/>
    <xf numFmtId="41" fontId="118" fillId="0" borderId="14" xfId="299" applyNumberFormat="1" applyFont="1" applyBorder="1" applyAlignment="1">
      <alignment horizontal="right"/>
    </xf>
    <xf numFmtId="37" fontId="127" fillId="0" borderId="0" xfId="639" applyFont="1"/>
    <xf numFmtId="37" fontId="40" fillId="0" borderId="0" xfId="639" applyFont="1"/>
    <xf numFmtId="37" fontId="128" fillId="0" borderId="0" xfId="639" applyFont="1"/>
    <xf numFmtId="37" fontId="12" fillId="0" borderId="0" xfId="639"/>
    <xf numFmtId="37" fontId="129" fillId="0" borderId="0" xfId="639" applyFont="1"/>
    <xf numFmtId="37" fontId="130" fillId="0" borderId="0" xfId="639" applyFont="1"/>
    <xf numFmtId="37" fontId="130" fillId="0" borderId="0" xfId="639" applyFont="1" applyAlignment="1">
      <alignment horizontal="center"/>
    </xf>
    <xf numFmtId="37" fontId="131" fillId="0" borderId="14" xfId="639" applyFont="1" applyBorder="1"/>
    <xf numFmtId="37" fontId="130" fillId="0" borderId="14" xfId="639" applyFont="1" applyBorder="1"/>
    <xf numFmtId="37" fontId="122" fillId="54" borderId="0" xfId="639" applyFont="1" applyFill="1" applyAlignment="1">
      <alignment vertical="center"/>
    </xf>
    <xf numFmtId="37" fontId="119" fillId="54" borderId="0" xfId="639" applyFont="1" applyFill="1" applyAlignment="1">
      <alignment horizontal="right" vertical="center" wrapText="1"/>
    </xf>
    <xf numFmtId="37" fontId="122" fillId="54" borderId="0" xfId="639" applyFont="1" applyFill="1"/>
    <xf numFmtId="41" fontId="121" fillId="0" borderId="0" xfId="299" applyNumberFormat="1" applyFont="1" applyAlignment="1">
      <alignment vertical="center"/>
    </xf>
    <xf numFmtId="169" fontId="121" fillId="0" borderId="0" xfId="299" applyNumberFormat="1" applyFont="1" applyAlignment="1">
      <alignment vertical="center"/>
    </xf>
    <xf numFmtId="169" fontId="121" fillId="0" borderId="0" xfId="299" applyNumberFormat="1" applyFont="1" applyAlignment="1">
      <alignment horizontal="right" vertical="center"/>
    </xf>
    <xf numFmtId="37" fontId="118" fillId="0" borderId="0" xfId="639" quotePrefix="1" applyFont="1" applyAlignment="1">
      <alignment horizontal="right"/>
    </xf>
    <xf numFmtId="37" fontId="122" fillId="0" borderId="0" xfId="639" applyFont="1" applyAlignment="1">
      <alignment vertical="center"/>
    </xf>
    <xf numFmtId="37" fontId="127" fillId="0" borderId="14" xfId="639" applyFont="1" applyBorder="1"/>
    <xf numFmtId="37" fontId="9" fillId="0" borderId="0" xfId="639" applyFont="1"/>
    <xf numFmtId="37" fontId="10" fillId="0" borderId="0" xfId="639" applyFont="1" applyAlignment="1">
      <alignment vertical="top"/>
    </xf>
    <xf numFmtId="41" fontId="8" fillId="0" borderId="0" xfId="299" applyNumberFormat="1" applyFont="1" applyAlignment="1">
      <alignment horizontal="right"/>
    </xf>
    <xf numFmtId="41" fontId="9" fillId="0" borderId="0" xfId="299" applyNumberFormat="1" applyFont="1" applyAlignment="1">
      <alignment vertical="center"/>
    </xf>
    <xf numFmtId="41" fontId="8" fillId="0" borderId="0" xfId="299" quotePrefix="1" applyNumberFormat="1" applyFont="1" applyAlignment="1">
      <alignment horizontal="right"/>
    </xf>
    <xf numFmtId="37" fontId="10" fillId="0" borderId="0" xfId="639" applyFont="1"/>
    <xf numFmtId="41" fontId="8" fillId="0" borderId="14" xfId="299" applyNumberFormat="1" applyFont="1" applyBorder="1" applyAlignment="1">
      <alignment horizontal="right"/>
    </xf>
    <xf numFmtId="37" fontId="45" fillId="0" borderId="0" xfId="639" applyFont="1"/>
    <xf numFmtId="41" fontId="8" fillId="0" borderId="0" xfId="299" applyNumberFormat="1" applyFont="1" applyAlignment="1">
      <alignment vertical="center"/>
    </xf>
    <xf numFmtId="169" fontId="9" fillId="0" borderId="0" xfId="299" applyNumberFormat="1" applyFont="1" applyAlignment="1">
      <alignment vertical="center"/>
    </xf>
    <xf numFmtId="41" fontId="8" fillId="0" borderId="0" xfId="299" applyNumberFormat="1" applyFont="1" applyAlignment="1">
      <alignment horizontal="right" vertical="center"/>
    </xf>
    <xf numFmtId="37" fontId="45" fillId="0" borderId="0" xfId="639" applyFont="1" applyAlignment="1">
      <alignment horizontal="right"/>
    </xf>
    <xf numFmtId="3" fontId="8" fillId="0" borderId="0" xfId="299" applyNumberFormat="1" applyFont="1" applyAlignment="1">
      <alignment horizontal="right"/>
    </xf>
    <xf numFmtId="0" fontId="1" fillId="0" borderId="14" xfId="719" applyFont="1" applyBorder="1"/>
    <xf numFmtId="49" fontId="1" fillId="0" borderId="14" xfId="719" applyNumberFormat="1" applyFont="1" applyBorder="1"/>
    <xf numFmtId="49" fontId="1" fillId="0" borderId="14" xfId="719" applyNumberFormat="1" applyFont="1" applyBorder="1" applyAlignment="1">
      <alignment horizontal="left"/>
    </xf>
    <xf numFmtId="167" fontId="1" fillId="0" borderId="14" xfId="719" applyNumberFormat="1" applyFont="1" applyBorder="1" applyAlignment="1">
      <alignment horizontal="right"/>
    </xf>
    <xf numFmtId="0" fontId="1" fillId="0" borderId="0" xfId="719" applyFont="1"/>
    <xf numFmtId="37" fontId="1" fillId="0" borderId="14" xfId="639" applyFont="1" applyBorder="1"/>
    <xf numFmtId="0" fontId="9" fillId="54" borderId="0" xfId="719" applyFont="1" applyFill="1" applyAlignment="1">
      <alignment horizontal="center"/>
    </xf>
    <xf numFmtId="0" fontId="26" fillId="54" borderId="0" xfId="719" applyFont="1" applyFill="1" applyAlignment="1">
      <alignment horizontal="center"/>
    </xf>
    <xf numFmtId="0" fontId="25" fillId="54" borderId="0" xfId="719" applyFont="1" applyFill="1" applyAlignment="1">
      <alignment horizontal="center"/>
    </xf>
    <xf numFmtId="37" fontId="25" fillId="54" borderId="0" xfId="639" applyFont="1" applyFill="1" applyAlignment="1">
      <alignment horizontal="center" vertical="top" wrapText="1"/>
    </xf>
    <xf numFmtId="37" fontId="10" fillId="54" borderId="0" xfId="639" applyFont="1" applyFill="1" applyAlignment="1">
      <alignment horizontal="center" vertical="center" wrapText="1"/>
    </xf>
    <xf numFmtId="37" fontId="10" fillId="54" borderId="0" xfId="639" applyFont="1" applyFill="1" applyAlignment="1">
      <alignment horizontal="center" vertical="center"/>
    </xf>
    <xf numFmtId="37" fontId="26" fillId="54" borderId="0" xfId="639" applyFont="1" applyFill="1" applyAlignment="1">
      <alignment horizontal="center" vertical="center"/>
    </xf>
    <xf numFmtId="37" fontId="25" fillId="54" borderId="0" xfId="639" applyFont="1" applyFill="1" applyAlignment="1">
      <alignment horizontal="center" vertical="center" wrapText="1"/>
    </xf>
    <xf numFmtId="37" fontId="25" fillId="54" borderId="0" xfId="639" applyFont="1" applyFill="1" applyAlignment="1">
      <alignment horizontal="center" vertical="top"/>
    </xf>
    <xf numFmtId="37" fontId="25" fillId="54" borderId="0" xfId="639" applyFont="1" applyFill="1" applyAlignment="1">
      <alignment horizontal="right" vertical="center" wrapText="1"/>
    </xf>
    <xf numFmtId="37" fontId="9" fillId="54" borderId="0" xfId="639" applyFont="1" applyFill="1" applyAlignment="1">
      <alignment horizontal="center" vertical="center" wrapText="1"/>
    </xf>
    <xf numFmtId="167" fontId="9" fillId="56" borderId="0" xfId="299" applyNumberFormat="1" applyFont="1" applyFill="1" applyAlignment="1">
      <alignment horizontal="right"/>
    </xf>
    <xf numFmtId="167" fontId="8" fillId="56" borderId="0" xfId="299" applyNumberFormat="1" applyFont="1" applyFill="1" applyAlignment="1">
      <alignment horizontal="right"/>
    </xf>
    <xf numFmtId="167" fontId="110" fillId="56" borderId="0" xfId="299" applyNumberFormat="1" applyFont="1" applyFill="1" applyAlignment="1">
      <alignment horizontal="right"/>
    </xf>
    <xf numFmtId="167" fontId="111" fillId="56" borderId="0" xfId="299" applyNumberFormat="1" applyFont="1" applyFill="1" applyAlignment="1">
      <alignment horizontal="right"/>
    </xf>
    <xf numFmtId="0" fontId="8" fillId="56" borderId="0" xfId="719" applyFont="1" applyFill="1"/>
    <xf numFmtId="167" fontId="110" fillId="56" borderId="0" xfId="358" applyNumberFormat="1" applyFont="1" applyFill="1" applyAlignment="1">
      <alignment horizontal="right"/>
    </xf>
    <xf numFmtId="167" fontId="111" fillId="56" borderId="0" xfId="358" applyNumberFormat="1" applyFont="1" applyFill="1" applyAlignment="1">
      <alignment horizontal="right"/>
    </xf>
    <xf numFmtId="49" fontId="8" fillId="56" borderId="0" xfId="719" applyNumberFormat="1" applyFont="1" applyFill="1" applyAlignment="1">
      <alignment horizontal="left"/>
    </xf>
    <xf numFmtId="49" fontId="111" fillId="56" borderId="0" xfId="719" quotePrefix="1" applyNumberFormat="1" applyFont="1" applyFill="1" applyAlignment="1">
      <alignment horizontal="left"/>
    </xf>
    <xf numFmtId="49" fontId="111" fillId="56" borderId="0" xfId="719" applyNumberFormat="1" applyFont="1" applyFill="1" applyAlignment="1">
      <alignment horizontal="left"/>
    </xf>
    <xf numFmtId="167" fontId="111" fillId="57" borderId="0" xfId="299" applyNumberFormat="1" applyFont="1" applyFill="1" applyAlignment="1">
      <alignment horizontal="right"/>
    </xf>
    <xf numFmtId="49" fontId="8" fillId="56" borderId="0" xfId="719" applyNumberFormat="1" applyFont="1" applyFill="1"/>
    <xf numFmtId="37" fontId="111" fillId="56" borderId="0" xfId="639" applyFont="1" applyFill="1"/>
    <xf numFmtId="37" fontId="8" fillId="56" borderId="0" xfId="639" applyFont="1" applyFill="1"/>
    <xf numFmtId="37" fontId="8" fillId="57" borderId="0" xfId="639" applyFont="1" applyFill="1"/>
    <xf numFmtId="37" fontId="8" fillId="56" borderId="0" xfId="639" applyFont="1" applyFill="1" applyAlignment="1">
      <alignment horizontal="right" indent="2"/>
    </xf>
    <xf numFmtId="37" fontId="8" fillId="56" borderId="0" xfId="639" applyFont="1" applyFill="1" applyAlignment="1">
      <alignment vertical="center"/>
    </xf>
    <xf numFmtId="37" fontId="8" fillId="57" borderId="0" xfId="639" applyFont="1" applyFill="1" applyAlignment="1">
      <alignment vertical="center"/>
    </xf>
    <xf numFmtId="37" fontId="8" fillId="56" borderId="0" xfId="639" applyFont="1" applyFill="1" applyAlignment="1">
      <alignment horizontal="right" vertical="center" indent="2"/>
    </xf>
    <xf numFmtId="169" fontId="8" fillId="56" borderId="0" xfId="639" applyNumberFormat="1" applyFont="1" applyFill="1" applyAlignment="1">
      <alignment vertical="center"/>
    </xf>
    <xf numFmtId="37" fontId="8" fillId="57" borderId="0" xfId="639" applyFont="1" applyFill="1" applyAlignment="1">
      <alignment horizontal="right" indent="2"/>
    </xf>
    <xf numFmtId="37" fontId="8" fillId="56" borderId="0" xfId="639" applyFont="1" applyFill="1" applyAlignment="1">
      <alignment horizontal="right" vertical="center"/>
    </xf>
    <xf numFmtId="171" fontId="8" fillId="56" borderId="0" xfId="639" applyNumberFormat="1" applyFont="1" applyFill="1" applyAlignment="1">
      <alignment vertical="center"/>
    </xf>
    <xf numFmtId="37" fontId="111" fillId="56" borderId="0" xfId="639" applyFont="1" applyFill="1" applyAlignment="1">
      <alignment vertical="center"/>
    </xf>
    <xf numFmtId="171" fontId="111" fillId="56" borderId="0" xfId="639" applyNumberFormat="1" applyFont="1" applyFill="1" applyAlignment="1">
      <alignment vertical="center"/>
    </xf>
    <xf numFmtId="37" fontId="8" fillId="56" borderId="0" xfId="639" applyFont="1" applyFill="1" applyAlignment="1">
      <alignment horizontal="left" vertical="center"/>
    </xf>
    <xf numFmtId="37" fontId="111" fillId="57" borderId="0" xfId="639" applyFont="1" applyFill="1" applyAlignment="1">
      <alignment vertical="center"/>
    </xf>
    <xf numFmtId="0" fontId="16" fillId="0" borderId="0" xfId="719" applyFont="1" applyAlignment="1">
      <alignment horizontal="center"/>
    </xf>
    <xf numFmtId="37" fontId="9" fillId="54" borderId="0" xfId="639" applyFont="1" applyFill="1" applyAlignment="1">
      <alignment horizontal="left" vertical="center" wrapText="1"/>
    </xf>
    <xf numFmtId="37" fontId="9" fillId="54" borderId="0" xfId="639" applyFont="1" applyFill="1" applyAlignment="1">
      <alignment horizontal="center" vertical="top" wrapText="1"/>
    </xf>
    <xf numFmtId="37" fontId="10" fillId="54" borderId="0" xfId="639" applyFont="1" applyFill="1" applyAlignment="1">
      <alignment horizontal="center" vertical="top" wrapText="1"/>
    </xf>
    <xf numFmtId="37" fontId="8" fillId="54" borderId="0" xfId="639" applyFont="1" applyFill="1" applyAlignment="1">
      <alignment horizontal="center" vertical="center" wrapText="1"/>
    </xf>
    <xf numFmtId="37" fontId="10" fillId="54" borderId="0" xfId="639" applyFont="1" applyFill="1" applyAlignment="1">
      <alignment horizontal="center" vertical="top"/>
    </xf>
    <xf numFmtId="41" fontId="9" fillId="0" borderId="0" xfId="299" applyNumberFormat="1" applyFont="1" applyAlignment="1">
      <alignment horizontal="right"/>
    </xf>
    <xf numFmtId="0" fontId="7" fillId="0" borderId="0" xfId="719" applyFont="1" applyAlignment="1">
      <alignment horizontal="left" vertical="top"/>
    </xf>
    <xf numFmtId="177" fontId="9" fillId="0" borderId="0" xfId="299" applyNumberFormat="1" applyFont="1"/>
    <xf numFmtId="168" fontId="8" fillId="0" borderId="0" xfId="299" applyNumberFormat="1" applyFont="1"/>
    <xf numFmtId="168" fontId="9" fillId="0" borderId="0" xfId="299" applyNumberFormat="1" applyFont="1"/>
    <xf numFmtId="167" fontId="8" fillId="0" borderId="0" xfId="299" applyNumberFormat="1" applyFont="1"/>
    <xf numFmtId="0" fontId="8" fillId="0" borderId="19" xfId="719" applyFont="1" applyBorder="1"/>
    <xf numFmtId="49" fontId="8" fillId="0" borderId="19" xfId="719" applyNumberFormat="1" applyFont="1" applyBorder="1" applyAlignment="1">
      <alignment horizontal="left"/>
    </xf>
    <xf numFmtId="177" fontId="9" fillId="0" borderId="19" xfId="299" applyNumberFormat="1" applyFont="1" applyBorder="1"/>
    <xf numFmtId="168" fontId="8" fillId="0" borderId="19" xfId="299" applyNumberFormat="1" applyFont="1" applyBorder="1"/>
    <xf numFmtId="168" fontId="9" fillId="0" borderId="19" xfId="299" applyNumberFormat="1" applyFont="1" applyBorder="1"/>
    <xf numFmtId="167" fontId="8" fillId="0" borderId="19" xfId="299" applyNumberFormat="1" applyFont="1" applyBorder="1"/>
    <xf numFmtId="0" fontId="45" fillId="0" borderId="0" xfId="719" applyFont="1"/>
    <xf numFmtId="39" fontId="79" fillId="0" borderId="0" xfId="719" applyNumberFormat="1" applyFont="1" applyAlignment="1">
      <alignment horizontal="left"/>
    </xf>
    <xf numFmtId="0" fontId="41" fillId="0" borderId="0" xfId="719" applyFont="1"/>
    <xf numFmtId="0" fontId="71" fillId="0" borderId="0" xfId="719" applyFont="1" applyAlignment="1">
      <alignment horizontal="left"/>
    </xf>
    <xf numFmtId="0" fontId="71" fillId="0" borderId="0" xfId="719" applyFont="1"/>
    <xf numFmtId="0" fontId="71" fillId="0" borderId="0" xfId="719" applyFont="1" applyAlignment="1">
      <alignment horizontal="right"/>
    </xf>
    <xf numFmtId="0" fontId="80" fillId="0" borderId="0" xfId="719" applyFont="1" applyAlignment="1">
      <alignment horizontal="right"/>
    </xf>
    <xf numFmtId="0" fontId="45" fillId="0" borderId="0" xfId="719" applyFont="1" applyAlignment="1">
      <alignment horizontal="left"/>
    </xf>
    <xf numFmtId="178" fontId="7" fillId="0" borderId="0" xfId="719" applyNumberFormat="1" applyFont="1"/>
    <xf numFmtId="43" fontId="7" fillId="0" borderId="0" xfId="719" applyNumberFormat="1" applyFont="1"/>
    <xf numFmtId="0" fontId="3" fillId="0" borderId="0" xfId="719" applyFont="1" applyAlignment="1">
      <alignment horizontal="left" vertical="top"/>
    </xf>
    <xf numFmtId="0" fontId="3" fillId="0" borderId="14" xfId="719" applyFont="1" applyBorder="1" applyAlignment="1">
      <alignment vertical="top"/>
    </xf>
    <xf numFmtId="0" fontId="9" fillId="54" borderId="0" xfId="719" applyFont="1" applyFill="1" applyAlignment="1">
      <alignment horizontal="center" vertical="center"/>
    </xf>
    <xf numFmtId="168" fontId="9" fillId="0" borderId="0" xfId="299" applyNumberFormat="1" applyFont="1" applyAlignment="1">
      <alignment horizontal="right"/>
    </xf>
    <xf numFmtId="168" fontId="8" fillId="0" borderId="0" xfId="299" applyNumberFormat="1" applyFont="1" applyAlignment="1">
      <alignment horizontal="right"/>
    </xf>
    <xf numFmtId="177" fontId="8" fillId="0" borderId="0" xfId="299" applyNumberFormat="1" applyFont="1" applyAlignment="1">
      <alignment horizontal="right" indent="1"/>
    </xf>
    <xf numFmtId="167" fontId="8" fillId="0" borderId="0" xfId="299" applyNumberFormat="1" applyFont="1" applyAlignment="1">
      <alignment horizontal="right" indent="2"/>
    </xf>
    <xf numFmtId="168" fontId="9" fillId="0" borderId="18" xfId="299" applyNumberFormat="1" applyFont="1" applyBorder="1" applyAlignment="1">
      <alignment horizontal="right"/>
    </xf>
    <xf numFmtId="3" fontId="8" fillId="0" borderId="18" xfId="299" applyNumberFormat="1" applyFont="1" applyBorder="1" applyAlignment="1">
      <alignment horizontal="right"/>
    </xf>
    <xf numFmtId="168" fontId="8" fillId="0" borderId="18" xfId="299" applyNumberFormat="1" applyFont="1" applyBorder="1" applyAlignment="1">
      <alignment horizontal="right"/>
    </xf>
    <xf numFmtId="177" fontId="8" fillId="0" borderId="18" xfId="299" applyNumberFormat="1" applyFont="1" applyBorder="1" applyAlignment="1">
      <alignment horizontal="right" indent="1"/>
    </xf>
    <xf numFmtId="167" fontId="8" fillId="0" borderId="18" xfId="299" applyNumberFormat="1" applyFont="1" applyBorder="1" applyAlignment="1">
      <alignment horizontal="right" indent="2"/>
    </xf>
    <xf numFmtId="49" fontId="8" fillId="0" borderId="0" xfId="719" quotePrefix="1" applyNumberFormat="1" applyFont="1" applyAlignment="1">
      <alignment horizontal="left"/>
    </xf>
    <xf numFmtId="0" fontId="5" fillId="0" borderId="0" xfId="719" applyFont="1" applyAlignment="1">
      <alignment horizontal="left"/>
    </xf>
    <xf numFmtId="0" fontId="6" fillId="0" borderId="0" xfId="719" applyFont="1" applyAlignment="1">
      <alignment horizontal="left"/>
    </xf>
    <xf numFmtId="0" fontId="10" fillId="54" borderId="0" xfId="719" applyFont="1" applyFill="1" applyAlignment="1">
      <alignment horizontal="center" vertical="center"/>
    </xf>
    <xf numFmtId="167" fontId="3" fillId="0" borderId="0" xfId="719" applyNumberFormat="1" applyFont="1" applyAlignment="1">
      <alignment horizontal="right"/>
    </xf>
    <xf numFmtId="168" fontId="8" fillId="0" borderId="0" xfId="299" applyNumberFormat="1" applyFont="1" applyAlignment="1" applyProtection="1">
      <alignment horizontal="left" indent="2"/>
      <protection locked="0"/>
    </xf>
    <xf numFmtId="167" fontId="3" fillId="0" borderId="0" xfId="299" applyNumberFormat="1" applyFont="1" applyAlignment="1">
      <alignment horizontal="right"/>
    </xf>
    <xf numFmtId="168" fontId="8" fillId="0" borderId="18" xfId="299" applyNumberFormat="1" applyFont="1" applyBorder="1" applyAlignment="1" applyProtection="1">
      <alignment horizontal="left" indent="2"/>
      <protection locked="0"/>
    </xf>
    <xf numFmtId="167" fontId="8" fillId="0" borderId="18" xfId="299" applyNumberFormat="1" applyFont="1" applyBorder="1"/>
    <xf numFmtId="0" fontId="17" fillId="0" borderId="0" xfId="719" applyFont="1" applyAlignment="1">
      <alignment horizontal="center"/>
    </xf>
    <xf numFmtId="37" fontId="5" fillId="0" borderId="0" xfId="639" applyFont="1" applyAlignment="1">
      <alignment vertical="top"/>
    </xf>
    <xf numFmtId="37" fontId="10" fillId="54" borderId="0" xfId="639" applyFont="1" applyFill="1" applyAlignment="1">
      <alignment vertical="center" wrapText="1"/>
    </xf>
    <xf numFmtId="37" fontId="10" fillId="54" borderId="0" xfId="639" applyFont="1" applyFill="1" applyAlignment="1">
      <alignment vertical="top" wrapText="1"/>
    </xf>
    <xf numFmtId="37" fontId="3" fillId="0" borderId="19" xfId="639" applyFont="1" applyBorder="1"/>
    <xf numFmtId="3" fontId="8" fillId="0" borderId="0" xfId="639" applyNumberFormat="1" applyFont="1" applyAlignment="1">
      <alignment horizontal="right" wrapText="1" indent="1"/>
    </xf>
    <xf numFmtId="37" fontId="8" fillId="0" borderId="0" xfId="639" applyFont="1" applyAlignment="1">
      <alignment horizontal="right" wrapText="1" indent="1"/>
    </xf>
    <xf numFmtId="37" fontId="8" fillId="0" borderId="0" xfId="639" applyFont="1" applyAlignment="1">
      <alignment horizontal="right" indent="1"/>
    </xf>
    <xf numFmtId="37" fontId="8" fillId="0" borderId="19" xfId="639" applyFont="1" applyBorder="1"/>
    <xf numFmtId="3" fontId="8" fillId="0" borderId="19" xfId="639" applyNumberFormat="1" applyFont="1" applyBorder="1" applyAlignment="1">
      <alignment horizontal="right" indent="1"/>
    </xf>
    <xf numFmtId="37" fontId="8" fillId="0" borderId="19" xfId="639" applyFont="1" applyBorder="1" applyAlignment="1">
      <alignment horizontal="right" indent="1"/>
    </xf>
    <xf numFmtId="3" fontId="8" fillId="0" borderId="0" xfId="639" applyNumberFormat="1" applyFont="1" applyAlignment="1">
      <alignment horizontal="right" vertical="center" wrapText="1" indent="1"/>
    </xf>
    <xf numFmtId="37" fontId="8" fillId="0" borderId="0" xfId="639" applyFont="1" applyAlignment="1">
      <alignment horizontal="right" vertical="center" wrapText="1" indent="1"/>
    </xf>
    <xf numFmtId="37" fontId="8" fillId="0" borderId="0" xfId="639" applyFont="1" applyAlignment="1">
      <alignment horizontal="right" vertical="center" indent="1"/>
    </xf>
    <xf numFmtId="37" fontId="71" fillId="0" borderId="0" xfId="639" quotePrefix="1" applyFont="1"/>
    <xf numFmtId="37" fontId="81" fillId="0" borderId="0" xfId="639" quotePrefix="1" applyFont="1"/>
    <xf numFmtId="37" fontId="41" fillId="0" borderId="0" xfId="639" applyFont="1" applyAlignment="1">
      <alignment vertical="top"/>
    </xf>
    <xf numFmtId="37" fontId="46" fillId="0" borderId="0" xfId="639" applyFont="1" applyAlignment="1">
      <alignment vertical="top"/>
    </xf>
    <xf numFmtId="37" fontId="45" fillId="0" borderId="0" xfId="639" applyFont="1" applyAlignment="1">
      <alignment vertical="top"/>
    </xf>
    <xf numFmtId="37" fontId="71" fillId="0" borderId="0" xfId="639" applyFont="1" applyAlignment="1">
      <alignment vertical="top"/>
    </xf>
    <xf numFmtId="37" fontId="9" fillId="54" borderId="0" xfId="639" applyFont="1" applyFill="1" applyAlignment="1">
      <alignment horizontal="center" vertical="top"/>
    </xf>
    <xf numFmtId="171" fontId="8" fillId="0" borderId="0" xfId="639" applyNumberFormat="1" applyFont="1" applyAlignment="1">
      <alignment vertical="center"/>
    </xf>
    <xf numFmtId="37" fontId="15" fillId="0" borderId="0" xfId="639" quotePrefix="1" applyFont="1"/>
    <xf numFmtId="37" fontId="78" fillId="0" borderId="0" xfId="639" applyFont="1"/>
    <xf numFmtId="37" fontId="10" fillId="54" borderId="0" xfId="639" applyFont="1" applyFill="1" applyAlignment="1">
      <alignment horizontal="left" vertical="center" wrapText="1"/>
    </xf>
    <xf numFmtId="37" fontId="8" fillId="54" borderId="0" xfId="639" applyFont="1" applyFill="1" applyAlignment="1">
      <alignment horizontal="left" vertical="center"/>
    </xf>
    <xf numFmtId="37" fontId="8" fillId="54" borderId="14" xfId="639" applyFont="1" applyFill="1" applyBorder="1" applyAlignment="1">
      <alignment horizontal="left" vertical="center" wrapText="1"/>
    </xf>
    <xf numFmtId="37" fontId="8" fillId="54" borderId="14" xfId="639" applyFont="1" applyFill="1" applyBorder="1" applyAlignment="1">
      <alignment horizontal="center" vertical="center" wrapText="1"/>
    </xf>
    <xf numFmtId="37" fontId="9" fillId="54" borderId="14" xfId="639" applyFont="1" applyFill="1" applyBorder="1" applyAlignment="1">
      <alignment horizontal="center" vertical="center"/>
    </xf>
    <xf numFmtId="37" fontId="9" fillId="54" borderId="14" xfId="639" applyFont="1" applyFill="1" applyBorder="1" applyAlignment="1">
      <alignment vertical="center" wrapText="1"/>
    </xf>
    <xf numFmtId="37" fontId="8" fillId="0" borderId="19" xfId="639" applyFont="1" applyBorder="1" applyAlignment="1">
      <alignment horizontal="left"/>
    </xf>
    <xf numFmtId="37" fontId="14" fillId="0" borderId="14" xfId="639" applyFont="1" applyBorder="1" applyAlignment="1">
      <alignment horizontal="left"/>
    </xf>
    <xf numFmtId="37" fontId="81" fillId="0" borderId="0" xfId="639" quotePrefix="1" applyFont="1" applyAlignment="1">
      <alignment horizontal="left"/>
    </xf>
    <xf numFmtId="37" fontId="71" fillId="0" borderId="0" xfId="639" applyFont="1"/>
    <xf numFmtId="37" fontId="46" fillId="0" borderId="0" xfId="639" applyFont="1" applyAlignment="1">
      <alignment horizontal="left" vertical="top"/>
    </xf>
    <xf numFmtId="37" fontId="38" fillId="0" borderId="0" xfId="639" applyFont="1" applyAlignment="1">
      <alignment vertical="top"/>
    </xf>
    <xf numFmtId="37" fontId="82" fillId="0" borderId="0" xfId="639" applyFont="1" applyAlignment="1">
      <alignment horizontal="left" vertical="top"/>
    </xf>
    <xf numFmtId="37" fontId="82" fillId="0" borderId="0" xfId="639" applyFont="1" applyAlignment="1">
      <alignment vertical="top"/>
    </xf>
    <xf numFmtId="37" fontId="83" fillId="0" borderId="0" xfId="639" quotePrefix="1" applyFont="1" applyAlignment="1">
      <alignment horizontal="left" vertical="top"/>
    </xf>
    <xf numFmtId="37" fontId="84" fillId="0" borderId="0" xfId="639" quotePrefix="1" applyFont="1" applyAlignment="1">
      <alignment horizontal="left"/>
    </xf>
    <xf numFmtId="37" fontId="82" fillId="0" borderId="0" xfId="639" applyFont="1" applyAlignment="1">
      <alignment horizontal="center"/>
    </xf>
    <xf numFmtId="43" fontId="7" fillId="0" borderId="0" xfId="299" applyFont="1" applyAlignment="1">
      <alignment horizontal="left"/>
    </xf>
    <xf numFmtId="37" fontId="8" fillId="54" borderId="0" xfId="639" applyFont="1" applyFill="1" applyAlignment="1">
      <alignment horizontal="center" vertical="center"/>
    </xf>
    <xf numFmtId="37" fontId="3" fillId="0" borderId="19" xfId="639" applyFont="1" applyBorder="1" applyAlignment="1">
      <alignment vertical="center"/>
    </xf>
    <xf numFmtId="169" fontId="8" fillId="0" borderId="0" xfId="358" applyNumberFormat="1" applyFont="1" applyAlignment="1">
      <alignment horizontal="center"/>
    </xf>
    <xf numFmtId="37" fontId="81" fillId="0" borderId="0" xfId="639" applyFont="1" applyAlignment="1">
      <alignment vertical="top"/>
    </xf>
    <xf numFmtId="43" fontId="45" fillId="0" borderId="0" xfId="299" applyFont="1"/>
    <xf numFmtId="43" fontId="14" fillId="0" borderId="0" xfId="299" applyFont="1"/>
    <xf numFmtId="37" fontId="17" fillId="0" borderId="0" xfId="639" applyFont="1" applyAlignment="1">
      <alignment horizontal="center"/>
    </xf>
    <xf numFmtId="37" fontId="41" fillId="0" borderId="0" xfId="639" applyFont="1" applyAlignment="1">
      <alignment horizontal="right"/>
    </xf>
    <xf numFmtId="37" fontId="41" fillId="0" borderId="14" xfId="639" applyFont="1" applyBorder="1" applyAlignment="1">
      <alignment horizontal="right"/>
    </xf>
    <xf numFmtId="1" fontId="8" fillId="54" borderId="0" xfId="639" applyNumberFormat="1" applyFont="1" applyFill="1" applyAlignment="1">
      <alignment horizontal="right"/>
    </xf>
    <xf numFmtId="37" fontId="8" fillId="54" borderId="16" xfId="639" applyFont="1" applyFill="1" applyBorder="1"/>
    <xf numFmtId="37" fontId="8" fillId="54" borderId="16" xfId="639" applyFont="1" applyFill="1" applyBorder="1" applyAlignment="1">
      <alignment horizontal="right"/>
    </xf>
    <xf numFmtId="37" fontId="3" fillId="55" borderId="14" xfId="639" applyFont="1" applyFill="1" applyBorder="1" applyAlignment="1">
      <alignment vertical="center"/>
    </xf>
    <xf numFmtId="37" fontId="8" fillId="54" borderId="14" xfId="639" applyFont="1" applyFill="1" applyBorder="1" applyAlignment="1">
      <alignment vertical="center"/>
    </xf>
    <xf numFmtId="37" fontId="8" fillId="0" borderId="0" xfId="639" applyFont="1" applyAlignment="1">
      <alignment horizontal="left" indent="1"/>
    </xf>
    <xf numFmtId="169" fontId="8" fillId="0" borderId="0" xfId="299" applyNumberFormat="1" applyFont="1" applyAlignment="1">
      <alignment horizontal="right" vertical="top"/>
    </xf>
    <xf numFmtId="49" fontId="8" fillId="0" borderId="0" xfId="121" applyNumberFormat="1" applyFont="1"/>
    <xf numFmtId="37" fontId="42" fillId="0" borderId="0" xfId="639" applyFont="1" applyAlignment="1">
      <alignment horizontal="right"/>
    </xf>
    <xf numFmtId="169" fontId="9" fillId="0" borderId="0" xfId="299" applyNumberFormat="1" applyFont="1"/>
    <xf numFmtId="169" fontId="9" fillId="0" borderId="0" xfId="299" applyNumberFormat="1" applyFont="1" applyAlignment="1">
      <alignment horizontal="right"/>
    </xf>
    <xf numFmtId="37" fontId="3" fillId="0" borderId="16" xfId="639" applyFont="1" applyBorder="1"/>
    <xf numFmtId="37" fontId="9" fillId="0" borderId="14" xfId="639" applyFont="1" applyBorder="1"/>
    <xf numFmtId="41" fontId="9" fillId="0" borderId="14" xfId="299" applyNumberFormat="1" applyFont="1" applyBorder="1" applyAlignment="1">
      <alignment horizontal="right"/>
    </xf>
    <xf numFmtId="169" fontId="9" fillId="0" borderId="14" xfId="299" applyNumberFormat="1" applyFont="1" applyBorder="1" applyAlignment="1">
      <alignment horizontal="right"/>
    </xf>
    <xf numFmtId="169" fontId="9" fillId="0" borderId="14" xfId="299" applyNumberFormat="1" applyFont="1" applyBorder="1"/>
    <xf numFmtId="37" fontId="2" fillId="0" borderId="0" xfId="639" applyFont="1" applyAlignment="1">
      <alignment horizontal="right"/>
    </xf>
    <xf numFmtId="37" fontId="6" fillId="0" borderId="14" xfId="639" applyFont="1" applyBorder="1"/>
    <xf numFmtId="1" fontId="8" fillId="54" borderId="0" xfId="639" applyNumberFormat="1" applyFont="1" applyFill="1" applyAlignment="1">
      <alignment horizontal="right" vertical="center"/>
    </xf>
    <xf numFmtId="1" fontId="8" fillId="54" borderId="16" xfId="639" applyNumberFormat="1" applyFont="1" applyFill="1" applyBorder="1" applyAlignment="1">
      <alignment horizontal="right" vertical="center"/>
    </xf>
    <xf numFmtId="37" fontId="8" fillId="54" borderId="14" xfId="639" applyFont="1" applyFill="1" applyBorder="1" applyAlignment="1">
      <alignment vertical="center" wrapText="1"/>
    </xf>
    <xf numFmtId="37" fontId="8" fillId="0" borderId="0" xfId="639" applyFont="1" applyAlignment="1">
      <alignment vertical="center" wrapText="1"/>
    </xf>
    <xf numFmtId="37" fontId="9" fillId="0" borderId="0" xfId="639" applyFont="1" applyAlignment="1">
      <alignment horizontal="center" vertical="center"/>
    </xf>
    <xf numFmtId="37" fontId="8" fillId="0" borderId="0" xfId="639" applyFont="1" applyAlignment="1">
      <alignment horizontal="left" vertical="top" indent="1"/>
    </xf>
    <xf numFmtId="169" fontId="9" fillId="0" borderId="0" xfId="299" applyNumberFormat="1" applyFont="1" applyAlignment="1">
      <alignment horizontal="right" vertical="top"/>
    </xf>
    <xf numFmtId="43" fontId="9" fillId="0" borderId="0" xfId="299" applyFont="1" applyAlignment="1">
      <alignment horizontal="right"/>
    </xf>
    <xf numFmtId="37" fontId="8" fillId="0" borderId="14" xfId="639" applyFont="1" applyBorder="1" applyAlignment="1">
      <alignment horizontal="right"/>
    </xf>
    <xf numFmtId="37" fontId="79" fillId="0" borderId="0" xfId="639" quotePrefix="1" applyFont="1"/>
    <xf numFmtId="169" fontId="41" fillId="0" borderId="0" xfId="299" applyNumberFormat="1" applyFont="1"/>
    <xf numFmtId="169" fontId="41" fillId="0" borderId="14" xfId="299" applyNumberFormat="1" applyFont="1" applyBorder="1"/>
    <xf numFmtId="169" fontId="8" fillId="54" borderId="0" xfId="299" applyNumberFormat="1" applyFont="1" applyFill="1"/>
    <xf numFmtId="1" fontId="87" fillId="54" borderId="0" xfId="639" applyNumberFormat="1" applyFont="1" applyFill="1" applyAlignment="1">
      <alignment horizontal="right"/>
    </xf>
    <xf numFmtId="169" fontId="8" fillId="54" borderId="16" xfId="299" applyNumberFormat="1" applyFont="1" applyFill="1" applyBorder="1"/>
    <xf numFmtId="169" fontId="8" fillId="0" borderId="0" xfId="299" applyNumberFormat="1" applyFont="1" applyAlignment="1">
      <alignment vertical="center"/>
    </xf>
    <xf numFmtId="37" fontId="42" fillId="0" borderId="16" xfId="639" applyFont="1" applyBorder="1"/>
    <xf numFmtId="37" fontId="8" fillId="0" borderId="14" xfId="639" applyFont="1" applyBorder="1" applyAlignment="1">
      <alignment vertical="top"/>
    </xf>
    <xf numFmtId="169" fontId="8" fillId="0" borderId="14" xfId="299" applyNumberFormat="1" applyFont="1" applyBorder="1" applyAlignment="1">
      <alignment horizontal="right" vertical="top"/>
    </xf>
    <xf numFmtId="41" fontId="45" fillId="0" borderId="0" xfId="299" applyNumberFormat="1" applyFont="1" applyAlignment="1">
      <alignment horizontal="right"/>
    </xf>
    <xf numFmtId="169" fontId="45" fillId="0" borderId="0" xfId="299" applyNumberFormat="1" applyFont="1" applyAlignment="1">
      <alignment horizontal="right" vertical="top"/>
    </xf>
    <xf numFmtId="37" fontId="88" fillId="0" borderId="0" xfId="639" applyFont="1"/>
    <xf numFmtId="169" fontId="2" fillId="0" borderId="0" xfId="299" applyNumberFormat="1"/>
    <xf numFmtId="41" fontId="9" fillId="0" borderId="0" xfId="299" quotePrefix="1" applyNumberFormat="1" applyFont="1" applyAlignment="1">
      <alignment horizontal="right"/>
    </xf>
    <xf numFmtId="169" fontId="45" fillId="0" borderId="0" xfId="299" applyNumberFormat="1" applyFont="1"/>
    <xf numFmtId="37" fontId="9" fillId="54" borderId="0" xfId="639" applyFont="1" applyFill="1" applyAlignment="1">
      <alignment horizontal="center" vertical="center"/>
    </xf>
    <xf numFmtId="37" fontId="33" fillId="0" borderId="0" xfId="639" applyFont="1" applyAlignment="1">
      <alignment horizontal="center"/>
    </xf>
    <xf numFmtId="37" fontId="132" fillId="0" borderId="0" xfId="639" applyFont="1" applyAlignment="1">
      <alignment horizontal="center"/>
    </xf>
    <xf numFmtId="41" fontId="122" fillId="0" borderId="0" xfId="299" applyNumberFormat="1" applyFont="1" applyAlignment="1">
      <alignment horizontal="right" vertical="center"/>
    </xf>
    <xf numFmtId="41" fontId="121" fillId="0" borderId="0" xfId="299" applyNumberFormat="1" applyFont="1" applyAlignment="1">
      <alignment horizontal="right" vertical="center"/>
    </xf>
    <xf numFmtId="41" fontId="119" fillId="0" borderId="0" xfId="299" applyNumberFormat="1" applyFont="1" applyAlignment="1">
      <alignment horizontal="right"/>
    </xf>
    <xf numFmtId="41" fontId="9" fillId="0" borderId="0" xfId="299" applyNumberFormat="1" applyFont="1" applyAlignment="1">
      <alignment horizontal="right" vertical="center"/>
    </xf>
    <xf numFmtId="169" fontId="9" fillId="0" borderId="0" xfId="299" applyNumberFormat="1" applyFont="1" applyAlignment="1">
      <alignment horizontal="right" vertical="center"/>
    </xf>
    <xf numFmtId="37" fontId="2" fillId="0" borderId="0" xfId="639" applyFont="1"/>
    <xf numFmtId="37" fontId="42" fillId="0" borderId="0" xfId="639" applyFont="1"/>
    <xf numFmtId="37" fontId="42" fillId="0" borderId="0" xfId="639" applyFont="1" applyAlignment="1">
      <alignment vertical="center"/>
    </xf>
    <xf numFmtId="37" fontId="134" fillId="0" borderId="0" xfId="639" applyFont="1"/>
    <xf numFmtId="37" fontId="118" fillId="0" borderId="14" xfId="639" applyFont="1" applyBorder="1"/>
    <xf numFmtId="169" fontId="118" fillId="0" borderId="14" xfId="299" applyNumberFormat="1" applyFont="1" applyBorder="1"/>
    <xf numFmtId="169" fontId="118" fillId="0" borderId="14" xfId="299" applyNumberFormat="1" applyFont="1" applyBorder="1" applyAlignment="1">
      <alignment horizontal="right"/>
    </xf>
    <xf numFmtId="37" fontId="118" fillId="0" borderId="16" xfId="639" applyFont="1" applyBorder="1"/>
    <xf numFmtId="37" fontId="118" fillId="0" borderId="0" xfId="299" applyNumberFormat="1" applyFont="1" applyAlignment="1">
      <alignment horizontal="right" vertical="center"/>
    </xf>
    <xf numFmtId="37" fontId="121" fillId="0" borderId="0" xfId="299" applyNumberFormat="1" applyFont="1" applyAlignment="1">
      <alignment horizontal="right" vertical="center"/>
    </xf>
    <xf numFmtId="41" fontId="118" fillId="0" borderId="0" xfId="299" applyNumberFormat="1" applyFont="1" applyAlignment="1">
      <alignment horizontal="right" vertical="top" wrapText="1"/>
    </xf>
    <xf numFmtId="41" fontId="121" fillId="0" borderId="0" xfId="299" applyNumberFormat="1" applyFont="1" applyAlignment="1">
      <alignment horizontal="right" vertical="top" wrapText="1"/>
    </xf>
    <xf numFmtId="41" fontId="121" fillId="0" borderId="0" xfId="299" applyNumberFormat="1" applyFont="1" applyAlignment="1">
      <alignment vertical="center" wrapText="1"/>
    </xf>
    <xf numFmtId="41" fontId="121" fillId="0" borderId="0" xfId="299" applyNumberFormat="1" applyFont="1" applyAlignment="1">
      <alignment horizontal="right" vertical="center" wrapText="1"/>
    </xf>
    <xf numFmtId="37" fontId="121" fillId="0" borderId="15" xfId="299" applyNumberFormat="1" applyFont="1" applyBorder="1" applyAlignment="1">
      <alignment horizontal="right" vertical="center"/>
    </xf>
    <xf numFmtId="37" fontId="118" fillId="54" borderId="14" xfId="639" applyFont="1" applyFill="1" applyBorder="1"/>
    <xf numFmtId="37" fontId="119" fillId="55" borderId="14" xfId="639" applyFont="1" applyFill="1" applyBorder="1"/>
    <xf numFmtId="37" fontId="119" fillId="55" borderId="0" xfId="639" applyFont="1" applyFill="1"/>
    <xf numFmtId="37" fontId="118" fillId="54" borderId="17" xfId="639" applyFont="1" applyFill="1" applyBorder="1"/>
    <xf numFmtId="37" fontId="119" fillId="54" borderId="0" xfId="639" applyFont="1" applyFill="1" applyAlignment="1">
      <alignment horizontal="right"/>
    </xf>
    <xf numFmtId="37" fontId="122" fillId="54" borderId="0" xfId="639" applyFont="1" applyFill="1" applyAlignment="1">
      <alignment horizontal="left" vertical="center"/>
    </xf>
    <xf numFmtId="37" fontId="118" fillId="55" borderId="0" xfId="639" applyFont="1" applyFill="1"/>
    <xf numFmtId="37" fontId="118" fillId="54" borderId="15" xfId="639" applyFont="1" applyFill="1" applyBorder="1" applyAlignment="1">
      <alignment horizontal="right"/>
    </xf>
    <xf numFmtId="37" fontId="118" fillId="54" borderId="15" xfId="639" applyFont="1" applyFill="1" applyBorder="1"/>
    <xf numFmtId="37" fontId="118" fillId="55" borderId="15" xfId="639" applyFont="1" applyFill="1" applyBorder="1"/>
    <xf numFmtId="0" fontId="125" fillId="0" borderId="0" xfId="719" applyFont="1"/>
    <xf numFmtId="37" fontId="124" fillId="0" borderId="0" xfId="639" applyFont="1"/>
    <xf numFmtId="0" fontId="121" fillId="0" borderId="0" xfId="719" applyFont="1"/>
    <xf numFmtId="41" fontId="121" fillId="0" borderId="0" xfId="299" applyNumberFormat="1" applyFont="1" applyAlignment="1">
      <alignment horizontal="center"/>
    </xf>
    <xf numFmtId="41" fontId="122" fillId="0" borderId="0" xfId="299" applyNumberFormat="1" applyFont="1" applyAlignment="1">
      <alignment horizontal="center"/>
    </xf>
    <xf numFmtId="41" fontId="121" fillId="0" borderId="14" xfId="299" applyNumberFormat="1" applyFont="1" applyBorder="1" applyAlignment="1">
      <alignment horizontal="center"/>
    </xf>
    <xf numFmtId="41" fontId="122" fillId="0" borderId="14" xfId="299" applyNumberFormat="1" applyFont="1" applyBorder="1" applyAlignment="1">
      <alignment horizontal="center"/>
    </xf>
    <xf numFmtId="37" fontId="123" fillId="0" borderId="14" xfId="639" applyFont="1" applyBorder="1"/>
    <xf numFmtId="41" fontId="118" fillId="0" borderId="14" xfId="299" applyNumberFormat="1" applyFont="1" applyFill="1" applyBorder="1" applyAlignment="1">
      <alignment horizontal="right"/>
    </xf>
    <xf numFmtId="0" fontId="8" fillId="0" borderId="0" xfId="719" applyFont="1" applyFill="1"/>
    <xf numFmtId="169" fontId="118" fillId="0" borderId="14" xfId="299" applyNumberFormat="1" applyFont="1" applyFill="1" applyBorder="1"/>
    <xf numFmtId="49" fontId="8" fillId="0" borderId="0" xfId="719" applyNumberFormat="1" applyFont="1" applyFill="1" applyAlignment="1">
      <alignment horizontal="left"/>
    </xf>
    <xf numFmtId="37" fontId="127" fillId="0" borderId="14" xfId="639" applyFont="1" applyFill="1" applyBorder="1"/>
    <xf numFmtId="41" fontId="122" fillId="0" borderId="14" xfId="299" applyNumberFormat="1" applyFont="1" applyFill="1" applyBorder="1" applyAlignment="1">
      <alignment horizontal="center"/>
    </xf>
    <xf numFmtId="167" fontId="111" fillId="0" borderId="0" xfId="358" applyNumberFormat="1" applyFont="1" applyFill="1" applyAlignment="1">
      <alignment horizontal="right"/>
    </xf>
    <xf numFmtId="49" fontId="11" fillId="0" borderId="0" xfId="719" applyNumberFormat="1" applyFont="1" applyFill="1" applyAlignment="1">
      <alignment horizontal="left"/>
    </xf>
    <xf numFmtId="167" fontId="110" fillId="0" borderId="0" xfId="358" applyNumberFormat="1" applyFont="1" applyFill="1" applyAlignment="1">
      <alignment horizontal="right"/>
    </xf>
    <xf numFmtId="167" fontId="8" fillId="0" borderId="0" xfId="358" applyNumberFormat="1" applyFont="1" applyFill="1" applyAlignment="1">
      <alignment horizontal="right"/>
    </xf>
    <xf numFmtId="0" fontId="3" fillId="0" borderId="0" xfId="719" applyFont="1" applyFill="1"/>
    <xf numFmtId="167" fontId="111" fillId="0" borderId="0" xfId="299" applyNumberFormat="1" applyFont="1" applyFill="1" applyAlignment="1">
      <alignment horizontal="right"/>
    </xf>
    <xf numFmtId="37" fontId="9" fillId="0" borderId="0" xfId="639" applyFont="1" applyAlignment="1">
      <alignment vertical="center"/>
    </xf>
    <xf numFmtId="0" fontId="9" fillId="54" borderId="0" xfId="719" applyFont="1" applyFill="1" applyAlignment="1">
      <alignment horizontal="left" indent="1"/>
    </xf>
    <xf numFmtId="0" fontId="10" fillId="54" borderId="0" xfId="719" applyFont="1" applyFill="1" applyAlignment="1">
      <alignment horizontal="left" indent="1"/>
    </xf>
    <xf numFmtId="0" fontId="25" fillId="54" borderId="0" xfId="719" applyFont="1" applyFill="1" applyAlignment="1">
      <alignment horizontal="left" indent="1"/>
    </xf>
    <xf numFmtId="0" fontId="26" fillId="54" borderId="0" xfId="719" applyFont="1" applyFill="1" applyAlignment="1">
      <alignment horizontal="left" indent="1"/>
    </xf>
    <xf numFmtId="37" fontId="9" fillId="54" borderId="0" xfId="639" applyFont="1" applyFill="1" applyAlignment="1">
      <alignment horizontal="left" indent="1"/>
    </xf>
    <xf numFmtId="37" fontId="10" fillId="54" borderId="0" xfId="639" applyFont="1" applyFill="1" applyAlignment="1">
      <alignment horizontal="left" vertical="center" indent="1"/>
    </xf>
    <xf numFmtId="37" fontId="25" fillId="54" borderId="0" xfId="639" applyFont="1" applyFill="1" applyAlignment="1">
      <alignment horizontal="left" indent="1"/>
    </xf>
    <xf numFmtId="37" fontId="26" fillId="54" borderId="0" xfId="639" applyFont="1" applyFill="1" applyAlignment="1">
      <alignment horizontal="left" vertical="top" indent="1"/>
    </xf>
    <xf numFmtId="37" fontId="26" fillId="54" borderId="0" xfId="639" applyFont="1" applyFill="1" applyAlignment="1">
      <alignment horizontal="left" vertical="center" indent="1"/>
    </xf>
    <xf numFmtId="37" fontId="9" fillId="54" borderId="0" xfId="639" applyFont="1" applyFill="1" applyAlignment="1">
      <alignment horizontal="left" vertical="center" indent="1"/>
    </xf>
    <xf numFmtId="37" fontId="122" fillId="54" borderId="0" xfId="639" applyFont="1" applyFill="1" applyAlignment="1">
      <alignment horizontal="left" vertical="center" indent="1"/>
    </xf>
    <xf numFmtId="37" fontId="123" fillId="54" borderId="0" xfId="639" applyFont="1" applyFill="1" applyAlignment="1">
      <alignment horizontal="left" vertical="center" indent="1"/>
    </xf>
    <xf numFmtId="37" fontId="111" fillId="0" borderId="0" xfId="639" applyFont="1" applyFill="1"/>
    <xf numFmtId="167" fontId="3" fillId="0" borderId="0" xfId="299" applyNumberFormat="1" applyFont="1" applyFill="1" applyAlignment="1">
      <alignment horizontal="right"/>
    </xf>
    <xf numFmtId="3" fontId="8" fillId="0" borderId="0" xfId="299" applyNumberFormat="1" applyFont="1" applyFill="1" applyAlignment="1">
      <alignment horizontal="right"/>
    </xf>
    <xf numFmtId="37" fontId="45" fillId="0" borderId="0" xfId="639" applyFont="1" applyFill="1"/>
    <xf numFmtId="37" fontId="115" fillId="0" borderId="0" xfId="639" applyFont="1" applyFill="1"/>
    <xf numFmtId="37" fontId="3" fillId="0" borderId="0" xfId="639" applyFont="1"/>
    <xf numFmtId="37" fontId="8" fillId="0" borderId="0" xfId="639" applyFont="1" applyAlignment="1">
      <alignment horizontal="center"/>
    </xf>
    <xf numFmtId="37" fontId="111" fillId="56" borderId="0" xfId="639" applyFont="1" applyFill="1" applyAlignment="1">
      <alignment horizontal="center" vertical="center"/>
    </xf>
    <xf numFmtId="37" fontId="28" fillId="0" borderId="0" xfId="639" applyFont="1" applyAlignment="1">
      <alignment horizontal="center" vertical="top"/>
    </xf>
    <xf numFmtId="37" fontId="8" fillId="56" borderId="0" xfId="639" applyFont="1" applyFill="1" applyAlignment="1">
      <alignment horizontal="center"/>
    </xf>
    <xf numFmtId="37" fontId="111" fillId="56" borderId="0" xfId="639" applyFont="1" applyFill="1" applyAlignment="1">
      <alignment horizontal="center"/>
    </xf>
    <xf numFmtId="37" fontId="1" fillId="0" borderId="14" xfId="639" applyFont="1" applyBorder="1" applyAlignment="1">
      <alignment horizontal="center"/>
    </xf>
    <xf numFmtId="43" fontId="7" fillId="0" borderId="0" xfId="299" applyFont="1" applyAlignment="1">
      <alignment horizontal="center"/>
    </xf>
    <xf numFmtId="37" fontId="28" fillId="0" borderId="14" xfId="639" applyFont="1" applyBorder="1" applyAlignment="1">
      <alignment horizontal="center" vertical="top"/>
    </xf>
    <xf numFmtId="37" fontId="113" fillId="0" borderId="18" xfId="639" applyFont="1" applyBorder="1" applyAlignment="1">
      <alignment horizontal="center"/>
    </xf>
    <xf numFmtId="37" fontId="8" fillId="0" borderId="0" xfId="639" applyFont="1" applyFill="1" applyAlignment="1">
      <alignment horizontal="center"/>
    </xf>
    <xf numFmtId="37" fontId="25" fillId="54" borderId="0" xfId="639" applyFont="1" applyFill="1" applyAlignment="1">
      <alignment horizontal="center" vertical="center" wrapText="1"/>
    </xf>
    <xf numFmtId="37" fontId="7" fillId="0" borderId="0" xfId="639" applyFont="1" applyAlignment="1">
      <alignment horizontal="center"/>
    </xf>
    <xf numFmtId="37" fontId="14" fillId="0" borderId="0" xfId="639" applyFont="1" applyAlignment="1">
      <alignment horizontal="center"/>
    </xf>
    <xf numFmtId="37" fontId="24" fillId="0" borderId="0" xfId="639" applyFont="1" applyAlignment="1">
      <alignment horizontal="center"/>
    </xf>
    <xf numFmtId="37" fontId="24" fillId="54" borderId="14" xfId="639" applyFont="1" applyFill="1" applyBorder="1" applyAlignment="1">
      <alignment horizontal="center"/>
    </xf>
    <xf numFmtId="37" fontId="25" fillId="54" borderId="0" xfId="639" applyFont="1" applyFill="1" applyAlignment="1">
      <alignment horizontal="center"/>
    </xf>
    <xf numFmtId="37" fontId="35" fillId="54" borderId="16" xfId="639" applyFont="1" applyFill="1" applyBorder="1" applyAlignment="1">
      <alignment horizontal="center"/>
    </xf>
    <xf numFmtId="37" fontId="24" fillId="54" borderId="0" xfId="639" applyFont="1" applyFill="1" applyAlignment="1">
      <alignment horizontal="center"/>
    </xf>
    <xf numFmtId="37" fontId="111" fillId="56" borderId="0" xfId="639" applyFont="1" applyFill="1" applyAlignment="1">
      <alignment horizontal="right"/>
    </xf>
    <xf numFmtId="167" fontId="8" fillId="0" borderId="0" xfId="299" quotePrefix="1" applyNumberFormat="1" applyFont="1" applyFill="1"/>
    <xf numFmtId="168" fontId="8" fillId="0" borderId="0" xfId="299" quotePrefix="1" applyNumberFormat="1" applyFont="1" applyFill="1"/>
    <xf numFmtId="168" fontId="9" fillId="0" borderId="0" xfId="299" quotePrefix="1" applyNumberFormat="1" applyFont="1" applyFill="1"/>
    <xf numFmtId="177" fontId="9" fillId="0" borderId="0" xfId="299" quotePrefix="1" applyNumberFormat="1" applyFont="1" applyFill="1"/>
    <xf numFmtId="177" fontId="8" fillId="0" borderId="0" xfId="299" applyNumberFormat="1" applyFont="1" applyFill="1" applyAlignment="1">
      <alignment horizontal="right" indent="1"/>
    </xf>
    <xf numFmtId="167" fontId="8" fillId="0" borderId="0" xfId="299" applyNumberFormat="1" applyFont="1" applyFill="1" applyAlignment="1">
      <alignment horizontal="right" indent="2"/>
    </xf>
    <xf numFmtId="168" fontId="9" fillId="0" borderId="0" xfId="299" applyNumberFormat="1" applyFont="1" applyFill="1" applyAlignment="1">
      <alignment horizontal="right"/>
    </xf>
    <xf numFmtId="3" fontId="8" fillId="0" borderId="0" xfId="719" applyNumberFormat="1" applyFont="1" applyFill="1"/>
    <xf numFmtId="168" fontId="8" fillId="0" borderId="0" xfId="299" applyNumberFormat="1" applyFont="1" applyFill="1" applyAlignment="1">
      <alignment horizontal="right"/>
    </xf>
    <xf numFmtId="168" fontId="8" fillId="0" borderId="0" xfId="299" applyNumberFormat="1" applyFont="1" applyFill="1" applyAlignment="1" applyProtection="1">
      <alignment horizontal="left" indent="2"/>
      <protection locked="0"/>
    </xf>
    <xf numFmtId="37" fontId="8" fillId="0" borderId="0" xfId="639" applyFont="1" applyFill="1" applyAlignment="1">
      <alignment horizontal="right" wrapText="1" indent="1"/>
    </xf>
    <xf numFmtId="3" fontId="8" fillId="0" borderId="0" xfId="639" applyNumberFormat="1" applyFont="1" applyFill="1" applyAlignment="1">
      <alignment horizontal="right" wrapText="1" indent="1"/>
    </xf>
    <xf numFmtId="37" fontId="8" fillId="0" borderId="0" xfId="639" applyFont="1" applyFill="1" applyAlignment="1">
      <alignment horizontal="right" indent="1"/>
    </xf>
    <xf numFmtId="169" fontId="8" fillId="0" borderId="0" xfId="358" quotePrefix="1" applyNumberFormat="1" applyFont="1" applyFill="1" applyAlignment="1">
      <alignment horizontal="right"/>
    </xf>
    <xf numFmtId="169" fontId="8" fillId="0" borderId="0" xfId="358" applyNumberFormat="1" applyFont="1" applyFill="1"/>
    <xf numFmtId="169" fontId="8" fillId="0" borderId="0" xfId="358" applyNumberFormat="1" applyFont="1" applyFill="1" applyAlignment="1">
      <alignment horizontal="right"/>
    </xf>
    <xf numFmtId="169" fontId="8" fillId="0" borderId="0" xfId="358" applyNumberFormat="1" applyFont="1" applyFill="1" applyAlignment="1">
      <alignment horizontal="center"/>
    </xf>
    <xf numFmtId="37" fontId="8" fillId="0" borderId="0" xfId="639" applyFont="1" applyFill="1" applyAlignment="1">
      <alignment horizontal="right"/>
    </xf>
    <xf numFmtId="37" fontId="8" fillId="54" borderId="16" xfId="639" applyFont="1" applyFill="1" applyBorder="1"/>
    <xf numFmtId="0" fontId="7" fillId="0" borderId="0" xfId="719" applyFont="1" applyAlignment="1">
      <alignment wrapText="1"/>
    </xf>
    <xf numFmtId="0" fontId="0" fillId="0" borderId="0" xfId="0" applyFill="1"/>
    <xf numFmtId="167" fontId="8" fillId="0" borderId="0" xfId="719" applyNumberFormat="1" applyFont="1" applyFill="1" applyAlignment="1">
      <alignment horizontal="right"/>
    </xf>
    <xf numFmtId="167" fontId="9" fillId="0" borderId="0" xfId="719" applyNumberFormat="1" applyFont="1" applyFill="1" applyAlignment="1">
      <alignment horizontal="right"/>
    </xf>
    <xf numFmtId="0" fontId="118" fillId="0" borderId="0" xfId="719" applyFont="1" applyFill="1"/>
    <xf numFmtId="167" fontId="118" fillId="0" borderId="0" xfId="299" applyNumberFormat="1" applyFont="1" applyFill="1" applyAlignment="1">
      <alignment horizontal="right"/>
    </xf>
    <xf numFmtId="0" fontId="139" fillId="0" borderId="0" xfId="719" applyFont="1" applyFill="1"/>
    <xf numFmtId="0" fontId="8" fillId="0" borderId="0" xfId="719" applyFont="1" applyFill="1"/>
    <xf numFmtId="167" fontId="8" fillId="0" borderId="0" xfId="299" applyNumberFormat="1" applyFont="1" applyFill="1" applyAlignment="1">
      <alignment horizontal="right"/>
    </xf>
    <xf numFmtId="167" fontId="9" fillId="0" borderId="0" xfId="299" applyNumberFormat="1" applyFont="1" applyFill="1" applyAlignment="1">
      <alignment horizontal="right"/>
    </xf>
    <xf numFmtId="0" fontId="3" fillId="0" borderId="0" xfId="719" applyFont="1" applyFill="1"/>
    <xf numFmtId="49" fontId="11" fillId="0" borderId="0" xfId="719" applyNumberFormat="1" applyFont="1" applyFill="1" applyAlignment="1">
      <alignment horizontal="left"/>
    </xf>
    <xf numFmtId="0" fontId="114" fillId="0" borderId="0" xfId="719" applyFont="1" applyFill="1"/>
    <xf numFmtId="167" fontId="111" fillId="0" borderId="0" xfId="299" applyNumberFormat="1" applyFont="1" applyFill="1" applyAlignment="1">
      <alignment horizontal="right"/>
    </xf>
    <xf numFmtId="49" fontId="8" fillId="0" borderId="0" xfId="719" applyNumberFormat="1" applyFont="1" applyFill="1" applyAlignment="1">
      <alignment horizontal="left"/>
    </xf>
    <xf numFmtId="49" fontId="111" fillId="0" borderId="0" xfId="684" applyNumberFormat="1" applyFont="1" applyFill="1" applyAlignment="1">
      <alignment horizontal="left"/>
    </xf>
    <xf numFmtId="37" fontId="3" fillId="0" borderId="0" xfId="639" applyFont="1" applyFill="1"/>
    <xf numFmtId="37" fontId="8" fillId="0" borderId="0" xfId="639" applyFont="1" applyFill="1" applyAlignment="1">
      <alignment horizontal="right" indent="2"/>
    </xf>
    <xf numFmtId="169" fontId="8" fillId="0" borderId="0" xfId="299" applyNumberFormat="1" applyFont="1" applyFill="1" applyAlignment="1">
      <alignment horizontal="right"/>
    </xf>
    <xf numFmtId="37" fontId="9" fillId="0" borderId="0" xfId="639" applyFont="1" applyFill="1" applyAlignment="1">
      <alignment horizontal="right"/>
    </xf>
    <xf numFmtId="37" fontId="8" fillId="0" borderId="0" xfId="639" applyFont="1" applyFill="1"/>
    <xf numFmtId="37" fontId="8" fillId="58" borderId="0" xfId="639" applyFont="1" applyFill="1"/>
    <xf numFmtId="41" fontId="8" fillId="0" borderId="0" xfId="299" applyNumberFormat="1" applyFont="1" applyFill="1" applyAlignment="1">
      <alignment horizontal="right"/>
    </xf>
    <xf numFmtId="169" fontId="8" fillId="0" borderId="0" xfId="299" applyNumberFormat="1" applyFont="1" applyFill="1" applyAlignment="1">
      <alignment horizontal="right" vertical="top"/>
    </xf>
    <xf numFmtId="41" fontId="113" fillId="0" borderId="0" xfId="299" applyNumberFormat="1" applyFont="1" applyFill="1" applyAlignment="1">
      <alignment horizontal="right"/>
    </xf>
    <xf numFmtId="169" fontId="8" fillId="0" borderId="0" xfId="299" applyNumberFormat="1" applyFont="1" applyFill="1"/>
    <xf numFmtId="1" fontId="9" fillId="54" borderId="0" xfId="639" applyNumberFormat="1" applyFont="1" applyFill="1" applyBorder="1" applyAlignment="1">
      <alignment horizontal="right"/>
    </xf>
    <xf numFmtId="37" fontId="118" fillId="0" borderId="0" xfId="639" applyFont="1" applyFill="1"/>
    <xf numFmtId="41" fontId="9" fillId="0" borderId="0" xfId="299" applyNumberFormat="1" applyFont="1" applyFill="1" applyAlignment="1">
      <alignment horizontal="right" vertical="center"/>
    </xf>
    <xf numFmtId="43" fontId="9" fillId="0" borderId="0" xfId="299" applyFont="1" applyFill="1" applyAlignment="1">
      <alignment horizontal="right"/>
    </xf>
    <xf numFmtId="37" fontId="8" fillId="0" borderId="14" xfId="639" applyFont="1" applyFill="1" applyBorder="1"/>
    <xf numFmtId="37" fontId="42" fillId="0" borderId="0" xfId="639" applyFont="1" applyFill="1"/>
    <xf numFmtId="37" fontId="118" fillId="0" borderId="0" xfId="639" applyFont="1" applyAlignment="1">
      <alignment horizontal="center"/>
    </xf>
    <xf numFmtId="37" fontId="121" fillId="0" borderId="0" xfId="639" applyFont="1" applyFill="1" applyAlignment="1">
      <alignment vertical="center"/>
    </xf>
    <xf numFmtId="167" fontId="121" fillId="0" borderId="0" xfId="301" applyNumberFormat="1" applyFont="1" applyFill="1" applyAlignment="1">
      <alignment horizontal="right"/>
    </xf>
    <xf numFmtId="167" fontId="118" fillId="0" borderId="0" xfId="301" applyNumberFormat="1" applyFont="1" applyFill="1" applyAlignment="1">
      <alignment horizontal="right"/>
    </xf>
    <xf numFmtId="167" fontId="9" fillId="0" borderId="0" xfId="301" applyNumberFormat="1" applyFont="1" applyFill="1" applyAlignment="1">
      <alignment horizontal="right"/>
    </xf>
    <xf numFmtId="167" fontId="8" fillId="0" borderId="0" xfId="301" applyNumberFormat="1" applyFont="1" applyFill="1" applyAlignment="1">
      <alignment horizontal="right"/>
    </xf>
    <xf numFmtId="169" fontId="8" fillId="0" borderId="0" xfId="301" quotePrefix="1" applyNumberFormat="1" applyFont="1" applyFill="1" applyAlignment="1">
      <alignment horizontal="right"/>
    </xf>
    <xf numFmtId="169" fontId="8" fillId="0" borderId="0" xfId="301" applyNumberFormat="1" applyFont="1" applyFill="1" applyAlignment="1">
      <alignment horizontal="right"/>
    </xf>
    <xf numFmtId="37" fontId="13" fillId="0" borderId="0" xfId="639" applyFont="1" applyFill="1"/>
    <xf numFmtId="41" fontId="121" fillId="0" borderId="0" xfId="301" applyNumberFormat="1" applyFont="1" applyFill="1"/>
    <xf numFmtId="37" fontId="118" fillId="0" borderId="0" xfId="639" applyFont="1" applyFill="1" applyAlignment="1">
      <alignment horizontal="right"/>
    </xf>
    <xf numFmtId="37" fontId="121" fillId="0" borderId="0" xfId="639" applyFont="1" applyFill="1"/>
    <xf numFmtId="41" fontId="135" fillId="0" borderId="0" xfId="301" applyNumberFormat="1" applyFont="1" applyFill="1" applyAlignment="1">
      <alignment horizontal="right"/>
    </xf>
    <xf numFmtId="169" fontId="113" fillId="0" borderId="0" xfId="301" applyNumberFormat="1" applyFont="1" applyFill="1" applyAlignment="1">
      <alignment horizontal="right"/>
    </xf>
    <xf numFmtId="167" fontId="13" fillId="0" borderId="0" xfId="301" applyNumberFormat="1" applyFont="1" applyFill="1" applyAlignment="1">
      <alignment horizontal="right"/>
    </xf>
    <xf numFmtId="177" fontId="9" fillId="0" borderId="0" xfId="299" applyNumberFormat="1" applyFont="1" applyFill="1"/>
    <xf numFmtId="168" fontId="8" fillId="0" borderId="0" xfId="299" applyNumberFormat="1" applyFont="1" applyFill="1"/>
    <xf numFmtId="168" fontId="9" fillId="0" borderId="0" xfId="299" applyNumberFormat="1" applyFont="1" applyFill="1"/>
    <xf numFmtId="167" fontId="8" fillId="0" borderId="0" xfId="299" applyNumberFormat="1" applyFont="1" applyFill="1"/>
    <xf numFmtId="49" fontId="8" fillId="0" borderId="0" xfId="719" applyNumberFormat="1" applyFont="1" applyFill="1" applyBorder="1" applyAlignment="1">
      <alignment horizontal="left"/>
    </xf>
    <xf numFmtId="0" fontId="8" fillId="0" borderId="18" xfId="719" applyFont="1" applyFill="1" applyBorder="1"/>
    <xf numFmtId="37" fontId="3" fillId="0" borderId="19" xfId="639" applyFont="1" applyFill="1" applyBorder="1"/>
    <xf numFmtId="37" fontId="3" fillId="0" borderId="19" xfId="639" applyFont="1" applyFill="1" applyBorder="1" applyAlignment="1">
      <alignment vertical="center"/>
    </xf>
    <xf numFmtId="37" fontId="8" fillId="0" borderId="0" xfId="639" applyFont="1" applyFill="1" applyAlignment="1">
      <alignment vertical="center"/>
    </xf>
    <xf numFmtId="37" fontId="3" fillId="0" borderId="0" xfId="639" applyFont="1" applyFill="1" applyAlignment="1">
      <alignment vertical="center"/>
    </xf>
    <xf numFmtId="41" fontId="9" fillId="0" borderId="0" xfId="299" applyNumberFormat="1" applyFont="1" applyFill="1" applyAlignment="1">
      <alignment vertical="center"/>
    </xf>
    <xf numFmtId="41" fontId="8" fillId="0" borderId="0" xfId="299" applyNumberFormat="1" applyFont="1" applyFill="1" applyAlignment="1">
      <alignment horizontal="right" vertical="center"/>
    </xf>
    <xf numFmtId="41" fontId="8" fillId="0" borderId="0" xfId="299" quotePrefix="1" applyNumberFormat="1" applyFont="1" applyFill="1" applyAlignment="1">
      <alignment horizontal="right"/>
    </xf>
    <xf numFmtId="41" fontId="8" fillId="0" borderId="0" xfId="299" applyNumberFormat="1" applyFont="1" applyFill="1" applyAlignment="1">
      <alignment vertical="center"/>
    </xf>
    <xf numFmtId="169" fontId="9" fillId="0" borderId="0" xfId="299" applyNumberFormat="1" applyFont="1" applyFill="1"/>
    <xf numFmtId="169" fontId="111" fillId="0" borderId="0" xfId="299" applyNumberFormat="1" applyFont="1" applyFill="1" applyAlignment="1">
      <alignment horizontal="right"/>
    </xf>
    <xf numFmtId="169" fontId="9" fillId="0" borderId="14" xfId="299" applyNumberFormat="1" applyFont="1" applyFill="1" applyBorder="1" applyAlignment="1">
      <alignment horizontal="right"/>
    </xf>
    <xf numFmtId="169" fontId="9" fillId="0" borderId="0" xfId="299" applyNumberFormat="1" applyFont="1" applyFill="1" applyAlignment="1">
      <alignment horizontal="right" vertical="top"/>
    </xf>
    <xf numFmtId="169" fontId="9" fillId="0" borderId="0" xfId="299" applyNumberFormat="1" applyFont="1" applyFill="1" applyAlignment="1">
      <alignment horizontal="right"/>
    </xf>
    <xf numFmtId="37" fontId="8" fillId="0" borderId="14" xfId="639" applyFont="1" applyFill="1" applyBorder="1" applyAlignment="1">
      <alignment horizontal="right"/>
    </xf>
    <xf numFmtId="169" fontId="9" fillId="0" borderId="0" xfId="299" applyNumberFormat="1" applyFont="1" applyFill="1" applyAlignment="1">
      <alignment vertical="center"/>
    </xf>
    <xf numFmtId="169" fontId="8" fillId="0" borderId="0" xfId="299" applyNumberFormat="1" applyFont="1" applyFill="1" applyAlignment="1">
      <alignment vertical="center"/>
    </xf>
    <xf numFmtId="41" fontId="8" fillId="0" borderId="0" xfId="639" applyNumberFormat="1" applyFont="1" applyFill="1" applyAlignment="1">
      <alignment horizontal="right"/>
    </xf>
    <xf numFmtId="169" fontId="8" fillId="0" borderId="14" xfId="299" applyNumberFormat="1" applyFont="1" applyFill="1" applyBorder="1" applyAlignment="1">
      <alignment horizontal="right" vertical="top"/>
    </xf>
    <xf numFmtId="41" fontId="119" fillId="0" borderId="0" xfId="299" applyNumberFormat="1" applyFont="1" applyFill="1" applyAlignment="1">
      <alignment horizontal="right"/>
    </xf>
    <xf numFmtId="41" fontId="118" fillId="0" borderId="0" xfId="299" applyNumberFormat="1" applyFont="1" applyFill="1" applyAlignment="1">
      <alignment horizontal="right"/>
    </xf>
    <xf numFmtId="41" fontId="121" fillId="0" borderId="0" xfId="299" applyNumberFormat="1" applyFont="1" applyFill="1"/>
    <xf numFmtId="41" fontId="121" fillId="0" borderId="0" xfId="299" applyNumberFormat="1" applyFont="1" applyFill="1" applyAlignment="1">
      <alignment vertical="center"/>
    </xf>
    <xf numFmtId="41" fontId="118" fillId="0" borderId="0" xfId="299" applyNumberFormat="1" applyFont="1" applyFill="1" applyAlignment="1">
      <alignment vertical="center"/>
    </xf>
    <xf numFmtId="169" fontId="121" fillId="0" borderId="0" xfId="299" applyNumberFormat="1" applyFont="1" applyFill="1" applyAlignment="1">
      <alignment vertical="center"/>
    </xf>
    <xf numFmtId="169" fontId="119" fillId="0" borderId="0" xfId="299" applyNumberFormat="1" applyFont="1" applyFill="1" applyAlignment="1">
      <alignment horizontal="right"/>
    </xf>
    <xf numFmtId="41" fontId="122" fillId="0" borderId="0" xfId="299" applyNumberFormat="1" applyFont="1" applyFill="1" applyAlignment="1">
      <alignment horizontal="right" vertical="center"/>
    </xf>
    <xf numFmtId="169" fontId="122" fillId="0" borderId="0" xfId="299" applyNumberFormat="1" applyFont="1" applyFill="1" applyAlignment="1">
      <alignment horizontal="right" vertical="center"/>
    </xf>
    <xf numFmtId="169" fontId="121" fillId="0" borderId="0" xfId="299" applyNumberFormat="1" applyFont="1" applyFill="1" applyAlignment="1">
      <alignment horizontal="right" vertical="center"/>
    </xf>
    <xf numFmtId="41" fontId="119" fillId="0" borderId="0" xfId="299" applyNumberFormat="1" applyFont="1" applyFill="1" applyAlignment="1">
      <alignment horizontal="right" vertical="center"/>
    </xf>
    <xf numFmtId="169" fontId="119" fillId="0" borderId="0" xfId="299" applyNumberFormat="1" applyFont="1" applyFill="1" applyAlignment="1">
      <alignment horizontal="right" vertical="center"/>
    </xf>
    <xf numFmtId="169" fontId="118" fillId="0" borderId="0" xfId="299" applyNumberFormat="1" applyFont="1" applyFill="1" applyAlignment="1">
      <alignment horizontal="right" vertical="center"/>
    </xf>
    <xf numFmtId="41" fontId="118" fillId="0" borderId="0" xfId="299" applyNumberFormat="1" applyFont="1" applyFill="1" applyAlignment="1">
      <alignment horizontal="right" vertical="center"/>
    </xf>
    <xf numFmtId="169" fontId="118" fillId="0" borderId="0" xfId="299" applyNumberFormat="1" applyFont="1" applyFill="1" applyAlignment="1">
      <alignment horizontal="right"/>
    </xf>
    <xf numFmtId="37" fontId="119" fillId="0" borderId="0" xfId="639" applyFont="1" applyFill="1"/>
    <xf numFmtId="41" fontId="118" fillId="0" borderId="0" xfId="299" applyNumberFormat="1" applyFont="1" applyFill="1"/>
    <xf numFmtId="37" fontId="127" fillId="0" borderId="0" xfId="639" applyFont="1" applyFill="1"/>
    <xf numFmtId="37" fontId="132" fillId="0" borderId="0" xfId="639" applyFont="1" applyFill="1" applyAlignment="1">
      <alignment horizontal="center"/>
    </xf>
    <xf numFmtId="37" fontId="122" fillId="0" borderId="0" xfId="639" applyFont="1" applyFill="1"/>
    <xf numFmtId="169" fontId="45" fillId="0" borderId="0" xfId="299" applyNumberFormat="1" applyFont="1" applyFill="1" applyAlignment="1">
      <alignment horizontal="right" vertical="top"/>
    </xf>
    <xf numFmtId="37" fontId="45" fillId="0" borderId="0" xfId="639" applyFont="1" applyFill="1" applyAlignment="1">
      <alignment horizontal="right"/>
    </xf>
    <xf numFmtId="37" fontId="31" fillId="0" borderId="0" xfId="639" applyFont="1" applyFill="1" applyAlignment="1">
      <alignment horizontal="center"/>
    </xf>
    <xf numFmtId="37" fontId="8" fillId="0" borderId="0" xfId="639" quotePrefix="1" applyFont="1" applyFill="1" applyAlignment="1">
      <alignment horizontal="center"/>
    </xf>
    <xf numFmtId="37" fontId="14" fillId="0" borderId="14" xfId="639" applyFont="1" applyFill="1" applyBorder="1"/>
    <xf numFmtId="37" fontId="7" fillId="0" borderId="0" xfId="639" applyFont="1" applyFill="1"/>
    <xf numFmtId="49" fontId="8" fillId="0" borderId="0" xfId="684" applyNumberFormat="1" applyFont="1" applyFill="1" applyAlignment="1">
      <alignment horizontal="left"/>
    </xf>
    <xf numFmtId="37" fontId="121" fillId="0" borderId="0" xfId="639" applyFont="1" applyFill="1" applyAlignment="1">
      <alignment horizontal="right"/>
    </xf>
    <xf numFmtId="41" fontId="118" fillId="0" borderId="0" xfId="301" applyNumberFormat="1" applyFont="1" applyFill="1" applyAlignment="1">
      <alignment horizontal="left" indent="4"/>
    </xf>
    <xf numFmtId="41" fontId="118" fillId="0" borderId="0" xfId="301" applyNumberFormat="1" applyFont="1" applyFill="1" applyAlignment="1">
      <alignment horizontal="right"/>
    </xf>
    <xf numFmtId="41" fontId="118" fillId="0" borderId="0" xfId="301" applyNumberFormat="1" applyFont="1" applyFill="1"/>
    <xf numFmtId="37" fontId="118" fillId="0" borderId="0" xfId="301" applyNumberFormat="1" applyFont="1" applyFill="1" applyAlignment="1">
      <alignment horizontal="right"/>
    </xf>
    <xf numFmtId="37" fontId="118" fillId="0" borderId="0" xfId="639" applyFont="1" applyFill="1" applyAlignment="1">
      <alignment horizontal="right" vertical="top"/>
    </xf>
    <xf numFmtId="169" fontId="118" fillId="0" borderId="0" xfId="301" applyNumberFormat="1" applyFont="1" applyFill="1"/>
    <xf numFmtId="37" fontId="121" fillId="0" borderId="0" xfId="639" applyFont="1" applyFill="1" applyAlignment="1">
      <alignment horizontal="center" vertical="top"/>
    </xf>
    <xf numFmtId="41" fontId="121" fillId="0" borderId="0" xfId="301" applyNumberFormat="1" applyFont="1" applyFill="1" applyAlignment="1">
      <alignment vertical="top"/>
    </xf>
    <xf numFmtId="41" fontId="118" fillId="0" borderId="0" xfId="301" applyNumberFormat="1" applyFont="1" applyFill="1" applyAlignment="1">
      <alignment vertical="top"/>
    </xf>
    <xf numFmtId="169" fontId="121" fillId="0" borderId="0" xfId="301" applyNumberFormat="1" applyFont="1" applyFill="1" applyAlignment="1">
      <alignment vertical="top"/>
    </xf>
    <xf numFmtId="169" fontId="121" fillId="0" borderId="0" xfId="301" applyNumberFormat="1" applyFont="1" applyFill="1" applyAlignment="1">
      <alignment horizontal="right" vertical="center"/>
    </xf>
    <xf numFmtId="169" fontId="118" fillId="0" borderId="0" xfId="639" quotePrefix="1" applyNumberFormat="1" applyFont="1" applyFill="1"/>
    <xf numFmtId="37" fontId="121" fillId="0" borderId="15" xfId="639" applyFont="1" applyFill="1" applyBorder="1" applyAlignment="1">
      <alignment vertical="center"/>
    </xf>
    <xf numFmtId="37" fontId="121" fillId="0" borderId="0" xfId="639" applyFont="1" applyFill="1" applyBorder="1" applyAlignment="1">
      <alignment vertical="center"/>
    </xf>
    <xf numFmtId="0" fontId="89" fillId="0" borderId="0" xfId="0" applyFont="1" applyFill="1"/>
    <xf numFmtId="37" fontId="118" fillId="0" borderId="0" xfId="639" applyFont="1" applyFill="1" applyAlignment="1">
      <alignment vertical="top"/>
    </xf>
    <xf numFmtId="37" fontId="118" fillId="0" borderId="0" xfId="639" applyFont="1" applyFill="1" applyAlignment="1">
      <alignment vertical="center"/>
    </xf>
    <xf numFmtId="37" fontId="121" fillId="0" borderId="0" xfId="639" applyFont="1" applyFill="1" applyAlignment="1">
      <alignment horizontal="right" vertical="top"/>
    </xf>
    <xf numFmtId="169" fontId="8" fillId="0" borderId="0" xfId="299" applyNumberFormat="1" applyFont="1" applyFill="1" applyAlignment="1">
      <alignment horizontal="right" vertical="center"/>
    </xf>
    <xf numFmtId="41" fontId="111" fillId="0" borderId="0" xfId="299" applyNumberFormat="1" applyFont="1" applyFill="1" applyAlignment="1">
      <alignment horizontal="right"/>
    </xf>
    <xf numFmtId="41" fontId="110" fillId="0" borderId="0" xfId="299" applyNumberFormat="1" applyFont="1" applyFill="1" applyAlignment="1">
      <alignment vertical="center"/>
    </xf>
    <xf numFmtId="41" fontId="111" fillId="0" borderId="0" xfId="299" applyNumberFormat="1" applyFont="1" applyFill="1" applyAlignment="1">
      <alignment vertical="center"/>
    </xf>
    <xf numFmtId="169" fontId="110" fillId="0" borderId="0" xfId="299" applyNumberFormat="1" applyFont="1" applyFill="1" applyAlignment="1">
      <alignment vertical="center"/>
    </xf>
    <xf numFmtId="169" fontId="110" fillId="0" borderId="0" xfId="299" applyNumberFormat="1" applyFont="1" applyFill="1" applyAlignment="1">
      <alignment horizontal="right"/>
    </xf>
    <xf numFmtId="41" fontId="110" fillId="0" borderId="0" xfId="299" applyNumberFormat="1" applyFont="1" applyFill="1" applyAlignment="1">
      <alignment horizontal="right" vertical="center"/>
    </xf>
    <xf numFmtId="37" fontId="8" fillId="0" borderId="0" xfId="639" quotePrefix="1" applyFont="1" applyFill="1" applyAlignment="1">
      <alignment horizontal="right"/>
    </xf>
    <xf numFmtId="168" fontId="3" fillId="0" borderId="0" xfId="299" applyNumberFormat="1" applyFont="1" applyFill="1"/>
    <xf numFmtId="37" fontId="41" fillId="0" borderId="0" xfId="639" applyFont="1" applyFill="1"/>
    <xf numFmtId="37" fontId="41" fillId="0" borderId="14" xfId="639" applyFont="1" applyFill="1" applyBorder="1"/>
    <xf numFmtId="169" fontId="9" fillId="0" borderId="14" xfId="299" applyNumberFormat="1" applyFont="1" applyFill="1" applyBorder="1"/>
    <xf numFmtId="37" fontId="33" fillId="0" borderId="0" xfId="639" applyFont="1" applyFill="1" applyAlignment="1">
      <alignment horizontal="center"/>
    </xf>
    <xf numFmtId="37" fontId="2" fillId="0" borderId="0" xfId="639" applyFont="1" applyFill="1"/>
    <xf numFmtId="37" fontId="3" fillId="0" borderId="0" xfId="639" applyFont="1" applyFill="1" applyAlignment="1">
      <alignment horizontal="right"/>
    </xf>
    <xf numFmtId="37" fontId="3" fillId="0" borderId="14" xfId="639" applyFont="1" applyFill="1" applyBorder="1"/>
    <xf numFmtId="37" fontId="3" fillId="0" borderId="14" xfId="639" applyFont="1" applyFill="1" applyBorder="1" applyAlignment="1">
      <alignment horizontal="right"/>
    </xf>
    <xf numFmtId="37" fontId="9" fillId="0" borderId="0" xfId="639" applyFont="1" applyFill="1" applyAlignment="1">
      <alignment horizontal="center" vertical="center"/>
    </xf>
    <xf numFmtId="37" fontId="2" fillId="0" borderId="0" xfId="639" applyFont="1" applyFill="1" applyAlignment="1">
      <alignment horizontal="right"/>
    </xf>
    <xf numFmtId="37" fontId="3" fillId="0" borderId="0" xfId="639" applyFont="1" applyFill="1" applyBorder="1" applyAlignment="1">
      <alignment horizontal="right"/>
    </xf>
    <xf numFmtId="169" fontId="41" fillId="0" borderId="0" xfId="299" applyNumberFormat="1" applyFont="1" applyFill="1"/>
    <xf numFmtId="169" fontId="41" fillId="0" borderId="14" xfId="299" applyNumberFormat="1" applyFont="1" applyFill="1" applyBorder="1"/>
    <xf numFmtId="169" fontId="2" fillId="0" borderId="0" xfId="299" applyNumberFormat="1" applyFill="1"/>
    <xf numFmtId="37" fontId="8" fillId="0" borderId="0" xfId="639" applyFont="1" applyFill="1" applyAlignment="1">
      <alignment horizontal="left" indent="1"/>
    </xf>
    <xf numFmtId="41" fontId="121" fillId="0" borderId="0" xfId="299" applyNumberFormat="1" applyFont="1" applyFill="1" applyAlignment="1">
      <alignment horizontal="right" vertical="top"/>
    </xf>
    <xf numFmtId="41" fontId="118" fillId="0" borderId="0" xfId="299" quotePrefix="1" applyNumberFormat="1" applyFont="1" applyFill="1" applyAlignment="1">
      <alignment horizontal="right"/>
    </xf>
    <xf numFmtId="37" fontId="118" fillId="0" borderId="0" xfId="299" applyNumberFormat="1" applyFont="1" applyFill="1" applyAlignment="1">
      <alignment horizontal="right"/>
    </xf>
    <xf numFmtId="41" fontId="118" fillId="0" borderId="0" xfId="299" applyNumberFormat="1" applyFont="1" applyFill="1" applyAlignment="1">
      <alignment horizontal="right" vertical="top"/>
    </xf>
    <xf numFmtId="169" fontId="121" fillId="0" borderId="0" xfId="299" applyNumberFormat="1" applyFont="1" applyFill="1" applyAlignment="1">
      <alignment horizontal="right" vertical="top"/>
    </xf>
    <xf numFmtId="169" fontId="118" fillId="0" borderId="0" xfId="299" applyNumberFormat="1" applyFont="1" applyFill="1"/>
    <xf numFmtId="37" fontId="121" fillId="0" borderId="15" xfId="299" applyNumberFormat="1" applyFont="1" applyFill="1" applyBorder="1" applyAlignment="1">
      <alignment horizontal="right" vertical="center"/>
    </xf>
    <xf numFmtId="41" fontId="121" fillId="0" borderId="14" xfId="299" applyNumberFormat="1" applyFont="1" applyFill="1" applyBorder="1" applyAlignment="1">
      <alignment horizontal="center"/>
    </xf>
    <xf numFmtId="37" fontId="8" fillId="54" borderId="16" xfId="639" applyFont="1" applyFill="1" applyBorder="1" applyAlignment="1">
      <alignment horizontal="center" vertical="center"/>
    </xf>
    <xf numFmtId="37" fontId="33" fillId="0" borderId="0" xfId="639" applyFont="1" applyAlignment="1">
      <alignment horizontal="center"/>
    </xf>
    <xf numFmtId="37" fontId="122" fillId="59" borderId="0" xfId="639" applyFont="1" applyFill="1" applyBorder="1"/>
    <xf numFmtId="37" fontId="9" fillId="54" borderId="0" xfId="639" quotePrefix="1" applyFont="1" applyFill="1" applyBorder="1" applyAlignment="1">
      <alignment horizontal="right"/>
    </xf>
    <xf numFmtId="37" fontId="118" fillId="54" borderId="0" xfId="639" applyFont="1" applyFill="1" applyBorder="1"/>
    <xf numFmtId="37" fontId="8" fillId="54" borderId="15" xfId="639" applyFont="1" applyFill="1" applyBorder="1" applyAlignment="1">
      <alignment horizontal="right"/>
    </xf>
    <xf numFmtId="37" fontId="8" fillId="54" borderId="0" xfId="639" applyFont="1" applyFill="1" applyBorder="1" applyAlignment="1">
      <alignment horizontal="center" vertical="center"/>
    </xf>
    <xf numFmtId="37" fontId="9" fillId="54" borderId="0" xfId="639" applyFont="1" applyFill="1" applyBorder="1" applyAlignment="1">
      <alignment horizontal="left" vertical="center"/>
    </xf>
    <xf numFmtId="43" fontId="8" fillId="54" borderId="0" xfId="299" applyFont="1" applyFill="1" applyBorder="1" applyAlignment="1">
      <alignment horizontal="right"/>
    </xf>
    <xf numFmtId="37" fontId="7" fillId="0" borderId="0" xfId="639" applyFont="1" applyFill="1" applyAlignment="1">
      <alignment horizontal="left"/>
    </xf>
    <xf numFmtId="43" fontId="14" fillId="0" borderId="0" xfId="299" applyFont="1" applyFill="1"/>
    <xf numFmtId="37" fontId="17" fillId="0" borderId="0" xfId="639" applyFont="1" applyFill="1" applyAlignment="1">
      <alignment horizontal="center"/>
    </xf>
    <xf numFmtId="37" fontId="85" fillId="0" borderId="0" xfId="639" applyFont="1" applyFill="1" applyAlignment="1">
      <alignment horizontal="left" vertical="top"/>
    </xf>
    <xf numFmtId="37" fontId="82" fillId="0" borderId="0" xfId="639" applyFont="1" applyFill="1" applyAlignment="1">
      <alignment vertical="top"/>
    </xf>
    <xf numFmtId="37" fontId="83" fillId="0" borderId="0" xfId="639" quotePrefix="1" applyFont="1" applyFill="1" applyAlignment="1">
      <alignment horizontal="left" vertical="top"/>
    </xf>
    <xf numFmtId="37" fontId="38" fillId="0" borderId="0" xfId="639" applyFont="1" applyFill="1" applyAlignment="1">
      <alignment vertical="top"/>
    </xf>
    <xf numFmtId="37" fontId="14" fillId="0" borderId="0" xfId="639" applyFont="1" applyFill="1"/>
    <xf numFmtId="37" fontId="14" fillId="0" borderId="0" xfId="639" applyFont="1" applyFill="1" applyAlignment="1">
      <alignment horizontal="center"/>
    </xf>
    <xf numFmtId="37" fontId="46" fillId="0" borderId="0" xfId="639" applyFont="1" applyFill="1" applyAlignment="1">
      <alignment vertical="top"/>
    </xf>
    <xf numFmtId="37" fontId="81" fillId="0" borderId="0" xfId="639" quotePrefix="1" applyFont="1" applyFill="1"/>
    <xf numFmtId="37" fontId="45" fillId="0" borderId="0" xfId="639" applyFont="1" applyFill="1" applyAlignment="1">
      <alignment horizontal="center"/>
    </xf>
    <xf numFmtId="49" fontId="14" fillId="0" borderId="14" xfId="719" applyNumberFormat="1" applyFont="1" applyFill="1" applyBorder="1" applyAlignment="1">
      <alignment horizontal="left"/>
    </xf>
    <xf numFmtId="167" fontId="14" fillId="0" borderId="14" xfId="299" applyNumberFormat="1" applyFont="1" applyFill="1" applyBorder="1" applyAlignment="1">
      <alignment horizontal="right"/>
    </xf>
    <xf numFmtId="167" fontId="14" fillId="0" borderId="14" xfId="719" applyNumberFormat="1" applyFont="1" applyFill="1" applyBorder="1" applyAlignment="1">
      <alignment horizontal="right"/>
    </xf>
    <xf numFmtId="167" fontId="7" fillId="0" borderId="0" xfId="719" applyNumberFormat="1" applyFont="1" applyFill="1" applyAlignment="1">
      <alignment horizontal="right"/>
    </xf>
    <xf numFmtId="0" fontId="7" fillId="0" borderId="0" xfId="719" applyFont="1" applyFill="1"/>
    <xf numFmtId="49" fontId="8" fillId="0" borderId="14" xfId="719" applyNumberFormat="1" applyFont="1" applyFill="1" applyBorder="1" applyAlignment="1">
      <alignment horizontal="left"/>
    </xf>
    <xf numFmtId="167" fontId="8" fillId="0" borderId="14" xfId="299" applyNumberFormat="1" applyFont="1" applyFill="1" applyBorder="1" applyAlignment="1">
      <alignment horizontal="right"/>
    </xf>
    <xf numFmtId="167" fontId="8" fillId="0" borderId="14" xfId="719" applyNumberFormat="1" applyFont="1" applyFill="1" applyBorder="1" applyAlignment="1">
      <alignment horizontal="right"/>
    </xf>
    <xf numFmtId="0" fontId="8" fillId="0" borderId="14" xfId="719" applyFont="1" applyFill="1" applyBorder="1"/>
    <xf numFmtId="41" fontId="9" fillId="0" borderId="0" xfId="299" applyNumberFormat="1" applyFont="1" applyBorder="1" applyAlignment="1">
      <alignment horizontal="right"/>
    </xf>
    <xf numFmtId="37" fontId="42" fillId="0" borderId="0" xfId="639" applyFont="1" applyBorder="1"/>
    <xf numFmtId="37" fontId="41" fillId="0" borderId="0" xfId="639" applyFont="1" applyBorder="1" applyAlignment="1">
      <alignment horizontal="right"/>
    </xf>
    <xf numFmtId="37" fontId="8" fillId="54" borderId="0" xfId="639" applyFont="1" applyFill="1" applyBorder="1" applyAlignment="1">
      <alignment horizontal="right"/>
    </xf>
    <xf numFmtId="37" fontId="9" fillId="54" borderId="0" xfId="639" applyFont="1" applyFill="1" applyBorder="1" applyAlignment="1">
      <alignment horizontal="center" vertical="center"/>
    </xf>
    <xf numFmtId="37" fontId="9" fillId="54" borderId="0" xfId="639" applyFont="1" applyFill="1" applyBorder="1" applyAlignment="1">
      <alignment vertical="center"/>
    </xf>
    <xf numFmtId="37" fontId="118" fillId="54" borderId="16" xfId="639" applyFont="1" applyFill="1" applyBorder="1"/>
    <xf numFmtId="179" fontId="3" fillId="0" borderId="0" xfId="719" applyNumberFormat="1" applyFont="1" applyFill="1"/>
    <xf numFmtId="41" fontId="9" fillId="0" borderId="14" xfId="299" applyNumberFormat="1" applyFont="1" applyFill="1" applyBorder="1" applyAlignment="1">
      <alignment horizontal="right"/>
    </xf>
    <xf numFmtId="37" fontId="8" fillId="0" borderId="0" xfId="639" applyFont="1" applyFill="1" applyBorder="1" applyAlignment="1">
      <alignment vertical="top"/>
    </xf>
    <xf numFmtId="37" fontId="9" fillId="0" borderId="0" xfId="639" quotePrefix="1" applyFont="1" applyFill="1" applyBorder="1"/>
    <xf numFmtId="37" fontId="45" fillId="0" borderId="0" xfId="639" applyFont="1" applyFill="1" applyAlignment="1">
      <alignment vertical="top"/>
    </xf>
    <xf numFmtId="37" fontId="10" fillId="0" borderId="0" xfId="639" applyFont="1" applyFill="1" applyBorder="1" applyAlignment="1">
      <alignment vertical="top"/>
    </xf>
    <xf numFmtId="41" fontId="119" fillId="0" borderId="14" xfId="299" applyNumberFormat="1" applyFont="1" applyFill="1" applyBorder="1" applyAlignment="1">
      <alignment horizontal="right"/>
    </xf>
    <xf numFmtId="37" fontId="126" fillId="0" borderId="0" xfId="639" applyFont="1" applyFill="1"/>
    <xf numFmtId="41" fontId="9" fillId="0" borderId="0" xfId="299" applyNumberFormat="1" applyFont="1" applyFill="1" applyAlignment="1">
      <alignment horizontal="right"/>
    </xf>
    <xf numFmtId="37" fontId="16" fillId="0" borderId="0" xfId="639" applyFont="1" applyAlignment="1">
      <alignment horizontal="center"/>
    </xf>
    <xf numFmtId="0" fontId="14" fillId="0" borderId="0" xfId="719" applyFont="1" applyBorder="1"/>
    <xf numFmtId="49" fontId="14" fillId="0" borderId="0" xfId="719" applyNumberFormat="1" applyFont="1" applyBorder="1" applyAlignment="1">
      <alignment horizontal="left"/>
    </xf>
    <xf numFmtId="167" fontId="14" fillId="0" borderId="0" xfId="719" applyNumberFormat="1" applyFont="1" applyBorder="1" applyAlignment="1">
      <alignment horizontal="right"/>
    </xf>
    <xf numFmtId="169" fontId="13" fillId="0" borderId="0" xfId="301" quotePrefix="1" applyNumberFormat="1" applyFont="1" applyFill="1" applyAlignment="1">
      <alignment horizontal="right"/>
    </xf>
    <xf numFmtId="41" fontId="121" fillId="0" borderId="0" xfId="299" applyNumberFormat="1" applyFont="1" applyFill="1" applyAlignment="1">
      <alignment horizontal="right" vertical="center"/>
    </xf>
    <xf numFmtId="41" fontId="135" fillId="0" borderId="0" xfId="299" applyNumberFormat="1" applyFont="1" applyFill="1" applyAlignment="1">
      <alignment horizontal="right"/>
    </xf>
    <xf numFmtId="41" fontId="121" fillId="0" borderId="0" xfId="299" applyNumberFormat="1" applyFont="1" applyFill="1" applyAlignment="1">
      <alignment vertical="top"/>
    </xf>
    <xf numFmtId="169" fontId="121" fillId="0" borderId="0" xfId="299" applyNumberFormat="1" applyFont="1" applyFill="1"/>
    <xf numFmtId="169" fontId="121" fillId="0" borderId="0" xfId="299" applyNumberFormat="1" applyFont="1" applyFill="1" applyAlignment="1">
      <alignment vertical="top"/>
    </xf>
    <xf numFmtId="37" fontId="134" fillId="0" borderId="0" xfId="639" applyFont="1" applyFill="1"/>
    <xf numFmtId="37" fontId="134" fillId="0" borderId="0" xfId="639" applyFont="1" applyFill="1" applyAlignment="1">
      <alignment vertical="center" wrapText="1"/>
    </xf>
    <xf numFmtId="169" fontId="134" fillId="0" borderId="0" xfId="299" applyNumberFormat="1" applyFont="1" applyFill="1" applyAlignment="1">
      <alignment vertical="center"/>
    </xf>
    <xf numFmtId="37" fontId="8" fillId="54" borderId="0" xfId="639" applyFont="1" applyFill="1" applyBorder="1"/>
    <xf numFmtId="39" fontId="79" fillId="0" borderId="15" xfId="719" applyNumberFormat="1" applyFont="1" applyBorder="1" applyAlignment="1">
      <alignment vertical="center"/>
    </xf>
    <xf numFmtId="39" fontId="79" fillId="0" borderId="0" xfId="719" applyNumberFormat="1" applyFont="1" applyAlignment="1">
      <alignment vertical="center"/>
    </xf>
    <xf numFmtId="41" fontId="121" fillId="0" borderId="0" xfId="121" applyNumberFormat="1" applyFont="1" applyFill="1" applyAlignment="1">
      <alignment vertical="top"/>
    </xf>
    <xf numFmtId="41" fontId="3" fillId="0" borderId="0" xfId="121" applyNumberFormat="1" applyFont="1" applyFill="1"/>
    <xf numFmtId="41" fontId="118" fillId="0" borderId="0" xfId="121" applyNumberFormat="1" applyFont="1" applyFill="1" applyAlignment="1">
      <alignment vertical="top"/>
    </xf>
    <xf numFmtId="41" fontId="118" fillId="0" borderId="0" xfId="121" applyNumberFormat="1" applyFont="1" applyFill="1"/>
    <xf numFmtId="41" fontId="118" fillId="0" borderId="0" xfId="121" applyNumberFormat="1" applyFont="1" applyFill="1" applyAlignment="1">
      <alignment horizontal="right"/>
    </xf>
    <xf numFmtId="41" fontId="121" fillId="0" borderId="0" xfId="121" applyNumberFormat="1" applyFont="1" applyFill="1" applyAlignment="1">
      <alignment vertical="center"/>
    </xf>
    <xf numFmtId="41" fontId="121" fillId="0" borderId="0" xfId="121" applyNumberFormat="1" applyFont="1" applyFill="1"/>
    <xf numFmtId="41" fontId="118" fillId="0" borderId="0" xfId="299" applyNumberFormat="1" applyFont="1" applyFill="1" applyAlignment="1">
      <alignment horizontal="right" indent="1"/>
    </xf>
    <xf numFmtId="41" fontId="118" fillId="0" borderId="0" xfId="639" applyNumberFormat="1" applyFont="1" applyFill="1" applyAlignment="1">
      <alignment horizontal="right"/>
    </xf>
    <xf numFmtId="41" fontId="9" fillId="0" borderId="0" xfId="299" applyNumberFormat="1" applyFont="1" applyFill="1" applyAlignment="1">
      <alignment horizontal="right"/>
    </xf>
    <xf numFmtId="37" fontId="142" fillId="0" borderId="0" xfId="639" applyFont="1" applyFill="1"/>
    <xf numFmtId="37" fontId="79" fillId="0" borderId="0" xfId="639" quotePrefix="1" applyFont="1" applyAlignment="1">
      <alignment horizontal="right"/>
    </xf>
    <xf numFmtId="37" fontId="132" fillId="0" borderId="0" xfId="639" applyFont="1" applyAlignment="1"/>
    <xf numFmtId="37" fontId="143" fillId="0" borderId="0" xfId="660" applyFont="1" applyFill="1" applyAlignment="1">
      <alignment horizontal="right"/>
    </xf>
    <xf numFmtId="37" fontId="143" fillId="0" borderId="0" xfId="660" applyFont="1" applyFill="1" applyAlignment="1">
      <alignment horizontal="left"/>
    </xf>
    <xf numFmtId="37" fontId="128" fillId="0" borderId="0" xfId="639" applyFont="1" applyFill="1"/>
    <xf numFmtId="37" fontId="132" fillId="0" borderId="0" xfId="639" applyFont="1" applyFill="1" applyAlignment="1"/>
    <xf numFmtId="37" fontId="143" fillId="0" borderId="0" xfId="660" applyFont="1" applyFill="1"/>
    <xf numFmtId="37" fontId="125" fillId="0" borderId="0" xfId="639" applyFont="1" applyFill="1"/>
    <xf numFmtId="169" fontId="2" fillId="58" borderId="0" xfId="299" applyNumberFormat="1" applyFill="1"/>
    <xf numFmtId="41" fontId="9" fillId="0" borderId="0" xfId="299" applyNumberFormat="1" applyFont="1" applyFill="1" applyAlignment="1">
      <alignment horizontal="right"/>
    </xf>
    <xf numFmtId="37" fontId="8" fillId="0" borderId="0" xfId="639" applyFont="1" applyFill="1" applyBorder="1" applyAlignment="1">
      <alignment horizontal="right" indent="1"/>
    </xf>
    <xf numFmtId="37" fontId="9" fillId="54" borderId="0" xfId="639" applyFont="1" applyFill="1" applyAlignment="1">
      <alignment horizontal="center" wrapText="1"/>
    </xf>
    <xf numFmtId="37" fontId="10" fillId="54" borderId="0" xfId="639" applyFont="1" applyFill="1" applyAlignment="1">
      <alignment horizontal="center" vertical="top" wrapText="1"/>
    </xf>
    <xf numFmtId="41" fontId="118" fillId="0" borderId="0" xfId="639" applyNumberFormat="1" applyFont="1" applyFill="1"/>
    <xf numFmtId="37" fontId="8" fillId="0" borderId="18" xfId="639" applyFont="1" applyFill="1" applyBorder="1"/>
    <xf numFmtId="37" fontId="119" fillId="54" borderId="0" xfId="639" applyFont="1" applyFill="1" applyBorder="1"/>
    <xf numFmtId="37" fontId="8" fillId="0" borderId="0" xfId="639" applyFont="1" applyFill="1" applyAlignment="1"/>
    <xf numFmtId="169" fontId="8" fillId="0" borderId="0" xfId="301" quotePrefix="1" applyNumberFormat="1" applyFont="1" applyFill="1" applyAlignment="1">
      <alignment horizontal="center"/>
    </xf>
    <xf numFmtId="169" fontId="8" fillId="0" borderId="0" xfId="301" quotePrefix="1" applyNumberFormat="1" applyFont="1" applyFill="1" applyAlignment="1">
      <alignment horizontal="left"/>
    </xf>
    <xf numFmtId="0" fontId="3" fillId="0" borderId="0" xfId="719" applyFont="1" applyBorder="1" applyAlignment="1">
      <alignment vertical="top"/>
    </xf>
    <xf numFmtId="0" fontId="7" fillId="0" borderId="0" xfId="719" applyFont="1" applyBorder="1" applyAlignment="1">
      <alignment vertical="top"/>
    </xf>
    <xf numFmtId="0" fontId="3" fillId="0" borderId="0" xfId="719" applyFont="1" applyBorder="1"/>
    <xf numFmtId="0" fontId="3" fillId="0" borderId="0" xfId="719" applyFont="1" applyFill="1" applyBorder="1"/>
    <xf numFmtId="0" fontId="7" fillId="0" borderId="0" xfId="719" applyFont="1" applyBorder="1"/>
    <xf numFmtId="0" fontId="17" fillId="0" borderId="0" xfId="719" applyFont="1" applyBorder="1"/>
    <xf numFmtId="167" fontId="11" fillId="0" borderId="0" xfId="301" applyNumberFormat="1" applyFont="1" applyFill="1" applyAlignment="1">
      <alignment horizontal="left"/>
    </xf>
    <xf numFmtId="37" fontId="9" fillId="54" borderId="0" xfId="639" applyFont="1" applyFill="1" applyAlignment="1">
      <alignment horizontal="center" vertical="center"/>
    </xf>
    <xf numFmtId="41" fontId="9" fillId="0" borderId="0" xfId="299" applyNumberFormat="1" applyFont="1" applyFill="1" applyAlignment="1">
      <alignment horizontal="right"/>
    </xf>
    <xf numFmtId="41" fontId="9" fillId="0" borderId="0" xfId="299" applyNumberFormat="1" applyFont="1" applyFill="1" applyAlignment="1">
      <alignment horizontal="right"/>
    </xf>
    <xf numFmtId="37" fontId="124" fillId="0" borderId="0" xfId="639" applyFont="1" applyFill="1"/>
    <xf numFmtId="37" fontId="146" fillId="0" borderId="0" xfId="639" applyFont="1" applyFill="1" applyAlignment="1">
      <alignment horizontal="center" vertical="top"/>
    </xf>
    <xf numFmtId="41" fontId="121" fillId="0" borderId="0" xfId="301" applyNumberFormat="1" applyFont="1" applyFill="1" applyAlignment="1">
      <alignment horizontal="right"/>
    </xf>
    <xf numFmtId="43" fontId="118" fillId="0" borderId="0" xfId="121" applyFont="1" applyFill="1" applyAlignment="1">
      <alignment horizontal="right"/>
    </xf>
    <xf numFmtId="43" fontId="118" fillId="0" borderId="0" xfId="121" applyFont="1" applyFill="1"/>
    <xf numFmtId="41" fontId="118" fillId="0" borderId="0" xfId="121" applyNumberFormat="1" applyFont="1" applyFill="1" applyAlignment="1">
      <alignment horizontal="right" vertical="top"/>
    </xf>
    <xf numFmtId="41" fontId="121" fillId="0" borderId="0" xfId="121" applyNumberFormat="1" applyFont="1" applyFill="1" applyAlignment="1">
      <alignment horizontal="right"/>
    </xf>
    <xf numFmtId="41" fontId="121" fillId="0" borderId="15" xfId="299" applyNumberFormat="1" applyFont="1" applyFill="1" applyBorder="1" applyAlignment="1">
      <alignment horizontal="right" vertical="center"/>
    </xf>
    <xf numFmtId="41" fontId="121" fillId="0" borderId="0" xfId="639" applyNumberFormat="1" applyFont="1" applyFill="1"/>
    <xf numFmtId="49" fontId="9" fillId="54" borderId="0" xfId="719" applyNumberFormat="1" applyFont="1" applyFill="1" applyAlignment="1">
      <alignment horizontal="right"/>
    </xf>
    <xf numFmtId="41" fontId="9" fillId="0" borderId="0" xfId="299" applyNumberFormat="1" applyFont="1" applyFill="1" applyAlignment="1">
      <alignment horizontal="right"/>
    </xf>
    <xf numFmtId="0" fontId="71" fillId="0" borderId="0" xfId="719" applyFont="1" applyAlignment="1">
      <alignment horizontal="left"/>
    </xf>
    <xf numFmtId="0" fontId="16" fillId="0" borderId="0" xfId="719" applyFont="1" applyAlignment="1">
      <alignment horizontal="center"/>
    </xf>
    <xf numFmtId="0" fontId="4" fillId="0" borderId="0" xfId="719" applyFont="1" applyAlignment="1">
      <alignment horizontal="center" vertical="center"/>
    </xf>
    <xf numFmtId="0" fontId="9" fillId="54" borderId="0" xfId="719" applyFont="1" applyFill="1" applyAlignment="1">
      <alignment horizontal="center"/>
    </xf>
    <xf numFmtId="0" fontId="10" fillId="54" borderId="0" xfId="719" applyFont="1" applyFill="1" applyAlignment="1">
      <alignment horizontal="center"/>
    </xf>
    <xf numFmtId="0" fontId="9" fillId="54" borderId="0" xfId="719" applyFont="1" applyFill="1" applyAlignment="1">
      <alignment horizontal="center" vertical="top"/>
    </xf>
    <xf numFmtId="0" fontId="9" fillId="54" borderId="0" xfId="719" applyFont="1" applyFill="1"/>
    <xf numFmtId="0" fontId="17" fillId="0" borderId="0" xfId="719" applyFont="1" applyAlignment="1">
      <alignment horizontal="center"/>
    </xf>
    <xf numFmtId="0" fontId="4" fillId="0" borderId="0" xfId="719" applyFont="1" applyAlignment="1">
      <alignment horizontal="center" vertical="top"/>
    </xf>
    <xf numFmtId="0" fontId="31" fillId="0" borderId="0" xfId="719" applyFont="1" applyAlignment="1">
      <alignment horizontal="center"/>
    </xf>
    <xf numFmtId="0" fontId="26" fillId="54" borderId="0" xfId="719" applyFont="1" applyFill="1" applyAlignment="1">
      <alignment horizontal="center"/>
    </xf>
    <xf numFmtId="0" fontId="25" fillId="54" borderId="0" xfId="719" applyFont="1" applyFill="1" applyAlignment="1">
      <alignment horizontal="center"/>
    </xf>
    <xf numFmtId="37" fontId="9" fillId="54" borderId="0" xfId="639" applyFont="1" applyFill="1" applyAlignment="1">
      <alignment horizontal="center" wrapText="1"/>
    </xf>
    <xf numFmtId="37" fontId="9" fillId="54" borderId="0" xfId="639" applyFont="1" applyFill="1" applyAlignment="1">
      <alignment horizontal="left" vertical="center" wrapText="1"/>
    </xf>
    <xf numFmtId="37" fontId="10" fillId="54" borderId="0" xfId="639" applyFont="1" applyFill="1" applyAlignment="1">
      <alignment horizontal="center" vertical="top" wrapText="1"/>
    </xf>
    <xf numFmtId="37" fontId="9" fillId="54" borderId="0" xfId="639" applyFont="1" applyFill="1" applyAlignment="1">
      <alignment horizontal="center" vertical="center" wrapText="1"/>
    </xf>
    <xf numFmtId="37" fontId="9" fillId="54" borderId="0" xfId="639" applyFont="1" applyFill="1" applyAlignment="1">
      <alignment horizontal="center" vertical="top" wrapText="1"/>
    </xf>
    <xf numFmtId="37" fontId="10" fillId="54" borderId="0" xfId="639" applyFont="1" applyFill="1" applyAlignment="1">
      <alignment horizontal="left" vertical="top" wrapText="1" indent="1"/>
    </xf>
    <xf numFmtId="37" fontId="4" fillId="0" borderId="0" xfId="639" applyFont="1" applyAlignment="1">
      <alignment horizontal="center" vertical="center"/>
    </xf>
    <xf numFmtId="37" fontId="9" fillId="54" borderId="0" xfId="639" applyFont="1" applyFill="1" applyAlignment="1">
      <alignment horizontal="left" indent="1"/>
    </xf>
    <xf numFmtId="37" fontId="16" fillId="0" borderId="0" xfId="639" applyFont="1" applyAlignment="1">
      <alignment horizontal="center"/>
    </xf>
    <xf numFmtId="37" fontId="10" fillId="54" borderId="0" xfId="639" applyFont="1" applyFill="1" applyAlignment="1">
      <alignment horizontal="left" vertical="top" wrapText="1"/>
    </xf>
    <xf numFmtId="0" fontId="8" fillId="54" borderId="0" xfId="719" applyFont="1" applyFill="1" applyAlignment="1">
      <alignment vertical="top" wrapText="1"/>
    </xf>
    <xf numFmtId="37" fontId="10" fillId="54" borderId="0" xfId="639" applyFont="1" applyFill="1" applyAlignment="1">
      <alignment horizontal="center" vertical="center" wrapText="1"/>
    </xf>
    <xf numFmtId="0" fontId="8" fillId="54" borderId="0" xfId="719" applyFont="1" applyFill="1" applyAlignment="1">
      <alignment wrapText="1"/>
    </xf>
    <xf numFmtId="37" fontId="9" fillId="54" borderId="0" xfId="639" applyFont="1" applyFill="1" applyAlignment="1">
      <alignment horizontal="center" vertical="center"/>
    </xf>
    <xf numFmtId="37" fontId="10" fillId="54" borderId="0" xfId="639" applyFont="1" applyFill="1" applyAlignment="1">
      <alignment horizontal="center" vertical="center"/>
    </xf>
    <xf numFmtId="37" fontId="9" fillId="54" borderId="0" xfId="639" applyFont="1" applyFill="1" applyAlignment="1">
      <alignment horizontal="left"/>
    </xf>
    <xf numFmtId="37" fontId="9" fillId="54" borderId="0" xfId="639" applyFont="1" applyFill="1" applyAlignment="1">
      <alignment horizontal="center" vertical="top"/>
    </xf>
    <xf numFmtId="37" fontId="9" fillId="54" borderId="14" xfId="639" applyFont="1" applyFill="1" applyBorder="1" applyAlignment="1">
      <alignment horizontal="left" vertical="center" wrapText="1"/>
    </xf>
    <xf numFmtId="37" fontId="9" fillId="54" borderId="14" xfId="639" applyFont="1" applyFill="1" applyBorder="1" applyAlignment="1">
      <alignment horizontal="center" wrapText="1"/>
    </xf>
    <xf numFmtId="37" fontId="25" fillId="54" borderId="0" xfId="639" applyFont="1" applyFill="1" applyAlignment="1">
      <alignment horizontal="center" vertical="top" wrapText="1"/>
    </xf>
    <xf numFmtId="37" fontId="26" fillId="54" borderId="0" xfId="639" applyFont="1" applyFill="1" applyAlignment="1">
      <alignment horizontal="center" vertical="center"/>
    </xf>
    <xf numFmtId="37" fontId="25" fillId="54" borderId="0" xfId="639" applyFont="1" applyFill="1" applyAlignment="1">
      <alignment horizontal="center" vertical="center" wrapText="1"/>
    </xf>
    <xf numFmtId="37" fontId="26" fillId="54" borderId="0" xfId="639" applyFont="1" applyFill="1" applyAlignment="1">
      <alignment horizontal="center" vertical="top"/>
    </xf>
    <xf numFmtId="37" fontId="25" fillId="54" borderId="0" xfId="639" applyFont="1" applyFill="1" applyAlignment="1">
      <alignment horizontal="center" vertical="top"/>
    </xf>
    <xf numFmtId="37" fontId="26" fillId="54" borderId="0" xfId="639" applyFont="1" applyFill="1" applyAlignment="1">
      <alignment horizontal="center"/>
    </xf>
    <xf numFmtId="37" fontId="26" fillId="54" borderId="0" xfId="639" applyFont="1" applyFill="1" applyAlignment="1">
      <alignment horizontal="center" wrapText="1"/>
    </xf>
    <xf numFmtId="37" fontId="26" fillId="54" borderId="0" xfId="639" applyFont="1" applyFill="1" applyAlignment="1">
      <alignment horizontal="center" vertical="top" wrapText="1"/>
    </xf>
    <xf numFmtId="37" fontId="25" fillId="54" borderId="0" xfId="639" applyFont="1" applyFill="1" applyAlignment="1">
      <alignment horizontal="center" wrapText="1"/>
    </xf>
    <xf numFmtId="37" fontId="25" fillId="54" borderId="0" xfId="639" applyFont="1" applyFill="1" applyAlignment="1">
      <alignment horizontal="right" vertical="center" wrapText="1"/>
    </xf>
    <xf numFmtId="37" fontId="9" fillId="54" borderId="0" xfId="639" applyFont="1" applyFill="1" applyAlignment="1">
      <alignment horizontal="center"/>
    </xf>
    <xf numFmtId="37" fontId="10" fillId="54" borderId="0" xfId="639" applyFont="1" applyFill="1" applyAlignment="1">
      <alignment horizontal="left" vertical="center" indent="1"/>
    </xf>
    <xf numFmtId="37" fontId="10" fillId="54" borderId="0" xfId="639" applyFont="1" applyFill="1" applyAlignment="1">
      <alignment horizontal="center" vertical="top"/>
    </xf>
    <xf numFmtId="37" fontId="4" fillId="0" borderId="0" xfId="639" applyFont="1" applyAlignment="1">
      <alignment horizontal="center" vertical="top"/>
    </xf>
    <xf numFmtId="37" fontId="46" fillId="0" borderId="0" xfId="639" applyFont="1" applyAlignment="1">
      <alignment horizontal="justify" vertical="top" wrapText="1"/>
    </xf>
    <xf numFmtId="37" fontId="16" fillId="0" borderId="0" xfId="639" applyFont="1" applyFill="1" applyAlignment="1">
      <alignment horizontal="center"/>
    </xf>
    <xf numFmtId="37" fontId="17" fillId="0" borderId="0" xfId="639" applyFont="1" applyAlignment="1">
      <alignment horizontal="center"/>
    </xf>
    <xf numFmtId="37" fontId="71" fillId="0" borderId="0" xfId="639" applyFont="1" applyAlignment="1">
      <alignment horizontal="justify" vertical="top" wrapText="1"/>
    </xf>
    <xf numFmtId="37" fontId="81" fillId="0" borderId="0" xfId="639" quotePrefix="1" applyFont="1" applyAlignment="1">
      <alignment horizontal="justify" vertical="top" wrapText="1"/>
    </xf>
    <xf numFmtId="37" fontId="9" fillId="54" borderId="0" xfId="639" applyFont="1" applyFill="1" applyAlignment="1">
      <alignment horizontal="left" vertical="center" indent="1"/>
    </xf>
    <xf numFmtId="37" fontId="10" fillId="54" borderId="0" xfId="639" applyFont="1" applyFill="1" applyAlignment="1">
      <alignment horizontal="left" vertical="top" indent="1"/>
    </xf>
    <xf numFmtId="37" fontId="9" fillId="54" borderId="0" xfId="639" applyFont="1" applyFill="1" applyAlignment="1">
      <alignment horizontal="left" vertical="top" indent="1"/>
    </xf>
    <xf numFmtId="37" fontId="8" fillId="54" borderId="0" xfId="639" applyFont="1" applyFill="1" applyAlignment="1">
      <alignment horizontal="center" vertical="center" wrapText="1"/>
    </xf>
    <xf numFmtId="37" fontId="25" fillId="54" borderId="0" xfId="639" applyFont="1" applyFill="1" applyAlignment="1">
      <alignment horizontal="left" vertical="center" wrapText="1"/>
    </xf>
    <xf numFmtId="37" fontId="33" fillId="0" borderId="0" xfId="639" applyFont="1" applyAlignment="1">
      <alignment horizontal="center"/>
    </xf>
    <xf numFmtId="37" fontId="122" fillId="54" borderId="0" xfId="639" applyFont="1" applyFill="1" applyBorder="1" applyAlignment="1">
      <alignment horizontal="center"/>
    </xf>
    <xf numFmtId="37" fontId="79" fillId="0" borderId="0" xfId="639" applyFont="1" applyFill="1" applyAlignment="1">
      <alignment horizontal="left"/>
    </xf>
    <xf numFmtId="37" fontId="141" fillId="0" borderId="0" xfId="639" applyFont="1" applyFill="1" applyAlignment="1">
      <alignment horizontal="left"/>
    </xf>
    <xf numFmtId="0" fontId="0" fillId="0" borderId="0" xfId="0" applyFill="1" applyAlignment="1"/>
    <xf numFmtId="37" fontId="142" fillId="0" borderId="0" xfId="639" applyFont="1" applyFill="1" applyAlignment="1"/>
    <xf numFmtId="37" fontId="132" fillId="0" borderId="0" xfId="639" applyFont="1" applyAlignment="1">
      <alignment horizontal="center"/>
    </xf>
    <xf numFmtId="37" fontId="122" fillId="54" borderId="17" xfId="639" applyFont="1" applyFill="1" applyBorder="1" applyAlignment="1">
      <alignment horizontal="center"/>
    </xf>
    <xf numFmtId="37" fontId="46" fillId="0" borderId="0" xfId="660" applyFont="1" applyFill="1" applyAlignment="1">
      <alignment horizontal="left" vertical="center" wrapText="1"/>
    </xf>
    <xf numFmtId="41" fontId="121" fillId="0" borderId="0" xfId="299" applyNumberFormat="1" applyFont="1" applyAlignment="1">
      <alignment horizontal="right" vertical="center"/>
    </xf>
    <xf numFmtId="41" fontId="118" fillId="0" borderId="0" xfId="299" applyNumberFormat="1" applyFont="1" applyAlignment="1">
      <alignment horizontal="right" vertical="center"/>
    </xf>
    <xf numFmtId="41" fontId="121" fillId="0" borderId="0" xfId="299" applyNumberFormat="1" applyFont="1" applyAlignment="1">
      <alignment horizontal="right" vertical="top"/>
    </xf>
    <xf numFmtId="41" fontId="118" fillId="0" borderId="0" xfId="639" applyNumberFormat="1" applyFont="1" applyAlignment="1">
      <alignment horizontal="right" vertical="top"/>
    </xf>
    <xf numFmtId="169" fontId="121" fillId="0" borderId="0" xfId="299" applyNumberFormat="1" applyFont="1" applyAlignment="1">
      <alignment horizontal="center" vertical="center"/>
    </xf>
    <xf numFmtId="169" fontId="121" fillId="0" borderId="0" xfId="299" applyNumberFormat="1" applyFont="1" applyAlignment="1">
      <alignment horizontal="center" vertical="top"/>
    </xf>
    <xf numFmtId="41" fontId="119" fillId="0" borderId="0" xfId="299" applyNumberFormat="1" applyFont="1" applyAlignment="1">
      <alignment horizontal="right"/>
    </xf>
    <xf numFmtId="41" fontId="119" fillId="0" borderId="0" xfId="299" applyNumberFormat="1" applyFont="1" applyAlignment="1">
      <alignment horizontal="center"/>
    </xf>
    <xf numFmtId="37" fontId="119" fillId="0" borderId="0" xfId="639" applyFont="1" applyAlignment="1">
      <alignment horizontal="right"/>
    </xf>
    <xf numFmtId="41" fontId="122" fillId="0" borderId="0" xfId="299" applyNumberFormat="1" applyFont="1" applyAlignment="1">
      <alignment horizontal="center" vertical="center"/>
    </xf>
    <xf numFmtId="37" fontId="122" fillId="0" borderId="0" xfId="639" applyFont="1" applyAlignment="1">
      <alignment horizontal="center" vertical="center"/>
    </xf>
    <xf numFmtId="41" fontId="122" fillId="0" borderId="0" xfId="299" applyNumberFormat="1" applyFont="1" applyAlignment="1">
      <alignment horizontal="right" vertical="center"/>
    </xf>
    <xf numFmtId="41" fontId="122" fillId="0" borderId="0" xfId="299" applyNumberFormat="1" applyFont="1" applyAlignment="1">
      <alignment horizontal="right" vertical="top"/>
    </xf>
    <xf numFmtId="37" fontId="122" fillId="54" borderId="0" xfId="639" applyFont="1" applyFill="1" applyAlignment="1">
      <alignment horizontal="center"/>
    </xf>
    <xf numFmtId="37" fontId="31" fillId="0" borderId="0" xfId="639" applyFont="1" applyAlignment="1">
      <alignment horizontal="center"/>
    </xf>
    <xf numFmtId="41" fontId="121" fillId="0" borderId="0" xfId="299" applyNumberFormat="1" applyFont="1" applyAlignment="1">
      <alignment horizontal="right" vertical="center" wrapText="1"/>
    </xf>
    <xf numFmtId="169" fontId="121" fillId="0" borderId="0" xfId="299" applyNumberFormat="1" applyFont="1" applyAlignment="1">
      <alignment horizontal="right" vertical="center"/>
    </xf>
    <xf numFmtId="37" fontId="118" fillId="0" borderId="0" xfId="639" applyFont="1" applyAlignment="1">
      <alignment horizontal="center"/>
    </xf>
    <xf numFmtId="41" fontId="118" fillId="0" borderId="0" xfId="299" applyNumberFormat="1" applyFont="1" applyAlignment="1">
      <alignment horizontal="right" vertical="center" wrapText="1"/>
    </xf>
    <xf numFmtId="41" fontId="122" fillId="0" borderId="0" xfId="299" applyNumberFormat="1" applyFont="1" applyFill="1" applyAlignment="1">
      <alignment horizontal="right" vertical="center"/>
    </xf>
    <xf numFmtId="41" fontId="119" fillId="0" borderId="0" xfId="299" applyNumberFormat="1" applyFont="1" applyFill="1" applyAlignment="1">
      <alignment horizontal="right" vertical="center"/>
    </xf>
    <xf numFmtId="41" fontId="122" fillId="0" borderId="0" xfId="299" applyNumberFormat="1" applyFont="1" applyFill="1" applyAlignment="1">
      <alignment horizontal="right"/>
    </xf>
    <xf numFmtId="41" fontId="9" fillId="0" borderId="0" xfId="299" applyNumberFormat="1" applyFont="1" applyFill="1" applyAlignment="1">
      <alignment horizontal="right"/>
    </xf>
    <xf numFmtId="41" fontId="121" fillId="0" borderId="0" xfId="299" applyNumberFormat="1" applyFont="1" applyFill="1" applyAlignment="1">
      <alignment horizontal="center"/>
    </xf>
    <xf numFmtId="37" fontId="118" fillId="0" borderId="0" xfId="639" applyFont="1" applyFill="1" applyAlignment="1">
      <alignment horizontal="center"/>
    </xf>
    <xf numFmtId="169" fontId="122" fillId="0" borderId="0" xfId="299" applyNumberFormat="1" applyFont="1" applyFill="1" applyAlignment="1">
      <alignment horizontal="right" vertical="center"/>
    </xf>
    <xf numFmtId="41" fontId="119" fillId="0" borderId="0" xfId="299" applyNumberFormat="1" applyFont="1" applyFill="1" applyAlignment="1">
      <alignment horizontal="center" vertical="center"/>
    </xf>
    <xf numFmtId="41" fontId="122" fillId="0" borderId="0" xfId="299" applyNumberFormat="1" applyFont="1" applyFill="1" applyAlignment="1">
      <alignment horizontal="center"/>
    </xf>
    <xf numFmtId="37" fontId="143" fillId="0" borderId="0" xfId="660" applyFont="1" applyFill="1" applyAlignment="1">
      <alignment vertical="top" wrapText="1"/>
    </xf>
    <xf numFmtId="37" fontId="46" fillId="0" borderId="0" xfId="660" applyFont="1" applyFill="1" applyAlignment="1">
      <alignment vertical="center" wrapText="1"/>
    </xf>
  </cellXfs>
  <cellStyles count="26403">
    <cellStyle name="20% - Accent1 2" xfId="1"/>
    <cellStyle name="20% - Accent1 2 10" xfId="2982"/>
    <cellStyle name="20% - Accent1 2 11" xfId="3200"/>
    <cellStyle name="20% - Accent1 2 12" xfId="3420"/>
    <cellStyle name="20% - Accent1 2 13" xfId="3632"/>
    <cellStyle name="20% - Accent1 2 14" xfId="3846"/>
    <cellStyle name="20% - Accent1 2 15" xfId="4066"/>
    <cellStyle name="20% - Accent1 2 16" xfId="4281"/>
    <cellStyle name="20% - Accent1 2 17" xfId="4497"/>
    <cellStyle name="20% - Accent1 2 18" xfId="4711"/>
    <cellStyle name="20% - Accent1 2 19" xfId="4924"/>
    <cellStyle name="20% - Accent1 2 2" xfId="2"/>
    <cellStyle name="20% - Accent1 2 2 10" xfId="3199"/>
    <cellStyle name="20% - Accent1 2 2 11" xfId="3419"/>
    <cellStyle name="20% - Accent1 2 2 12" xfId="3631"/>
    <cellStyle name="20% - Accent1 2 2 13" xfId="3845"/>
    <cellStyle name="20% - Accent1 2 2 14" xfId="4065"/>
    <cellStyle name="20% - Accent1 2 2 15" xfId="4280"/>
    <cellStyle name="20% - Accent1 2 2 16" xfId="4496"/>
    <cellStyle name="20% - Accent1 2 2 17" xfId="4710"/>
    <cellStyle name="20% - Accent1 2 2 18" xfId="4923"/>
    <cellStyle name="20% - Accent1 2 2 19" xfId="5127"/>
    <cellStyle name="20% - Accent1 2 2 2" xfId="837"/>
    <cellStyle name="20% - Accent1 2 2 20" xfId="5328"/>
    <cellStyle name="20% - Accent1 2 2 21" xfId="5485"/>
    <cellStyle name="20% - Accent1 2 2 22" xfId="5610"/>
    <cellStyle name="20% - Accent1 2 2 23" xfId="5625"/>
    <cellStyle name="20% - Accent1 2 2 24" xfId="6443"/>
    <cellStyle name="20% - Accent1 2 2 25" xfId="6674"/>
    <cellStyle name="20% - Accent1 2 2 26" xfId="6901"/>
    <cellStyle name="20% - Accent1 2 2 27" xfId="7129"/>
    <cellStyle name="20% - Accent1 2 2 28" xfId="7356"/>
    <cellStyle name="20% - Accent1 2 2 29" xfId="7582"/>
    <cellStyle name="20% - Accent1 2 2 3" xfId="1647"/>
    <cellStyle name="20% - Accent1 2 2 30" xfId="7809"/>
    <cellStyle name="20% - Accent1 2 2 31" xfId="8036"/>
    <cellStyle name="20% - Accent1 2 2 32" xfId="8262"/>
    <cellStyle name="20% - Accent1 2 2 33" xfId="8489"/>
    <cellStyle name="20% - Accent1 2 2 34" xfId="8716"/>
    <cellStyle name="20% - Accent1 2 2 35" xfId="8943"/>
    <cellStyle name="20% - Accent1 2 2 36" xfId="9167"/>
    <cellStyle name="20% - Accent1 2 2 37" xfId="9391"/>
    <cellStyle name="20% - Accent1 2 2 38" xfId="9614"/>
    <cellStyle name="20% - Accent1 2 2 39" xfId="9838"/>
    <cellStyle name="20% - Accent1 2 2 4" xfId="1872"/>
    <cellStyle name="20% - Accent1 2 2 40" xfId="10057"/>
    <cellStyle name="20% - Accent1 2 2 41" xfId="10275"/>
    <cellStyle name="20% - Accent1 2 2 42" xfId="10493"/>
    <cellStyle name="20% - Accent1 2 2 43" xfId="10711"/>
    <cellStyle name="20% - Accent1 2 2 44" xfId="10929"/>
    <cellStyle name="20% - Accent1 2 2 45" xfId="11146"/>
    <cellStyle name="20% - Accent1 2 2 46" xfId="11361"/>
    <cellStyle name="20% - Accent1 2 2 47" xfId="11576"/>
    <cellStyle name="20% - Accent1 2 2 48" xfId="11790"/>
    <cellStyle name="20% - Accent1 2 2 49" xfId="12005"/>
    <cellStyle name="20% - Accent1 2 2 5" xfId="2096"/>
    <cellStyle name="20% - Accent1 2 2 50" xfId="12219"/>
    <cellStyle name="20% - Accent1 2 2 51" xfId="12423"/>
    <cellStyle name="20% - Accent1 2 2 52" xfId="12625"/>
    <cellStyle name="20% - Accent1 2 2 53" xfId="12782"/>
    <cellStyle name="20% - Accent1 2 2 54" xfId="12906"/>
    <cellStyle name="20% - Accent1 2 2 55" xfId="12921"/>
    <cellStyle name="20% - Accent1 2 2 56" xfId="13585"/>
    <cellStyle name="20% - Accent1 2 2 57" xfId="13787"/>
    <cellStyle name="20% - Accent1 2 2 58" xfId="13995"/>
    <cellStyle name="20% - Accent1 2 2 59" xfId="14151"/>
    <cellStyle name="20% - Accent1 2 2 6" xfId="2319"/>
    <cellStyle name="20% - Accent1 2 2 60" xfId="14274"/>
    <cellStyle name="20% - Accent1 2 2 61" xfId="14289"/>
    <cellStyle name="20% - Accent1 2 2 62" xfId="14904"/>
    <cellStyle name="20% - Accent1 2 2 63" xfId="15060"/>
    <cellStyle name="20% - Accent1 2 2 64" xfId="15186"/>
    <cellStyle name="20% - Accent1 2 2 7" xfId="2542"/>
    <cellStyle name="20% - Accent1 2 2 8" xfId="2763"/>
    <cellStyle name="20% - Accent1 2 2 9" xfId="2981"/>
    <cellStyle name="20% - Accent1 2 20" xfId="5128"/>
    <cellStyle name="20% - Accent1 2 21" xfId="5329"/>
    <cellStyle name="20% - Accent1 2 22" xfId="5486"/>
    <cellStyle name="20% - Accent1 2 23" xfId="5611"/>
    <cellStyle name="20% - Accent1 2 24" xfId="5624"/>
    <cellStyle name="20% - Accent1 2 25" xfId="6444"/>
    <cellStyle name="20% - Accent1 2 26" xfId="6675"/>
    <cellStyle name="20% - Accent1 2 27" xfId="6902"/>
    <cellStyle name="20% - Accent1 2 28" xfId="7130"/>
    <cellStyle name="20% - Accent1 2 29" xfId="7357"/>
    <cellStyle name="20% - Accent1 2 3" xfId="836"/>
    <cellStyle name="20% - Accent1 2 30" xfId="7583"/>
    <cellStyle name="20% - Accent1 2 31" xfId="7810"/>
    <cellStyle name="20% - Accent1 2 32" xfId="8037"/>
    <cellStyle name="20% - Accent1 2 33" xfId="8263"/>
    <cellStyle name="20% - Accent1 2 34" xfId="8490"/>
    <cellStyle name="20% - Accent1 2 35" xfId="8717"/>
    <cellStyle name="20% - Accent1 2 36" xfId="8944"/>
    <cellStyle name="20% - Accent1 2 37" xfId="9168"/>
    <cellStyle name="20% - Accent1 2 38" xfId="9392"/>
    <cellStyle name="20% - Accent1 2 39" xfId="9615"/>
    <cellStyle name="20% - Accent1 2 4" xfId="1648"/>
    <cellStyle name="20% - Accent1 2 40" xfId="9839"/>
    <cellStyle name="20% - Accent1 2 41" xfId="10058"/>
    <cellStyle name="20% - Accent1 2 42" xfId="10276"/>
    <cellStyle name="20% - Accent1 2 43" xfId="10494"/>
    <cellStyle name="20% - Accent1 2 44" xfId="10712"/>
    <cellStyle name="20% - Accent1 2 45" xfId="10930"/>
    <cellStyle name="20% - Accent1 2 46" xfId="11147"/>
    <cellStyle name="20% - Accent1 2 47" xfId="11362"/>
    <cellStyle name="20% - Accent1 2 48" xfId="11577"/>
    <cellStyle name="20% - Accent1 2 49" xfId="11791"/>
    <cellStyle name="20% - Accent1 2 5" xfId="1873"/>
    <cellStyle name="20% - Accent1 2 50" xfId="12006"/>
    <cellStyle name="20% - Accent1 2 51" xfId="12220"/>
    <cellStyle name="20% - Accent1 2 52" xfId="12424"/>
    <cellStyle name="20% - Accent1 2 53" xfId="12626"/>
    <cellStyle name="20% - Accent1 2 54" xfId="12783"/>
    <cellStyle name="20% - Accent1 2 55" xfId="12907"/>
    <cellStyle name="20% - Accent1 2 56" xfId="12920"/>
    <cellStyle name="20% - Accent1 2 57" xfId="13586"/>
    <cellStyle name="20% - Accent1 2 58" xfId="13788"/>
    <cellStyle name="20% - Accent1 2 59" xfId="13996"/>
    <cellStyle name="20% - Accent1 2 6" xfId="2097"/>
    <cellStyle name="20% - Accent1 2 60" xfId="14152"/>
    <cellStyle name="20% - Accent1 2 61" xfId="14275"/>
    <cellStyle name="20% - Accent1 2 62" xfId="14288"/>
    <cellStyle name="20% - Accent1 2 63" xfId="14905"/>
    <cellStyle name="20% - Accent1 2 64" xfId="15061"/>
    <cellStyle name="20% - Accent1 2 65" xfId="15187"/>
    <cellStyle name="20% - Accent1 2 7" xfId="2320"/>
    <cellStyle name="20% - Accent1 2 8" xfId="2543"/>
    <cellStyle name="20% - Accent1 2 9" xfId="2764"/>
    <cellStyle name="20% - Accent1 3" xfId="3"/>
    <cellStyle name="20% - Accent1 3 10" xfId="20732"/>
    <cellStyle name="20% - Accent1 3 11" xfId="20733"/>
    <cellStyle name="20% - Accent1 3 2" xfId="4"/>
    <cellStyle name="20% - Accent1 3 2 10" xfId="20734"/>
    <cellStyle name="20% - Accent1 3 2 2" xfId="15199"/>
    <cellStyle name="20% - Accent1 3 2 2 2" xfId="16992"/>
    <cellStyle name="20% - Accent1 3 2 2 2 2" xfId="20735"/>
    <cellStyle name="20% - Accent1 3 2 2 3" xfId="16993"/>
    <cellStyle name="20% - Accent1 3 2 2 3 2" xfId="20736"/>
    <cellStyle name="20% - Accent1 3 2 2 4" xfId="20737"/>
    <cellStyle name="20% - Accent1 3 2 3" xfId="15790"/>
    <cellStyle name="20% - Accent1 3 2 3 2" xfId="16994"/>
    <cellStyle name="20% - Accent1 3 2 3 2 2" xfId="20738"/>
    <cellStyle name="20% - Accent1 3 2 3 3" xfId="19574"/>
    <cellStyle name="20% - Accent1 3 2 3 3 2" xfId="25246"/>
    <cellStyle name="20% - Accent1 3 2 3 4" xfId="20739"/>
    <cellStyle name="20% - Accent1 3 2 4" xfId="15791"/>
    <cellStyle name="20% - Accent1 3 2 4 2" xfId="16995"/>
    <cellStyle name="20% - Accent1 3 2 4 2 2" xfId="20740"/>
    <cellStyle name="20% - Accent1 3 2 4 3" xfId="19575"/>
    <cellStyle name="20% - Accent1 3 2 4 3 2" xfId="25247"/>
    <cellStyle name="20% - Accent1 3 2 4 4" xfId="20741"/>
    <cellStyle name="20% - Accent1 3 2 5" xfId="15792"/>
    <cellStyle name="20% - Accent1 3 2 5 2" xfId="16996"/>
    <cellStyle name="20% - Accent1 3 2 5 2 2" xfId="20742"/>
    <cellStyle name="20% - Accent1 3 2 5 3" xfId="19576"/>
    <cellStyle name="20% - Accent1 3 2 5 3 2" xfId="25248"/>
    <cellStyle name="20% - Accent1 3 2 5 4" xfId="20743"/>
    <cellStyle name="20% - Accent1 3 2 6" xfId="15793"/>
    <cellStyle name="20% - Accent1 3 2 6 2" xfId="16997"/>
    <cellStyle name="20% - Accent1 3 2 6 2 2" xfId="20744"/>
    <cellStyle name="20% - Accent1 3 2 6 3" xfId="19577"/>
    <cellStyle name="20% - Accent1 3 2 6 3 2" xfId="25249"/>
    <cellStyle name="20% - Accent1 3 2 6 4" xfId="20745"/>
    <cellStyle name="20% - Accent1 3 2 7" xfId="16998"/>
    <cellStyle name="20% - Accent1 3 2 7 2" xfId="20746"/>
    <cellStyle name="20% - Accent1 3 2 8" xfId="16999"/>
    <cellStyle name="20% - Accent1 3 2 8 2" xfId="20747"/>
    <cellStyle name="20% - Accent1 3 2 9" xfId="20748"/>
    <cellStyle name="20% - Accent1 3 3" xfId="15200"/>
    <cellStyle name="20% - Accent1 3 3 2" xfId="17000"/>
    <cellStyle name="20% - Accent1 3 3 2 2" xfId="20749"/>
    <cellStyle name="20% - Accent1 3 3 3" xfId="17001"/>
    <cellStyle name="20% - Accent1 3 3 3 2" xfId="20750"/>
    <cellStyle name="20% - Accent1 3 3 4" xfId="20751"/>
    <cellStyle name="20% - Accent1 3 4" xfId="15794"/>
    <cellStyle name="20% - Accent1 3 4 2" xfId="17002"/>
    <cellStyle name="20% - Accent1 3 4 2 2" xfId="20752"/>
    <cellStyle name="20% - Accent1 3 4 3" xfId="19578"/>
    <cellStyle name="20% - Accent1 3 4 3 2" xfId="25250"/>
    <cellStyle name="20% - Accent1 3 4 4" xfId="20753"/>
    <cellStyle name="20% - Accent1 3 5" xfId="15795"/>
    <cellStyle name="20% - Accent1 3 5 2" xfId="17003"/>
    <cellStyle name="20% - Accent1 3 5 2 2" xfId="20754"/>
    <cellStyle name="20% - Accent1 3 5 3" xfId="19579"/>
    <cellStyle name="20% - Accent1 3 5 3 2" xfId="25251"/>
    <cellStyle name="20% - Accent1 3 5 4" xfId="20755"/>
    <cellStyle name="20% - Accent1 3 6" xfId="15796"/>
    <cellStyle name="20% - Accent1 3 6 2" xfId="17004"/>
    <cellStyle name="20% - Accent1 3 6 2 2" xfId="20756"/>
    <cellStyle name="20% - Accent1 3 6 3" xfId="19580"/>
    <cellStyle name="20% - Accent1 3 6 3 2" xfId="25252"/>
    <cellStyle name="20% - Accent1 3 6 4" xfId="20757"/>
    <cellStyle name="20% - Accent1 3 7" xfId="15797"/>
    <cellStyle name="20% - Accent1 3 7 2" xfId="17005"/>
    <cellStyle name="20% - Accent1 3 7 2 2" xfId="20758"/>
    <cellStyle name="20% - Accent1 3 7 3" xfId="19581"/>
    <cellStyle name="20% - Accent1 3 7 3 2" xfId="25253"/>
    <cellStyle name="20% - Accent1 3 7 4" xfId="20759"/>
    <cellStyle name="20% - Accent1 3 8" xfId="17006"/>
    <cellStyle name="20% - Accent1 3 8 2" xfId="20760"/>
    <cellStyle name="20% - Accent1 3 9" xfId="17007"/>
    <cellStyle name="20% - Accent1 3 9 2" xfId="20761"/>
    <cellStyle name="20% - Accent1 4" xfId="5"/>
    <cellStyle name="20% - Accent1 4 10" xfId="2978"/>
    <cellStyle name="20% - Accent1 4 11" xfId="3196"/>
    <cellStyle name="20% - Accent1 4 12" xfId="3416"/>
    <cellStyle name="20% - Accent1 4 13" xfId="3628"/>
    <cellStyle name="20% - Accent1 4 14" xfId="3842"/>
    <cellStyle name="20% - Accent1 4 15" xfId="4062"/>
    <cellStyle name="20% - Accent1 4 16" xfId="4277"/>
    <cellStyle name="20% - Accent1 4 17" xfId="4493"/>
    <cellStyle name="20% - Accent1 4 18" xfId="4707"/>
    <cellStyle name="20% - Accent1 4 19" xfId="4920"/>
    <cellStyle name="20% - Accent1 4 2" xfId="6"/>
    <cellStyle name="20% - Accent1 4 2 10" xfId="3195"/>
    <cellStyle name="20% - Accent1 4 2 11" xfId="3415"/>
    <cellStyle name="20% - Accent1 4 2 12" xfId="3627"/>
    <cellStyle name="20% - Accent1 4 2 13" xfId="3841"/>
    <cellStyle name="20% - Accent1 4 2 14" xfId="4061"/>
    <cellStyle name="20% - Accent1 4 2 15" xfId="4276"/>
    <cellStyle name="20% - Accent1 4 2 16" xfId="4492"/>
    <cellStyle name="20% - Accent1 4 2 17" xfId="4706"/>
    <cellStyle name="20% - Accent1 4 2 18" xfId="4919"/>
    <cellStyle name="20% - Accent1 4 2 19" xfId="5123"/>
    <cellStyle name="20% - Accent1 4 2 2" xfId="841"/>
    <cellStyle name="20% - Accent1 4 2 20" xfId="5324"/>
    <cellStyle name="20% - Accent1 4 2 21" xfId="5483"/>
    <cellStyle name="20% - Accent1 4 2 22" xfId="5608"/>
    <cellStyle name="20% - Accent1 4 2 23" xfId="5629"/>
    <cellStyle name="20% - Accent1 4 2 24" xfId="6439"/>
    <cellStyle name="20% - Accent1 4 2 25" xfId="6670"/>
    <cellStyle name="20% - Accent1 4 2 26" xfId="6897"/>
    <cellStyle name="20% - Accent1 4 2 27" xfId="7125"/>
    <cellStyle name="20% - Accent1 4 2 28" xfId="7352"/>
    <cellStyle name="20% - Accent1 4 2 29" xfId="7578"/>
    <cellStyle name="20% - Accent1 4 2 3" xfId="1643"/>
    <cellStyle name="20% - Accent1 4 2 30" xfId="7805"/>
    <cellStyle name="20% - Accent1 4 2 31" xfId="8032"/>
    <cellStyle name="20% - Accent1 4 2 32" xfId="8258"/>
    <cellStyle name="20% - Accent1 4 2 33" xfId="8485"/>
    <cellStyle name="20% - Accent1 4 2 34" xfId="8712"/>
    <cellStyle name="20% - Accent1 4 2 35" xfId="8939"/>
    <cellStyle name="20% - Accent1 4 2 36" xfId="9163"/>
    <cellStyle name="20% - Accent1 4 2 37" xfId="9387"/>
    <cellStyle name="20% - Accent1 4 2 38" xfId="9610"/>
    <cellStyle name="20% - Accent1 4 2 39" xfId="9834"/>
    <cellStyle name="20% - Accent1 4 2 4" xfId="1868"/>
    <cellStyle name="20% - Accent1 4 2 40" xfId="10053"/>
    <cellStyle name="20% - Accent1 4 2 41" xfId="10271"/>
    <cellStyle name="20% - Accent1 4 2 42" xfId="10489"/>
    <cellStyle name="20% - Accent1 4 2 43" xfId="10707"/>
    <cellStyle name="20% - Accent1 4 2 44" xfId="10925"/>
    <cellStyle name="20% - Accent1 4 2 45" xfId="11142"/>
    <cellStyle name="20% - Accent1 4 2 46" xfId="11357"/>
    <cellStyle name="20% - Accent1 4 2 47" xfId="11572"/>
    <cellStyle name="20% - Accent1 4 2 48" xfId="11786"/>
    <cellStyle name="20% - Accent1 4 2 49" xfId="12001"/>
    <cellStyle name="20% - Accent1 4 2 5" xfId="2092"/>
    <cellStyle name="20% - Accent1 4 2 50" xfId="12215"/>
    <cellStyle name="20% - Accent1 4 2 51" xfId="12419"/>
    <cellStyle name="20% - Accent1 4 2 52" xfId="12621"/>
    <cellStyle name="20% - Accent1 4 2 53" xfId="12780"/>
    <cellStyle name="20% - Accent1 4 2 54" xfId="12904"/>
    <cellStyle name="20% - Accent1 4 2 55" xfId="12923"/>
    <cellStyle name="20% - Accent1 4 2 56" xfId="13581"/>
    <cellStyle name="20% - Accent1 4 2 57" xfId="13783"/>
    <cellStyle name="20% - Accent1 4 2 58" xfId="13992"/>
    <cellStyle name="20% - Accent1 4 2 59" xfId="14149"/>
    <cellStyle name="20% - Accent1 4 2 6" xfId="2315"/>
    <cellStyle name="20% - Accent1 4 2 60" xfId="14272"/>
    <cellStyle name="20% - Accent1 4 2 61" xfId="14293"/>
    <cellStyle name="20% - Accent1 4 2 62" xfId="14900"/>
    <cellStyle name="20% - Accent1 4 2 63" xfId="15058"/>
    <cellStyle name="20% - Accent1 4 2 64" xfId="15184"/>
    <cellStyle name="20% - Accent1 4 2 7" xfId="2538"/>
    <cellStyle name="20% - Accent1 4 2 8" xfId="2759"/>
    <cellStyle name="20% - Accent1 4 2 9" xfId="2977"/>
    <cellStyle name="20% - Accent1 4 20" xfId="5124"/>
    <cellStyle name="20% - Accent1 4 21" xfId="5325"/>
    <cellStyle name="20% - Accent1 4 22" xfId="5484"/>
    <cellStyle name="20% - Accent1 4 23" xfId="5609"/>
    <cellStyle name="20% - Accent1 4 24" xfId="5628"/>
    <cellStyle name="20% - Accent1 4 25" xfId="6440"/>
    <cellStyle name="20% - Accent1 4 26" xfId="6671"/>
    <cellStyle name="20% - Accent1 4 27" xfId="6898"/>
    <cellStyle name="20% - Accent1 4 28" xfId="7126"/>
    <cellStyle name="20% - Accent1 4 29" xfId="7353"/>
    <cellStyle name="20% - Accent1 4 3" xfId="840"/>
    <cellStyle name="20% - Accent1 4 30" xfId="7579"/>
    <cellStyle name="20% - Accent1 4 31" xfId="7806"/>
    <cellStyle name="20% - Accent1 4 32" xfId="8033"/>
    <cellStyle name="20% - Accent1 4 33" xfId="8259"/>
    <cellStyle name="20% - Accent1 4 34" xfId="8486"/>
    <cellStyle name="20% - Accent1 4 35" xfId="8713"/>
    <cellStyle name="20% - Accent1 4 36" xfId="8940"/>
    <cellStyle name="20% - Accent1 4 37" xfId="9164"/>
    <cellStyle name="20% - Accent1 4 38" xfId="9388"/>
    <cellStyle name="20% - Accent1 4 39" xfId="9611"/>
    <cellStyle name="20% - Accent1 4 4" xfId="1644"/>
    <cellStyle name="20% - Accent1 4 40" xfId="9835"/>
    <cellStyle name="20% - Accent1 4 41" xfId="10054"/>
    <cellStyle name="20% - Accent1 4 42" xfId="10272"/>
    <cellStyle name="20% - Accent1 4 43" xfId="10490"/>
    <cellStyle name="20% - Accent1 4 44" xfId="10708"/>
    <cellStyle name="20% - Accent1 4 45" xfId="10926"/>
    <cellStyle name="20% - Accent1 4 46" xfId="11143"/>
    <cellStyle name="20% - Accent1 4 47" xfId="11358"/>
    <cellStyle name="20% - Accent1 4 48" xfId="11573"/>
    <cellStyle name="20% - Accent1 4 49" xfId="11787"/>
    <cellStyle name="20% - Accent1 4 5" xfId="1869"/>
    <cellStyle name="20% - Accent1 4 50" xfId="12002"/>
    <cellStyle name="20% - Accent1 4 51" xfId="12216"/>
    <cellStyle name="20% - Accent1 4 52" xfId="12420"/>
    <cellStyle name="20% - Accent1 4 53" xfId="12622"/>
    <cellStyle name="20% - Accent1 4 54" xfId="12781"/>
    <cellStyle name="20% - Accent1 4 55" xfId="12905"/>
    <cellStyle name="20% - Accent1 4 56" xfId="12922"/>
    <cellStyle name="20% - Accent1 4 57" xfId="13582"/>
    <cellStyle name="20% - Accent1 4 58" xfId="13784"/>
    <cellStyle name="20% - Accent1 4 59" xfId="13993"/>
    <cellStyle name="20% - Accent1 4 6" xfId="2093"/>
    <cellStyle name="20% - Accent1 4 60" xfId="14150"/>
    <cellStyle name="20% - Accent1 4 61" xfId="14273"/>
    <cellStyle name="20% - Accent1 4 62" xfId="14292"/>
    <cellStyle name="20% - Accent1 4 63" xfId="14901"/>
    <cellStyle name="20% - Accent1 4 64" xfId="15059"/>
    <cellStyle name="20% - Accent1 4 65" xfId="15185"/>
    <cellStyle name="20% - Accent1 4 7" xfId="2316"/>
    <cellStyle name="20% - Accent1 4 8" xfId="2539"/>
    <cellStyle name="20% - Accent1 4 9" xfId="2760"/>
    <cellStyle name="20% - Accent2 2" xfId="7"/>
    <cellStyle name="20% - Accent2 2 10" xfId="2976"/>
    <cellStyle name="20% - Accent2 2 11" xfId="3194"/>
    <cellStyle name="20% - Accent2 2 12" xfId="3414"/>
    <cellStyle name="20% - Accent2 2 13" xfId="3626"/>
    <cellStyle name="20% - Accent2 2 14" xfId="3840"/>
    <cellStyle name="20% - Accent2 2 15" xfId="4060"/>
    <cellStyle name="20% - Accent2 2 16" xfId="4275"/>
    <cellStyle name="20% - Accent2 2 17" xfId="4491"/>
    <cellStyle name="20% - Accent2 2 18" xfId="4705"/>
    <cellStyle name="20% - Accent2 2 19" xfId="4918"/>
    <cellStyle name="20% - Accent2 2 2" xfId="8"/>
    <cellStyle name="20% - Accent2 2 2 10" xfId="3193"/>
    <cellStyle name="20% - Accent2 2 2 11" xfId="3413"/>
    <cellStyle name="20% - Accent2 2 2 12" xfId="3625"/>
    <cellStyle name="20% - Accent2 2 2 13" xfId="3839"/>
    <cellStyle name="20% - Accent2 2 2 14" xfId="4059"/>
    <cellStyle name="20% - Accent2 2 2 15" xfId="4274"/>
    <cellStyle name="20% - Accent2 2 2 16" xfId="4490"/>
    <cellStyle name="20% - Accent2 2 2 17" xfId="4704"/>
    <cellStyle name="20% - Accent2 2 2 18" xfId="4917"/>
    <cellStyle name="20% - Accent2 2 2 19" xfId="5121"/>
    <cellStyle name="20% - Accent2 2 2 2" xfId="843"/>
    <cellStyle name="20% - Accent2 2 2 20" xfId="5322"/>
    <cellStyle name="20% - Accent2 2 2 21" xfId="5481"/>
    <cellStyle name="20% - Accent2 2 2 22" xfId="5606"/>
    <cellStyle name="20% - Accent2 2 2 23" xfId="5631"/>
    <cellStyle name="20% - Accent2 2 2 24" xfId="6437"/>
    <cellStyle name="20% - Accent2 2 2 25" xfId="6668"/>
    <cellStyle name="20% - Accent2 2 2 26" xfId="6895"/>
    <cellStyle name="20% - Accent2 2 2 27" xfId="7123"/>
    <cellStyle name="20% - Accent2 2 2 28" xfId="7350"/>
    <cellStyle name="20% - Accent2 2 2 29" xfId="7576"/>
    <cellStyle name="20% - Accent2 2 2 3" xfId="1641"/>
    <cellStyle name="20% - Accent2 2 2 30" xfId="7803"/>
    <cellStyle name="20% - Accent2 2 2 31" xfId="8030"/>
    <cellStyle name="20% - Accent2 2 2 32" xfId="8256"/>
    <cellStyle name="20% - Accent2 2 2 33" xfId="8483"/>
    <cellStyle name="20% - Accent2 2 2 34" xfId="8710"/>
    <cellStyle name="20% - Accent2 2 2 35" xfId="8937"/>
    <cellStyle name="20% - Accent2 2 2 36" xfId="9161"/>
    <cellStyle name="20% - Accent2 2 2 37" xfId="9385"/>
    <cellStyle name="20% - Accent2 2 2 38" xfId="9608"/>
    <cellStyle name="20% - Accent2 2 2 39" xfId="9832"/>
    <cellStyle name="20% - Accent2 2 2 4" xfId="1866"/>
    <cellStyle name="20% - Accent2 2 2 40" xfId="10051"/>
    <cellStyle name="20% - Accent2 2 2 41" xfId="10269"/>
    <cellStyle name="20% - Accent2 2 2 42" xfId="10487"/>
    <cellStyle name="20% - Accent2 2 2 43" xfId="10705"/>
    <cellStyle name="20% - Accent2 2 2 44" xfId="10923"/>
    <cellStyle name="20% - Accent2 2 2 45" xfId="11140"/>
    <cellStyle name="20% - Accent2 2 2 46" xfId="11355"/>
    <cellStyle name="20% - Accent2 2 2 47" xfId="11570"/>
    <cellStyle name="20% - Accent2 2 2 48" xfId="11784"/>
    <cellStyle name="20% - Accent2 2 2 49" xfId="11999"/>
    <cellStyle name="20% - Accent2 2 2 5" xfId="2090"/>
    <cellStyle name="20% - Accent2 2 2 50" xfId="12213"/>
    <cellStyle name="20% - Accent2 2 2 51" xfId="12417"/>
    <cellStyle name="20% - Accent2 2 2 52" xfId="12619"/>
    <cellStyle name="20% - Accent2 2 2 53" xfId="12778"/>
    <cellStyle name="20% - Accent2 2 2 54" xfId="12902"/>
    <cellStyle name="20% - Accent2 2 2 55" xfId="12925"/>
    <cellStyle name="20% - Accent2 2 2 56" xfId="13579"/>
    <cellStyle name="20% - Accent2 2 2 57" xfId="13781"/>
    <cellStyle name="20% - Accent2 2 2 58" xfId="13990"/>
    <cellStyle name="20% - Accent2 2 2 59" xfId="14147"/>
    <cellStyle name="20% - Accent2 2 2 6" xfId="2313"/>
    <cellStyle name="20% - Accent2 2 2 60" xfId="14270"/>
    <cellStyle name="20% - Accent2 2 2 61" xfId="14295"/>
    <cellStyle name="20% - Accent2 2 2 62" xfId="14898"/>
    <cellStyle name="20% - Accent2 2 2 63" xfId="15056"/>
    <cellStyle name="20% - Accent2 2 2 64" xfId="15182"/>
    <cellStyle name="20% - Accent2 2 2 7" xfId="2536"/>
    <cellStyle name="20% - Accent2 2 2 8" xfId="2757"/>
    <cellStyle name="20% - Accent2 2 2 9" xfId="2975"/>
    <cellStyle name="20% - Accent2 2 20" xfId="5122"/>
    <cellStyle name="20% - Accent2 2 21" xfId="5323"/>
    <cellStyle name="20% - Accent2 2 22" xfId="5482"/>
    <cellStyle name="20% - Accent2 2 23" xfId="5607"/>
    <cellStyle name="20% - Accent2 2 24" xfId="5630"/>
    <cellStyle name="20% - Accent2 2 25" xfId="6438"/>
    <cellStyle name="20% - Accent2 2 26" xfId="6669"/>
    <cellStyle name="20% - Accent2 2 27" xfId="6896"/>
    <cellStyle name="20% - Accent2 2 28" xfId="7124"/>
    <cellStyle name="20% - Accent2 2 29" xfId="7351"/>
    <cellStyle name="20% - Accent2 2 3" xfId="842"/>
    <cellStyle name="20% - Accent2 2 30" xfId="7577"/>
    <cellStyle name="20% - Accent2 2 31" xfId="7804"/>
    <cellStyle name="20% - Accent2 2 32" xfId="8031"/>
    <cellStyle name="20% - Accent2 2 33" xfId="8257"/>
    <cellStyle name="20% - Accent2 2 34" xfId="8484"/>
    <cellStyle name="20% - Accent2 2 35" xfId="8711"/>
    <cellStyle name="20% - Accent2 2 36" xfId="8938"/>
    <cellStyle name="20% - Accent2 2 37" xfId="9162"/>
    <cellStyle name="20% - Accent2 2 38" xfId="9386"/>
    <cellStyle name="20% - Accent2 2 39" xfId="9609"/>
    <cellStyle name="20% - Accent2 2 4" xfId="1642"/>
    <cellStyle name="20% - Accent2 2 40" xfId="9833"/>
    <cellStyle name="20% - Accent2 2 41" xfId="10052"/>
    <cellStyle name="20% - Accent2 2 42" xfId="10270"/>
    <cellStyle name="20% - Accent2 2 43" xfId="10488"/>
    <cellStyle name="20% - Accent2 2 44" xfId="10706"/>
    <cellStyle name="20% - Accent2 2 45" xfId="10924"/>
    <cellStyle name="20% - Accent2 2 46" xfId="11141"/>
    <cellStyle name="20% - Accent2 2 47" xfId="11356"/>
    <cellStyle name="20% - Accent2 2 48" xfId="11571"/>
    <cellStyle name="20% - Accent2 2 49" xfId="11785"/>
    <cellStyle name="20% - Accent2 2 5" xfId="1867"/>
    <cellStyle name="20% - Accent2 2 50" xfId="12000"/>
    <cellStyle name="20% - Accent2 2 51" xfId="12214"/>
    <cellStyle name="20% - Accent2 2 52" xfId="12418"/>
    <cellStyle name="20% - Accent2 2 53" xfId="12620"/>
    <cellStyle name="20% - Accent2 2 54" xfId="12779"/>
    <cellStyle name="20% - Accent2 2 55" xfId="12903"/>
    <cellStyle name="20% - Accent2 2 56" xfId="12924"/>
    <cellStyle name="20% - Accent2 2 57" xfId="13580"/>
    <cellStyle name="20% - Accent2 2 58" xfId="13782"/>
    <cellStyle name="20% - Accent2 2 59" xfId="13991"/>
    <cellStyle name="20% - Accent2 2 6" xfId="2091"/>
    <cellStyle name="20% - Accent2 2 60" xfId="14148"/>
    <cellStyle name="20% - Accent2 2 61" xfId="14271"/>
    <cellStyle name="20% - Accent2 2 62" xfId="14294"/>
    <cellStyle name="20% - Accent2 2 63" xfId="14899"/>
    <cellStyle name="20% - Accent2 2 64" xfId="15057"/>
    <cellStyle name="20% - Accent2 2 65" xfId="15183"/>
    <cellStyle name="20% - Accent2 2 7" xfId="2314"/>
    <cellStyle name="20% - Accent2 2 8" xfId="2537"/>
    <cellStyle name="20% - Accent2 2 9" xfId="2758"/>
    <cellStyle name="20% - Accent2 3" xfId="9"/>
    <cellStyle name="20% - Accent2 3 10" xfId="20762"/>
    <cellStyle name="20% - Accent2 3 11" xfId="20763"/>
    <cellStyle name="20% - Accent2 3 2" xfId="10"/>
    <cellStyle name="20% - Accent2 3 2 10" xfId="20764"/>
    <cellStyle name="20% - Accent2 3 2 2" xfId="15201"/>
    <cellStyle name="20% - Accent2 3 2 2 2" xfId="17008"/>
    <cellStyle name="20% - Accent2 3 2 2 2 2" xfId="20765"/>
    <cellStyle name="20% - Accent2 3 2 2 3" xfId="17009"/>
    <cellStyle name="20% - Accent2 3 2 2 3 2" xfId="20766"/>
    <cellStyle name="20% - Accent2 3 2 2 4" xfId="20767"/>
    <cellStyle name="20% - Accent2 3 2 3" xfId="15798"/>
    <cellStyle name="20% - Accent2 3 2 3 2" xfId="17010"/>
    <cellStyle name="20% - Accent2 3 2 3 2 2" xfId="20768"/>
    <cellStyle name="20% - Accent2 3 2 3 3" xfId="19582"/>
    <cellStyle name="20% - Accent2 3 2 3 3 2" xfId="25254"/>
    <cellStyle name="20% - Accent2 3 2 3 4" xfId="20769"/>
    <cellStyle name="20% - Accent2 3 2 4" xfId="15799"/>
    <cellStyle name="20% - Accent2 3 2 4 2" xfId="17011"/>
    <cellStyle name="20% - Accent2 3 2 4 2 2" xfId="20770"/>
    <cellStyle name="20% - Accent2 3 2 4 3" xfId="19583"/>
    <cellStyle name="20% - Accent2 3 2 4 3 2" xfId="25255"/>
    <cellStyle name="20% - Accent2 3 2 4 4" xfId="20771"/>
    <cellStyle name="20% - Accent2 3 2 5" xfId="15800"/>
    <cellStyle name="20% - Accent2 3 2 5 2" xfId="17012"/>
    <cellStyle name="20% - Accent2 3 2 5 2 2" xfId="20772"/>
    <cellStyle name="20% - Accent2 3 2 5 3" xfId="19584"/>
    <cellStyle name="20% - Accent2 3 2 5 3 2" xfId="25256"/>
    <cellStyle name="20% - Accent2 3 2 5 4" xfId="20773"/>
    <cellStyle name="20% - Accent2 3 2 6" xfId="15801"/>
    <cellStyle name="20% - Accent2 3 2 6 2" xfId="17013"/>
    <cellStyle name="20% - Accent2 3 2 6 2 2" xfId="20774"/>
    <cellStyle name="20% - Accent2 3 2 6 3" xfId="19585"/>
    <cellStyle name="20% - Accent2 3 2 6 3 2" xfId="25257"/>
    <cellStyle name="20% - Accent2 3 2 6 4" xfId="20775"/>
    <cellStyle name="20% - Accent2 3 2 7" xfId="17014"/>
    <cellStyle name="20% - Accent2 3 2 7 2" xfId="20776"/>
    <cellStyle name="20% - Accent2 3 2 8" xfId="17015"/>
    <cellStyle name="20% - Accent2 3 2 8 2" xfId="20777"/>
    <cellStyle name="20% - Accent2 3 2 9" xfId="20778"/>
    <cellStyle name="20% - Accent2 3 3" xfId="15202"/>
    <cellStyle name="20% - Accent2 3 3 2" xfId="17016"/>
    <cellStyle name="20% - Accent2 3 3 2 2" xfId="20779"/>
    <cellStyle name="20% - Accent2 3 3 3" xfId="17017"/>
    <cellStyle name="20% - Accent2 3 3 3 2" xfId="20780"/>
    <cellStyle name="20% - Accent2 3 3 4" xfId="20781"/>
    <cellStyle name="20% - Accent2 3 4" xfId="15802"/>
    <cellStyle name="20% - Accent2 3 4 2" xfId="17018"/>
    <cellStyle name="20% - Accent2 3 4 2 2" xfId="20782"/>
    <cellStyle name="20% - Accent2 3 4 3" xfId="19586"/>
    <cellStyle name="20% - Accent2 3 4 3 2" xfId="25258"/>
    <cellStyle name="20% - Accent2 3 4 4" xfId="20783"/>
    <cellStyle name="20% - Accent2 3 5" xfId="15803"/>
    <cellStyle name="20% - Accent2 3 5 2" xfId="17019"/>
    <cellStyle name="20% - Accent2 3 5 2 2" xfId="20784"/>
    <cellStyle name="20% - Accent2 3 5 3" xfId="19587"/>
    <cellStyle name="20% - Accent2 3 5 3 2" xfId="25259"/>
    <cellStyle name="20% - Accent2 3 5 4" xfId="20785"/>
    <cellStyle name="20% - Accent2 3 6" xfId="15804"/>
    <cellStyle name="20% - Accent2 3 6 2" xfId="17020"/>
    <cellStyle name="20% - Accent2 3 6 2 2" xfId="20786"/>
    <cellStyle name="20% - Accent2 3 6 3" xfId="19588"/>
    <cellStyle name="20% - Accent2 3 6 3 2" xfId="25260"/>
    <cellStyle name="20% - Accent2 3 6 4" xfId="20787"/>
    <cellStyle name="20% - Accent2 3 7" xfId="15805"/>
    <cellStyle name="20% - Accent2 3 7 2" xfId="17021"/>
    <cellStyle name="20% - Accent2 3 7 2 2" xfId="20788"/>
    <cellStyle name="20% - Accent2 3 7 3" xfId="19589"/>
    <cellStyle name="20% - Accent2 3 7 3 2" xfId="25261"/>
    <cellStyle name="20% - Accent2 3 7 4" xfId="20789"/>
    <cellStyle name="20% - Accent2 3 8" xfId="17022"/>
    <cellStyle name="20% - Accent2 3 8 2" xfId="20790"/>
    <cellStyle name="20% - Accent2 3 9" xfId="17023"/>
    <cellStyle name="20% - Accent2 3 9 2" xfId="20791"/>
    <cellStyle name="20% - Accent2 4" xfId="11"/>
    <cellStyle name="20% - Accent2 4 10" xfId="2972"/>
    <cellStyle name="20% - Accent2 4 11" xfId="3190"/>
    <cellStyle name="20% - Accent2 4 12" xfId="3410"/>
    <cellStyle name="20% - Accent2 4 13" xfId="3622"/>
    <cellStyle name="20% - Accent2 4 14" xfId="3836"/>
    <cellStyle name="20% - Accent2 4 15" xfId="4056"/>
    <cellStyle name="20% - Accent2 4 16" xfId="4271"/>
    <cellStyle name="20% - Accent2 4 17" xfId="4487"/>
    <cellStyle name="20% - Accent2 4 18" xfId="4701"/>
    <cellStyle name="20% - Accent2 4 19" xfId="4914"/>
    <cellStyle name="20% - Accent2 4 2" xfId="12"/>
    <cellStyle name="20% - Accent2 4 2 10" xfId="3189"/>
    <cellStyle name="20% - Accent2 4 2 11" xfId="3409"/>
    <cellStyle name="20% - Accent2 4 2 12" xfId="3621"/>
    <cellStyle name="20% - Accent2 4 2 13" xfId="3835"/>
    <cellStyle name="20% - Accent2 4 2 14" xfId="4055"/>
    <cellStyle name="20% - Accent2 4 2 15" xfId="4270"/>
    <cellStyle name="20% - Accent2 4 2 16" xfId="4486"/>
    <cellStyle name="20% - Accent2 4 2 17" xfId="4700"/>
    <cellStyle name="20% - Accent2 4 2 18" xfId="4913"/>
    <cellStyle name="20% - Accent2 4 2 19" xfId="5117"/>
    <cellStyle name="20% - Accent2 4 2 2" xfId="847"/>
    <cellStyle name="20% - Accent2 4 2 20" xfId="5318"/>
    <cellStyle name="20% - Accent2 4 2 21" xfId="5479"/>
    <cellStyle name="20% - Accent2 4 2 22" xfId="5604"/>
    <cellStyle name="20% - Accent2 4 2 23" xfId="5635"/>
    <cellStyle name="20% - Accent2 4 2 24" xfId="6433"/>
    <cellStyle name="20% - Accent2 4 2 25" xfId="6664"/>
    <cellStyle name="20% - Accent2 4 2 26" xfId="6891"/>
    <cellStyle name="20% - Accent2 4 2 27" xfId="7119"/>
    <cellStyle name="20% - Accent2 4 2 28" xfId="7346"/>
    <cellStyle name="20% - Accent2 4 2 29" xfId="7572"/>
    <cellStyle name="20% - Accent2 4 2 3" xfId="1637"/>
    <cellStyle name="20% - Accent2 4 2 30" xfId="7799"/>
    <cellStyle name="20% - Accent2 4 2 31" xfId="8026"/>
    <cellStyle name="20% - Accent2 4 2 32" xfId="8252"/>
    <cellStyle name="20% - Accent2 4 2 33" xfId="8479"/>
    <cellStyle name="20% - Accent2 4 2 34" xfId="8706"/>
    <cellStyle name="20% - Accent2 4 2 35" xfId="8933"/>
    <cellStyle name="20% - Accent2 4 2 36" xfId="9157"/>
    <cellStyle name="20% - Accent2 4 2 37" xfId="9381"/>
    <cellStyle name="20% - Accent2 4 2 38" xfId="9604"/>
    <cellStyle name="20% - Accent2 4 2 39" xfId="9828"/>
    <cellStyle name="20% - Accent2 4 2 4" xfId="1862"/>
    <cellStyle name="20% - Accent2 4 2 40" xfId="10047"/>
    <cellStyle name="20% - Accent2 4 2 41" xfId="10265"/>
    <cellStyle name="20% - Accent2 4 2 42" xfId="10483"/>
    <cellStyle name="20% - Accent2 4 2 43" xfId="10701"/>
    <cellStyle name="20% - Accent2 4 2 44" xfId="10919"/>
    <cellStyle name="20% - Accent2 4 2 45" xfId="11136"/>
    <cellStyle name="20% - Accent2 4 2 46" xfId="11351"/>
    <cellStyle name="20% - Accent2 4 2 47" xfId="11566"/>
    <cellStyle name="20% - Accent2 4 2 48" xfId="11780"/>
    <cellStyle name="20% - Accent2 4 2 49" xfId="11995"/>
    <cellStyle name="20% - Accent2 4 2 5" xfId="2086"/>
    <cellStyle name="20% - Accent2 4 2 50" xfId="12209"/>
    <cellStyle name="20% - Accent2 4 2 51" xfId="12413"/>
    <cellStyle name="20% - Accent2 4 2 52" xfId="12615"/>
    <cellStyle name="20% - Accent2 4 2 53" xfId="12776"/>
    <cellStyle name="20% - Accent2 4 2 54" xfId="12900"/>
    <cellStyle name="20% - Accent2 4 2 55" xfId="12929"/>
    <cellStyle name="20% - Accent2 4 2 56" xfId="13575"/>
    <cellStyle name="20% - Accent2 4 2 57" xfId="13777"/>
    <cellStyle name="20% - Accent2 4 2 58" xfId="13986"/>
    <cellStyle name="20% - Accent2 4 2 59" xfId="14145"/>
    <cellStyle name="20% - Accent2 4 2 6" xfId="2309"/>
    <cellStyle name="20% - Accent2 4 2 60" xfId="14268"/>
    <cellStyle name="20% - Accent2 4 2 61" xfId="14299"/>
    <cellStyle name="20% - Accent2 4 2 62" xfId="14894"/>
    <cellStyle name="20% - Accent2 4 2 63" xfId="15054"/>
    <cellStyle name="20% - Accent2 4 2 64" xfId="15180"/>
    <cellStyle name="20% - Accent2 4 2 7" xfId="2532"/>
    <cellStyle name="20% - Accent2 4 2 8" xfId="2753"/>
    <cellStyle name="20% - Accent2 4 2 9" xfId="2971"/>
    <cellStyle name="20% - Accent2 4 20" xfId="5118"/>
    <cellStyle name="20% - Accent2 4 21" xfId="5319"/>
    <cellStyle name="20% - Accent2 4 22" xfId="5480"/>
    <cellStyle name="20% - Accent2 4 23" xfId="5605"/>
    <cellStyle name="20% - Accent2 4 24" xfId="5634"/>
    <cellStyle name="20% - Accent2 4 25" xfId="6434"/>
    <cellStyle name="20% - Accent2 4 26" xfId="6665"/>
    <cellStyle name="20% - Accent2 4 27" xfId="6892"/>
    <cellStyle name="20% - Accent2 4 28" xfId="7120"/>
    <cellStyle name="20% - Accent2 4 29" xfId="7347"/>
    <cellStyle name="20% - Accent2 4 3" xfId="846"/>
    <cellStyle name="20% - Accent2 4 30" xfId="7573"/>
    <cellStyle name="20% - Accent2 4 31" xfId="7800"/>
    <cellStyle name="20% - Accent2 4 32" xfId="8027"/>
    <cellStyle name="20% - Accent2 4 33" xfId="8253"/>
    <cellStyle name="20% - Accent2 4 34" xfId="8480"/>
    <cellStyle name="20% - Accent2 4 35" xfId="8707"/>
    <cellStyle name="20% - Accent2 4 36" xfId="8934"/>
    <cellStyle name="20% - Accent2 4 37" xfId="9158"/>
    <cellStyle name="20% - Accent2 4 38" xfId="9382"/>
    <cellStyle name="20% - Accent2 4 39" xfId="9605"/>
    <cellStyle name="20% - Accent2 4 4" xfId="1638"/>
    <cellStyle name="20% - Accent2 4 40" xfId="9829"/>
    <cellStyle name="20% - Accent2 4 41" xfId="10048"/>
    <cellStyle name="20% - Accent2 4 42" xfId="10266"/>
    <cellStyle name="20% - Accent2 4 43" xfId="10484"/>
    <cellStyle name="20% - Accent2 4 44" xfId="10702"/>
    <cellStyle name="20% - Accent2 4 45" xfId="10920"/>
    <cellStyle name="20% - Accent2 4 46" xfId="11137"/>
    <cellStyle name="20% - Accent2 4 47" xfId="11352"/>
    <cellStyle name="20% - Accent2 4 48" xfId="11567"/>
    <cellStyle name="20% - Accent2 4 49" xfId="11781"/>
    <cellStyle name="20% - Accent2 4 5" xfId="1863"/>
    <cellStyle name="20% - Accent2 4 50" xfId="11996"/>
    <cellStyle name="20% - Accent2 4 51" xfId="12210"/>
    <cellStyle name="20% - Accent2 4 52" xfId="12414"/>
    <cellStyle name="20% - Accent2 4 53" xfId="12616"/>
    <cellStyle name="20% - Accent2 4 54" xfId="12777"/>
    <cellStyle name="20% - Accent2 4 55" xfId="12901"/>
    <cellStyle name="20% - Accent2 4 56" xfId="12928"/>
    <cellStyle name="20% - Accent2 4 57" xfId="13576"/>
    <cellStyle name="20% - Accent2 4 58" xfId="13778"/>
    <cellStyle name="20% - Accent2 4 59" xfId="13987"/>
    <cellStyle name="20% - Accent2 4 6" xfId="2087"/>
    <cellStyle name="20% - Accent2 4 60" xfId="14146"/>
    <cellStyle name="20% - Accent2 4 61" xfId="14269"/>
    <cellStyle name="20% - Accent2 4 62" xfId="14298"/>
    <cellStyle name="20% - Accent2 4 63" xfId="14895"/>
    <cellStyle name="20% - Accent2 4 64" xfId="15055"/>
    <cellStyle name="20% - Accent2 4 65" xfId="15181"/>
    <cellStyle name="20% - Accent2 4 7" xfId="2310"/>
    <cellStyle name="20% - Accent2 4 8" xfId="2533"/>
    <cellStyle name="20% - Accent2 4 9" xfId="2754"/>
    <cellStyle name="20% - Accent3 2" xfId="13"/>
    <cellStyle name="20% - Accent3 2 10" xfId="2970"/>
    <cellStyle name="20% - Accent3 2 11" xfId="3188"/>
    <cellStyle name="20% - Accent3 2 12" xfId="3408"/>
    <cellStyle name="20% - Accent3 2 13" xfId="3620"/>
    <cellStyle name="20% - Accent3 2 14" xfId="3834"/>
    <cellStyle name="20% - Accent3 2 15" xfId="4054"/>
    <cellStyle name="20% - Accent3 2 16" xfId="4269"/>
    <cellStyle name="20% - Accent3 2 17" xfId="4485"/>
    <cellStyle name="20% - Accent3 2 18" xfId="4699"/>
    <cellStyle name="20% - Accent3 2 19" xfId="4912"/>
    <cellStyle name="20% - Accent3 2 2" xfId="14"/>
    <cellStyle name="20% - Accent3 2 2 10" xfId="3187"/>
    <cellStyle name="20% - Accent3 2 2 11" xfId="3407"/>
    <cellStyle name="20% - Accent3 2 2 12" xfId="3619"/>
    <cellStyle name="20% - Accent3 2 2 13" xfId="3833"/>
    <cellStyle name="20% - Accent3 2 2 14" xfId="4053"/>
    <cellStyle name="20% - Accent3 2 2 15" xfId="4268"/>
    <cellStyle name="20% - Accent3 2 2 16" xfId="4484"/>
    <cellStyle name="20% - Accent3 2 2 17" xfId="4698"/>
    <cellStyle name="20% - Accent3 2 2 18" xfId="4911"/>
    <cellStyle name="20% - Accent3 2 2 19" xfId="5115"/>
    <cellStyle name="20% - Accent3 2 2 2" xfId="849"/>
    <cellStyle name="20% - Accent3 2 2 20" xfId="5316"/>
    <cellStyle name="20% - Accent3 2 2 21" xfId="5477"/>
    <cellStyle name="20% - Accent3 2 2 22" xfId="5602"/>
    <cellStyle name="20% - Accent3 2 2 23" xfId="5637"/>
    <cellStyle name="20% - Accent3 2 2 24" xfId="6431"/>
    <cellStyle name="20% - Accent3 2 2 25" xfId="6662"/>
    <cellStyle name="20% - Accent3 2 2 26" xfId="6889"/>
    <cellStyle name="20% - Accent3 2 2 27" xfId="7117"/>
    <cellStyle name="20% - Accent3 2 2 28" xfId="7344"/>
    <cellStyle name="20% - Accent3 2 2 29" xfId="7570"/>
    <cellStyle name="20% - Accent3 2 2 3" xfId="1635"/>
    <cellStyle name="20% - Accent3 2 2 30" xfId="7797"/>
    <cellStyle name="20% - Accent3 2 2 31" xfId="8024"/>
    <cellStyle name="20% - Accent3 2 2 32" xfId="8250"/>
    <cellStyle name="20% - Accent3 2 2 33" xfId="8477"/>
    <cellStyle name="20% - Accent3 2 2 34" xfId="8704"/>
    <cellStyle name="20% - Accent3 2 2 35" xfId="8931"/>
    <cellStyle name="20% - Accent3 2 2 36" xfId="9155"/>
    <cellStyle name="20% - Accent3 2 2 37" xfId="9379"/>
    <cellStyle name="20% - Accent3 2 2 38" xfId="9602"/>
    <cellStyle name="20% - Accent3 2 2 39" xfId="9826"/>
    <cellStyle name="20% - Accent3 2 2 4" xfId="1860"/>
    <cellStyle name="20% - Accent3 2 2 40" xfId="10045"/>
    <cellStyle name="20% - Accent3 2 2 41" xfId="10263"/>
    <cellStyle name="20% - Accent3 2 2 42" xfId="10481"/>
    <cellStyle name="20% - Accent3 2 2 43" xfId="10699"/>
    <cellStyle name="20% - Accent3 2 2 44" xfId="10917"/>
    <cellStyle name="20% - Accent3 2 2 45" xfId="11134"/>
    <cellStyle name="20% - Accent3 2 2 46" xfId="11349"/>
    <cellStyle name="20% - Accent3 2 2 47" xfId="11564"/>
    <cellStyle name="20% - Accent3 2 2 48" xfId="11778"/>
    <cellStyle name="20% - Accent3 2 2 49" xfId="11993"/>
    <cellStyle name="20% - Accent3 2 2 5" xfId="2084"/>
    <cellStyle name="20% - Accent3 2 2 50" xfId="12207"/>
    <cellStyle name="20% - Accent3 2 2 51" xfId="12411"/>
    <cellStyle name="20% - Accent3 2 2 52" xfId="12613"/>
    <cellStyle name="20% - Accent3 2 2 53" xfId="12774"/>
    <cellStyle name="20% - Accent3 2 2 54" xfId="12898"/>
    <cellStyle name="20% - Accent3 2 2 55" xfId="12931"/>
    <cellStyle name="20% - Accent3 2 2 56" xfId="13573"/>
    <cellStyle name="20% - Accent3 2 2 57" xfId="13775"/>
    <cellStyle name="20% - Accent3 2 2 58" xfId="13984"/>
    <cellStyle name="20% - Accent3 2 2 59" xfId="14143"/>
    <cellStyle name="20% - Accent3 2 2 6" xfId="2307"/>
    <cellStyle name="20% - Accent3 2 2 60" xfId="14266"/>
    <cellStyle name="20% - Accent3 2 2 61" xfId="14301"/>
    <cellStyle name="20% - Accent3 2 2 62" xfId="14892"/>
    <cellStyle name="20% - Accent3 2 2 63" xfId="15052"/>
    <cellStyle name="20% - Accent3 2 2 64" xfId="15178"/>
    <cellStyle name="20% - Accent3 2 2 7" xfId="2530"/>
    <cellStyle name="20% - Accent3 2 2 8" xfId="2751"/>
    <cellStyle name="20% - Accent3 2 2 9" xfId="2969"/>
    <cellStyle name="20% - Accent3 2 20" xfId="5116"/>
    <cellStyle name="20% - Accent3 2 21" xfId="5317"/>
    <cellStyle name="20% - Accent3 2 22" xfId="5478"/>
    <cellStyle name="20% - Accent3 2 23" xfId="5603"/>
    <cellStyle name="20% - Accent3 2 24" xfId="5636"/>
    <cellStyle name="20% - Accent3 2 25" xfId="6432"/>
    <cellStyle name="20% - Accent3 2 26" xfId="6663"/>
    <cellStyle name="20% - Accent3 2 27" xfId="6890"/>
    <cellStyle name="20% - Accent3 2 28" xfId="7118"/>
    <cellStyle name="20% - Accent3 2 29" xfId="7345"/>
    <cellStyle name="20% - Accent3 2 3" xfId="848"/>
    <cellStyle name="20% - Accent3 2 30" xfId="7571"/>
    <cellStyle name="20% - Accent3 2 31" xfId="7798"/>
    <cellStyle name="20% - Accent3 2 32" xfId="8025"/>
    <cellStyle name="20% - Accent3 2 33" xfId="8251"/>
    <cellStyle name="20% - Accent3 2 34" xfId="8478"/>
    <cellStyle name="20% - Accent3 2 35" xfId="8705"/>
    <cellStyle name="20% - Accent3 2 36" xfId="8932"/>
    <cellStyle name="20% - Accent3 2 37" xfId="9156"/>
    <cellStyle name="20% - Accent3 2 38" xfId="9380"/>
    <cellStyle name="20% - Accent3 2 39" xfId="9603"/>
    <cellStyle name="20% - Accent3 2 4" xfId="1636"/>
    <cellStyle name="20% - Accent3 2 40" xfId="9827"/>
    <cellStyle name="20% - Accent3 2 41" xfId="10046"/>
    <cellStyle name="20% - Accent3 2 42" xfId="10264"/>
    <cellStyle name="20% - Accent3 2 43" xfId="10482"/>
    <cellStyle name="20% - Accent3 2 44" xfId="10700"/>
    <cellStyle name="20% - Accent3 2 45" xfId="10918"/>
    <cellStyle name="20% - Accent3 2 46" xfId="11135"/>
    <cellStyle name="20% - Accent3 2 47" xfId="11350"/>
    <cellStyle name="20% - Accent3 2 48" xfId="11565"/>
    <cellStyle name="20% - Accent3 2 49" xfId="11779"/>
    <cellStyle name="20% - Accent3 2 5" xfId="1861"/>
    <cellStyle name="20% - Accent3 2 50" xfId="11994"/>
    <cellStyle name="20% - Accent3 2 51" xfId="12208"/>
    <cellStyle name="20% - Accent3 2 52" xfId="12412"/>
    <cellStyle name="20% - Accent3 2 53" xfId="12614"/>
    <cellStyle name="20% - Accent3 2 54" xfId="12775"/>
    <cellStyle name="20% - Accent3 2 55" xfId="12899"/>
    <cellStyle name="20% - Accent3 2 56" xfId="12930"/>
    <cellStyle name="20% - Accent3 2 57" xfId="13574"/>
    <cellStyle name="20% - Accent3 2 58" xfId="13776"/>
    <cellStyle name="20% - Accent3 2 59" xfId="13985"/>
    <cellStyle name="20% - Accent3 2 6" xfId="2085"/>
    <cellStyle name="20% - Accent3 2 60" xfId="14144"/>
    <cellStyle name="20% - Accent3 2 61" xfId="14267"/>
    <cellStyle name="20% - Accent3 2 62" xfId="14300"/>
    <cellStyle name="20% - Accent3 2 63" xfId="14893"/>
    <cellStyle name="20% - Accent3 2 64" xfId="15053"/>
    <cellStyle name="20% - Accent3 2 65" xfId="15179"/>
    <cellStyle name="20% - Accent3 2 7" xfId="2308"/>
    <cellStyle name="20% - Accent3 2 8" xfId="2531"/>
    <cellStyle name="20% - Accent3 2 9" xfId="2752"/>
    <cellStyle name="20% - Accent3 3" xfId="15"/>
    <cellStyle name="20% - Accent3 3 10" xfId="20792"/>
    <cellStyle name="20% - Accent3 3 11" xfId="20793"/>
    <cellStyle name="20% - Accent3 3 2" xfId="16"/>
    <cellStyle name="20% - Accent3 3 2 10" xfId="20794"/>
    <cellStyle name="20% - Accent3 3 2 2" xfId="15203"/>
    <cellStyle name="20% - Accent3 3 2 2 2" xfId="17024"/>
    <cellStyle name="20% - Accent3 3 2 2 2 2" xfId="20795"/>
    <cellStyle name="20% - Accent3 3 2 2 3" xfId="17025"/>
    <cellStyle name="20% - Accent3 3 2 2 3 2" xfId="20796"/>
    <cellStyle name="20% - Accent3 3 2 2 4" xfId="20797"/>
    <cellStyle name="20% - Accent3 3 2 3" xfId="15806"/>
    <cellStyle name="20% - Accent3 3 2 3 2" xfId="17026"/>
    <cellStyle name="20% - Accent3 3 2 3 2 2" xfId="20798"/>
    <cellStyle name="20% - Accent3 3 2 3 3" xfId="19590"/>
    <cellStyle name="20% - Accent3 3 2 3 3 2" xfId="25262"/>
    <cellStyle name="20% - Accent3 3 2 3 4" xfId="20799"/>
    <cellStyle name="20% - Accent3 3 2 4" xfId="15807"/>
    <cellStyle name="20% - Accent3 3 2 4 2" xfId="17027"/>
    <cellStyle name="20% - Accent3 3 2 4 2 2" xfId="20800"/>
    <cellStyle name="20% - Accent3 3 2 4 3" xfId="19591"/>
    <cellStyle name="20% - Accent3 3 2 4 3 2" xfId="25263"/>
    <cellStyle name="20% - Accent3 3 2 4 4" xfId="20801"/>
    <cellStyle name="20% - Accent3 3 2 5" xfId="15808"/>
    <cellStyle name="20% - Accent3 3 2 5 2" xfId="17028"/>
    <cellStyle name="20% - Accent3 3 2 5 2 2" xfId="20802"/>
    <cellStyle name="20% - Accent3 3 2 5 3" xfId="19592"/>
    <cellStyle name="20% - Accent3 3 2 5 3 2" xfId="25264"/>
    <cellStyle name="20% - Accent3 3 2 5 4" xfId="20803"/>
    <cellStyle name="20% - Accent3 3 2 6" xfId="15809"/>
    <cellStyle name="20% - Accent3 3 2 6 2" xfId="17029"/>
    <cellStyle name="20% - Accent3 3 2 6 2 2" xfId="20804"/>
    <cellStyle name="20% - Accent3 3 2 6 3" xfId="19593"/>
    <cellStyle name="20% - Accent3 3 2 6 3 2" xfId="25265"/>
    <cellStyle name="20% - Accent3 3 2 6 4" xfId="20805"/>
    <cellStyle name="20% - Accent3 3 2 7" xfId="17030"/>
    <cellStyle name="20% - Accent3 3 2 7 2" xfId="20806"/>
    <cellStyle name="20% - Accent3 3 2 8" xfId="17031"/>
    <cellStyle name="20% - Accent3 3 2 8 2" xfId="20807"/>
    <cellStyle name="20% - Accent3 3 2 9" xfId="20808"/>
    <cellStyle name="20% - Accent3 3 3" xfId="15204"/>
    <cellStyle name="20% - Accent3 3 3 2" xfId="17032"/>
    <cellStyle name="20% - Accent3 3 3 2 2" xfId="20809"/>
    <cellStyle name="20% - Accent3 3 3 3" xfId="17033"/>
    <cellStyle name="20% - Accent3 3 3 3 2" xfId="20810"/>
    <cellStyle name="20% - Accent3 3 3 4" xfId="20811"/>
    <cellStyle name="20% - Accent3 3 4" xfId="15810"/>
    <cellStyle name="20% - Accent3 3 4 2" xfId="17034"/>
    <cellStyle name="20% - Accent3 3 4 2 2" xfId="20812"/>
    <cellStyle name="20% - Accent3 3 4 3" xfId="19594"/>
    <cellStyle name="20% - Accent3 3 4 3 2" xfId="25266"/>
    <cellStyle name="20% - Accent3 3 4 4" xfId="20813"/>
    <cellStyle name="20% - Accent3 3 5" xfId="15811"/>
    <cellStyle name="20% - Accent3 3 5 2" xfId="17035"/>
    <cellStyle name="20% - Accent3 3 5 2 2" xfId="20814"/>
    <cellStyle name="20% - Accent3 3 5 3" xfId="19595"/>
    <cellStyle name="20% - Accent3 3 5 3 2" xfId="25267"/>
    <cellStyle name="20% - Accent3 3 5 4" xfId="20815"/>
    <cellStyle name="20% - Accent3 3 6" xfId="15812"/>
    <cellStyle name="20% - Accent3 3 6 2" xfId="17036"/>
    <cellStyle name="20% - Accent3 3 6 2 2" xfId="20816"/>
    <cellStyle name="20% - Accent3 3 6 3" xfId="19596"/>
    <cellStyle name="20% - Accent3 3 6 3 2" xfId="25268"/>
    <cellStyle name="20% - Accent3 3 6 4" xfId="20817"/>
    <cellStyle name="20% - Accent3 3 7" xfId="15813"/>
    <cellStyle name="20% - Accent3 3 7 2" xfId="17037"/>
    <cellStyle name="20% - Accent3 3 7 2 2" xfId="20818"/>
    <cellStyle name="20% - Accent3 3 7 3" xfId="19597"/>
    <cellStyle name="20% - Accent3 3 7 3 2" xfId="25269"/>
    <cellStyle name="20% - Accent3 3 7 4" xfId="20819"/>
    <cellStyle name="20% - Accent3 3 8" xfId="17038"/>
    <cellStyle name="20% - Accent3 3 8 2" xfId="20820"/>
    <cellStyle name="20% - Accent3 3 9" xfId="17039"/>
    <cellStyle name="20% - Accent3 3 9 2" xfId="20821"/>
    <cellStyle name="20% - Accent3 4" xfId="17"/>
    <cellStyle name="20% - Accent3 4 10" xfId="2966"/>
    <cellStyle name="20% - Accent3 4 11" xfId="3184"/>
    <cellStyle name="20% - Accent3 4 12" xfId="3404"/>
    <cellStyle name="20% - Accent3 4 13" xfId="3616"/>
    <cellStyle name="20% - Accent3 4 14" xfId="3830"/>
    <cellStyle name="20% - Accent3 4 15" xfId="4050"/>
    <cellStyle name="20% - Accent3 4 16" xfId="4265"/>
    <cellStyle name="20% - Accent3 4 17" xfId="4481"/>
    <cellStyle name="20% - Accent3 4 18" xfId="4695"/>
    <cellStyle name="20% - Accent3 4 19" xfId="4908"/>
    <cellStyle name="20% - Accent3 4 2" xfId="18"/>
    <cellStyle name="20% - Accent3 4 2 10" xfId="3183"/>
    <cellStyle name="20% - Accent3 4 2 11" xfId="3403"/>
    <cellStyle name="20% - Accent3 4 2 12" xfId="3615"/>
    <cellStyle name="20% - Accent3 4 2 13" xfId="3829"/>
    <cellStyle name="20% - Accent3 4 2 14" xfId="4049"/>
    <cellStyle name="20% - Accent3 4 2 15" xfId="4264"/>
    <cellStyle name="20% - Accent3 4 2 16" xfId="4480"/>
    <cellStyle name="20% - Accent3 4 2 17" xfId="4694"/>
    <cellStyle name="20% - Accent3 4 2 18" xfId="4907"/>
    <cellStyle name="20% - Accent3 4 2 19" xfId="5111"/>
    <cellStyle name="20% - Accent3 4 2 2" xfId="853"/>
    <cellStyle name="20% - Accent3 4 2 20" xfId="5312"/>
    <cellStyle name="20% - Accent3 4 2 21" xfId="5475"/>
    <cellStyle name="20% - Accent3 4 2 22" xfId="5600"/>
    <cellStyle name="20% - Accent3 4 2 23" xfId="5641"/>
    <cellStyle name="20% - Accent3 4 2 24" xfId="6427"/>
    <cellStyle name="20% - Accent3 4 2 25" xfId="6658"/>
    <cellStyle name="20% - Accent3 4 2 26" xfId="6885"/>
    <cellStyle name="20% - Accent3 4 2 27" xfId="7113"/>
    <cellStyle name="20% - Accent3 4 2 28" xfId="7340"/>
    <cellStyle name="20% - Accent3 4 2 29" xfId="7566"/>
    <cellStyle name="20% - Accent3 4 2 3" xfId="1631"/>
    <cellStyle name="20% - Accent3 4 2 30" xfId="7793"/>
    <cellStyle name="20% - Accent3 4 2 31" xfId="8020"/>
    <cellStyle name="20% - Accent3 4 2 32" xfId="8246"/>
    <cellStyle name="20% - Accent3 4 2 33" xfId="8473"/>
    <cellStyle name="20% - Accent3 4 2 34" xfId="8700"/>
    <cellStyle name="20% - Accent3 4 2 35" xfId="8927"/>
    <cellStyle name="20% - Accent3 4 2 36" xfId="9151"/>
    <cellStyle name="20% - Accent3 4 2 37" xfId="9375"/>
    <cellStyle name="20% - Accent3 4 2 38" xfId="9598"/>
    <cellStyle name="20% - Accent3 4 2 39" xfId="9822"/>
    <cellStyle name="20% - Accent3 4 2 4" xfId="1856"/>
    <cellStyle name="20% - Accent3 4 2 40" xfId="10041"/>
    <cellStyle name="20% - Accent3 4 2 41" xfId="10259"/>
    <cellStyle name="20% - Accent3 4 2 42" xfId="10477"/>
    <cellStyle name="20% - Accent3 4 2 43" xfId="10695"/>
    <cellStyle name="20% - Accent3 4 2 44" xfId="10913"/>
    <cellStyle name="20% - Accent3 4 2 45" xfId="11130"/>
    <cellStyle name="20% - Accent3 4 2 46" xfId="11345"/>
    <cellStyle name="20% - Accent3 4 2 47" xfId="11560"/>
    <cellStyle name="20% - Accent3 4 2 48" xfId="11774"/>
    <cellStyle name="20% - Accent3 4 2 49" xfId="11989"/>
    <cellStyle name="20% - Accent3 4 2 5" xfId="2080"/>
    <cellStyle name="20% - Accent3 4 2 50" xfId="12203"/>
    <cellStyle name="20% - Accent3 4 2 51" xfId="12407"/>
    <cellStyle name="20% - Accent3 4 2 52" xfId="12609"/>
    <cellStyle name="20% - Accent3 4 2 53" xfId="12772"/>
    <cellStyle name="20% - Accent3 4 2 54" xfId="12896"/>
    <cellStyle name="20% - Accent3 4 2 55" xfId="12935"/>
    <cellStyle name="20% - Accent3 4 2 56" xfId="13569"/>
    <cellStyle name="20% - Accent3 4 2 57" xfId="13771"/>
    <cellStyle name="20% - Accent3 4 2 58" xfId="13980"/>
    <cellStyle name="20% - Accent3 4 2 59" xfId="14141"/>
    <cellStyle name="20% - Accent3 4 2 6" xfId="2303"/>
    <cellStyle name="20% - Accent3 4 2 60" xfId="14264"/>
    <cellStyle name="20% - Accent3 4 2 61" xfId="14305"/>
    <cellStyle name="20% - Accent3 4 2 62" xfId="14888"/>
    <cellStyle name="20% - Accent3 4 2 63" xfId="15050"/>
    <cellStyle name="20% - Accent3 4 2 64" xfId="15176"/>
    <cellStyle name="20% - Accent3 4 2 7" xfId="2526"/>
    <cellStyle name="20% - Accent3 4 2 8" xfId="2747"/>
    <cellStyle name="20% - Accent3 4 2 9" xfId="2965"/>
    <cellStyle name="20% - Accent3 4 20" xfId="5112"/>
    <cellStyle name="20% - Accent3 4 21" xfId="5313"/>
    <cellStyle name="20% - Accent3 4 22" xfId="5476"/>
    <cellStyle name="20% - Accent3 4 23" xfId="5601"/>
    <cellStyle name="20% - Accent3 4 24" xfId="5640"/>
    <cellStyle name="20% - Accent3 4 25" xfId="6428"/>
    <cellStyle name="20% - Accent3 4 26" xfId="6659"/>
    <cellStyle name="20% - Accent3 4 27" xfId="6886"/>
    <cellStyle name="20% - Accent3 4 28" xfId="7114"/>
    <cellStyle name="20% - Accent3 4 29" xfId="7341"/>
    <cellStyle name="20% - Accent3 4 3" xfId="852"/>
    <cellStyle name="20% - Accent3 4 30" xfId="7567"/>
    <cellStyle name="20% - Accent3 4 31" xfId="7794"/>
    <cellStyle name="20% - Accent3 4 32" xfId="8021"/>
    <cellStyle name="20% - Accent3 4 33" xfId="8247"/>
    <cellStyle name="20% - Accent3 4 34" xfId="8474"/>
    <cellStyle name="20% - Accent3 4 35" xfId="8701"/>
    <cellStyle name="20% - Accent3 4 36" xfId="8928"/>
    <cellStyle name="20% - Accent3 4 37" xfId="9152"/>
    <cellStyle name="20% - Accent3 4 38" xfId="9376"/>
    <cellStyle name="20% - Accent3 4 39" xfId="9599"/>
    <cellStyle name="20% - Accent3 4 4" xfId="1632"/>
    <cellStyle name="20% - Accent3 4 40" xfId="9823"/>
    <cellStyle name="20% - Accent3 4 41" xfId="10042"/>
    <cellStyle name="20% - Accent3 4 42" xfId="10260"/>
    <cellStyle name="20% - Accent3 4 43" xfId="10478"/>
    <cellStyle name="20% - Accent3 4 44" xfId="10696"/>
    <cellStyle name="20% - Accent3 4 45" xfId="10914"/>
    <cellStyle name="20% - Accent3 4 46" xfId="11131"/>
    <cellStyle name="20% - Accent3 4 47" xfId="11346"/>
    <cellStyle name="20% - Accent3 4 48" xfId="11561"/>
    <cellStyle name="20% - Accent3 4 49" xfId="11775"/>
    <cellStyle name="20% - Accent3 4 5" xfId="1857"/>
    <cellStyle name="20% - Accent3 4 50" xfId="11990"/>
    <cellStyle name="20% - Accent3 4 51" xfId="12204"/>
    <cellStyle name="20% - Accent3 4 52" xfId="12408"/>
    <cellStyle name="20% - Accent3 4 53" xfId="12610"/>
    <cellStyle name="20% - Accent3 4 54" xfId="12773"/>
    <cellStyle name="20% - Accent3 4 55" xfId="12897"/>
    <cellStyle name="20% - Accent3 4 56" xfId="12934"/>
    <cellStyle name="20% - Accent3 4 57" xfId="13570"/>
    <cellStyle name="20% - Accent3 4 58" xfId="13772"/>
    <cellStyle name="20% - Accent3 4 59" xfId="13981"/>
    <cellStyle name="20% - Accent3 4 6" xfId="2081"/>
    <cellStyle name="20% - Accent3 4 60" xfId="14142"/>
    <cellStyle name="20% - Accent3 4 61" xfId="14265"/>
    <cellStyle name="20% - Accent3 4 62" xfId="14304"/>
    <cellStyle name="20% - Accent3 4 63" xfId="14889"/>
    <cellStyle name="20% - Accent3 4 64" xfId="15051"/>
    <cellStyle name="20% - Accent3 4 65" xfId="15177"/>
    <cellStyle name="20% - Accent3 4 7" xfId="2304"/>
    <cellStyle name="20% - Accent3 4 8" xfId="2527"/>
    <cellStyle name="20% - Accent3 4 9" xfId="2748"/>
    <cellStyle name="20% - Accent4 2" xfId="19"/>
    <cellStyle name="20% - Accent4 2 10" xfId="2964"/>
    <cellStyle name="20% - Accent4 2 11" xfId="3182"/>
    <cellStyle name="20% - Accent4 2 12" xfId="3402"/>
    <cellStyle name="20% - Accent4 2 13" xfId="3614"/>
    <cellStyle name="20% - Accent4 2 14" xfId="3828"/>
    <cellStyle name="20% - Accent4 2 15" xfId="4048"/>
    <cellStyle name="20% - Accent4 2 16" xfId="4263"/>
    <cellStyle name="20% - Accent4 2 17" xfId="4479"/>
    <cellStyle name="20% - Accent4 2 18" xfId="4693"/>
    <cellStyle name="20% - Accent4 2 19" xfId="4906"/>
    <cellStyle name="20% - Accent4 2 2" xfId="20"/>
    <cellStyle name="20% - Accent4 2 2 10" xfId="3181"/>
    <cellStyle name="20% - Accent4 2 2 11" xfId="3401"/>
    <cellStyle name="20% - Accent4 2 2 12" xfId="3613"/>
    <cellStyle name="20% - Accent4 2 2 13" xfId="3827"/>
    <cellStyle name="20% - Accent4 2 2 14" xfId="4047"/>
    <cellStyle name="20% - Accent4 2 2 15" xfId="4262"/>
    <cellStyle name="20% - Accent4 2 2 16" xfId="4478"/>
    <cellStyle name="20% - Accent4 2 2 17" xfId="4692"/>
    <cellStyle name="20% - Accent4 2 2 18" xfId="4905"/>
    <cellStyle name="20% - Accent4 2 2 19" xfId="5109"/>
    <cellStyle name="20% - Accent4 2 2 2" xfId="855"/>
    <cellStyle name="20% - Accent4 2 2 20" xfId="5310"/>
    <cellStyle name="20% - Accent4 2 2 21" xfId="5473"/>
    <cellStyle name="20% - Accent4 2 2 22" xfId="5598"/>
    <cellStyle name="20% - Accent4 2 2 23" xfId="5643"/>
    <cellStyle name="20% - Accent4 2 2 24" xfId="6425"/>
    <cellStyle name="20% - Accent4 2 2 25" xfId="6656"/>
    <cellStyle name="20% - Accent4 2 2 26" xfId="6883"/>
    <cellStyle name="20% - Accent4 2 2 27" xfId="7111"/>
    <cellStyle name="20% - Accent4 2 2 28" xfId="7338"/>
    <cellStyle name="20% - Accent4 2 2 29" xfId="7564"/>
    <cellStyle name="20% - Accent4 2 2 3" xfId="1629"/>
    <cellStyle name="20% - Accent4 2 2 30" xfId="7791"/>
    <cellStyle name="20% - Accent4 2 2 31" xfId="8018"/>
    <cellStyle name="20% - Accent4 2 2 32" xfId="8244"/>
    <cellStyle name="20% - Accent4 2 2 33" xfId="8471"/>
    <cellStyle name="20% - Accent4 2 2 34" xfId="8698"/>
    <cellStyle name="20% - Accent4 2 2 35" xfId="8925"/>
    <cellStyle name="20% - Accent4 2 2 36" xfId="9149"/>
    <cellStyle name="20% - Accent4 2 2 37" xfId="9373"/>
    <cellStyle name="20% - Accent4 2 2 38" xfId="9596"/>
    <cellStyle name="20% - Accent4 2 2 39" xfId="9820"/>
    <cellStyle name="20% - Accent4 2 2 4" xfId="1854"/>
    <cellStyle name="20% - Accent4 2 2 40" xfId="10039"/>
    <cellStyle name="20% - Accent4 2 2 41" xfId="10257"/>
    <cellStyle name="20% - Accent4 2 2 42" xfId="10475"/>
    <cellStyle name="20% - Accent4 2 2 43" xfId="10693"/>
    <cellStyle name="20% - Accent4 2 2 44" xfId="10911"/>
    <cellStyle name="20% - Accent4 2 2 45" xfId="11128"/>
    <cellStyle name="20% - Accent4 2 2 46" xfId="11343"/>
    <cellStyle name="20% - Accent4 2 2 47" xfId="11558"/>
    <cellStyle name="20% - Accent4 2 2 48" xfId="11772"/>
    <cellStyle name="20% - Accent4 2 2 49" xfId="11987"/>
    <cellStyle name="20% - Accent4 2 2 5" xfId="2078"/>
    <cellStyle name="20% - Accent4 2 2 50" xfId="12201"/>
    <cellStyle name="20% - Accent4 2 2 51" xfId="12405"/>
    <cellStyle name="20% - Accent4 2 2 52" xfId="12607"/>
    <cellStyle name="20% - Accent4 2 2 53" xfId="12770"/>
    <cellStyle name="20% - Accent4 2 2 54" xfId="12894"/>
    <cellStyle name="20% - Accent4 2 2 55" xfId="12937"/>
    <cellStyle name="20% - Accent4 2 2 56" xfId="13567"/>
    <cellStyle name="20% - Accent4 2 2 57" xfId="13769"/>
    <cellStyle name="20% - Accent4 2 2 58" xfId="13978"/>
    <cellStyle name="20% - Accent4 2 2 59" xfId="14139"/>
    <cellStyle name="20% - Accent4 2 2 6" xfId="2301"/>
    <cellStyle name="20% - Accent4 2 2 60" xfId="14262"/>
    <cellStyle name="20% - Accent4 2 2 61" xfId="14307"/>
    <cellStyle name="20% - Accent4 2 2 62" xfId="14886"/>
    <cellStyle name="20% - Accent4 2 2 63" xfId="15048"/>
    <cellStyle name="20% - Accent4 2 2 64" xfId="15174"/>
    <cellStyle name="20% - Accent4 2 2 7" xfId="2524"/>
    <cellStyle name="20% - Accent4 2 2 8" xfId="2745"/>
    <cellStyle name="20% - Accent4 2 2 9" xfId="2963"/>
    <cellStyle name="20% - Accent4 2 20" xfId="5110"/>
    <cellStyle name="20% - Accent4 2 21" xfId="5311"/>
    <cellStyle name="20% - Accent4 2 22" xfId="5474"/>
    <cellStyle name="20% - Accent4 2 23" xfId="5599"/>
    <cellStyle name="20% - Accent4 2 24" xfId="5642"/>
    <cellStyle name="20% - Accent4 2 25" xfId="6426"/>
    <cellStyle name="20% - Accent4 2 26" xfId="6657"/>
    <cellStyle name="20% - Accent4 2 27" xfId="6884"/>
    <cellStyle name="20% - Accent4 2 28" xfId="7112"/>
    <cellStyle name="20% - Accent4 2 29" xfId="7339"/>
    <cellStyle name="20% - Accent4 2 3" xfId="854"/>
    <cellStyle name="20% - Accent4 2 30" xfId="7565"/>
    <cellStyle name="20% - Accent4 2 31" xfId="7792"/>
    <cellStyle name="20% - Accent4 2 32" xfId="8019"/>
    <cellStyle name="20% - Accent4 2 33" xfId="8245"/>
    <cellStyle name="20% - Accent4 2 34" xfId="8472"/>
    <cellStyle name="20% - Accent4 2 35" xfId="8699"/>
    <cellStyle name="20% - Accent4 2 36" xfId="8926"/>
    <cellStyle name="20% - Accent4 2 37" xfId="9150"/>
    <cellStyle name="20% - Accent4 2 38" xfId="9374"/>
    <cellStyle name="20% - Accent4 2 39" xfId="9597"/>
    <cellStyle name="20% - Accent4 2 4" xfId="1630"/>
    <cellStyle name="20% - Accent4 2 40" xfId="9821"/>
    <cellStyle name="20% - Accent4 2 41" xfId="10040"/>
    <cellStyle name="20% - Accent4 2 42" xfId="10258"/>
    <cellStyle name="20% - Accent4 2 43" xfId="10476"/>
    <cellStyle name="20% - Accent4 2 44" xfId="10694"/>
    <cellStyle name="20% - Accent4 2 45" xfId="10912"/>
    <cellStyle name="20% - Accent4 2 46" xfId="11129"/>
    <cellStyle name="20% - Accent4 2 47" xfId="11344"/>
    <cellStyle name="20% - Accent4 2 48" xfId="11559"/>
    <cellStyle name="20% - Accent4 2 49" xfId="11773"/>
    <cellStyle name="20% - Accent4 2 5" xfId="1855"/>
    <cellStyle name="20% - Accent4 2 50" xfId="11988"/>
    <cellStyle name="20% - Accent4 2 51" xfId="12202"/>
    <cellStyle name="20% - Accent4 2 52" xfId="12406"/>
    <cellStyle name="20% - Accent4 2 53" xfId="12608"/>
    <cellStyle name="20% - Accent4 2 54" xfId="12771"/>
    <cellStyle name="20% - Accent4 2 55" xfId="12895"/>
    <cellStyle name="20% - Accent4 2 56" xfId="12936"/>
    <cellStyle name="20% - Accent4 2 57" xfId="13568"/>
    <cellStyle name="20% - Accent4 2 58" xfId="13770"/>
    <cellStyle name="20% - Accent4 2 59" xfId="13979"/>
    <cellStyle name="20% - Accent4 2 6" xfId="2079"/>
    <cellStyle name="20% - Accent4 2 60" xfId="14140"/>
    <cellStyle name="20% - Accent4 2 61" xfId="14263"/>
    <cellStyle name="20% - Accent4 2 62" xfId="14306"/>
    <cellStyle name="20% - Accent4 2 63" xfId="14887"/>
    <cellStyle name="20% - Accent4 2 64" xfId="15049"/>
    <cellStyle name="20% - Accent4 2 65" xfId="15175"/>
    <cellStyle name="20% - Accent4 2 7" xfId="2302"/>
    <cellStyle name="20% - Accent4 2 8" xfId="2525"/>
    <cellStyle name="20% - Accent4 2 9" xfId="2746"/>
    <cellStyle name="20% - Accent4 3" xfId="21"/>
    <cellStyle name="20% - Accent4 3 10" xfId="20822"/>
    <cellStyle name="20% - Accent4 3 11" xfId="20823"/>
    <cellStyle name="20% - Accent4 3 2" xfId="22"/>
    <cellStyle name="20% - Accent4 3 2 10" xfId="20824"/>
    <cellStyle name="20% - Accent4 3 2 2" xfId="15205"/>
    <cellStyle name="20% - Accent4 3 2 2 2" xfId="17040"/>
    <cellStyle name="20% - Accent4 3 2 2 2 2" xfId="20825"/>
    <cellStyle name="20% - Accent4 3 2 2 3" xfId="17041"/>
    <cellStyle name="20% - Accent4 3 2 2 3 2" xfId="20826"/>
    <cellStyle name="20% - Accent4 3 2 2 4" xfId="20827"/>
    <cellStyle name="20% - Accent4 3 2 3" xfId="15814"/>
    <cellStyle name="20% - Accent4 3 2 3 2" xfId="17042"/>
    <cellStyle name="20% - Accent4 3 2 3 2 2" xfId="20828"/>
    <cellStyle name="20% - Accent4 3 2 3 3" xfId="19598"/>
    <cellStyle name="20% - Accent4 3 2 3 3 2" xfId="25270"/>
    <cellStyle name="20% - Accent4 3 2 3 4" xfId="20829"/>
    <cellStyle name="20% - Accent4 3 2 4" xfId="15815"/>
    <cellStyle name="20% - Accent4 3 2 4 2" xfId="17043"/>
    <cellStyle name="20% - Accent4 3 2 4 2 2" xfId="20830"/>
    <cellStyle name="20% - Accent4 3 2 4 3" xfId="19599"/>
    <cellStyle name="20% - Accent4 3 2 4 3 2" xfId="25271"/>
    <cellStyle name="20% - Accent4 3 2 4 4" xfId="20831"/>
    <cellStyle name="20% - Accent4 3 2 5" xfId="15816"/>
    <cellStyle name="20% - Accent4 3 2 5 2" xfId="17044"/>
    <cellStyle name="20% - Accent4 3 2 5 2 2" xfId="20832"/>
    <cellStyle name="20% - Accent4 3 2 5 3" xfId="19600"/>
    <cellStyle name="20% - Accent4 3 2 5 3 2" xfId="25272"/>
    <cellStyle name="20% - Accent4 3 2 5 4" xfId="20833"/>
    <cellStyle name="20% - Accent4 3 2 6" xfId="15817"/>
    <cellStyle name="20% - Accent4 3 2 6 2" xfId="17045"/>
    <cellStyle name="20% - Accent4 3 2 6 2 2" xfId="20834"/>
    <cellStyle name="20% - Accent4 3 2 6 3" xfId="19601"/>
    <cellStyle name="20% - Accent4 3 2 6 3 2" xfId="25273"/>
    <cellStyle name="20% - Accent4 3 2 6 4" xfId="20835"/>
    <cellStyle name="20% - Accent4 3 2 7" xfId="17046"/>
    <cellStyle name="20% - Accent4 3 2 7 2" xfId="20836"/>
    <cellStyle name="20% - Accent4 3 2 8" xfId="17047"/>
    <cellStyle name="20% - Accent4 3 2 8 2" xfId="20837"/>
    <cellStyle name="20% - Accent4 3 2 9" xfId="20838"/>
    <cellStyle name="20% - Accent4 3 3" xfId="15206"/>
    <cellStyle name="20% - Accent4 3 3 2" xfId="17048"/>
    <cellStyle name="20% - Accent4 3 3 2 2" xfId="20839"/>
    <cellStyle name="20% - Accent4 3 3 3" xfId="17049"/>
    <cellStyle name="20% - Accent4 3 3 3 2" xfId="20840"/>
    <cellStyle name="20% - Accent4 3 3 4" xfId="20841"/>
    <cellStyle name="20% - Accent4 3 4" xfId="15818"/>
    <cellStyle name="20% - Accent4 3 4 2" xfId="17050"/>
    <cellStyle name="20% - Accent4 3 4 2 2" xfId="20842"/>
    <cellStyle name="20% - Accent4 3 4 3" xfId="19602"/>
    <cellStyle name="20% - Accent4 3 4 3 2" xfId="25274"/>
    <cellStyle name="20% - Accent4 3 4 4" xfId="20843"/>
    <cellStyle name="20% - Accent4 3 5" xfId="15819"/>
    <cellStyle name="20% - Accent4 3 5 2" xfId="17051"/>
    <cellStyle name="20% - Accent4 3 5 2 2" xfId="20844"/>
    <cellStyle name="20% - Accent4 3 5 3" xfId="19603"/>
    <cellStyle name="20% - Accent4 3 5 3 2" xfId="25275"/>
    <cellStyle name="20% - Accent4 3 5 4" xfId="20845"/>
    <cellStyle name="20% - Accent4 3 6" xfId="15820"/>
    <cellStyle name="20% - Accent4 3 6 2" xfId="17052"/>
    <cellStyle name="20% - Accent4 3 6 2 2" xfId="20846"/>
    <cellStyle name="20% - Accent4 3 6 3" xfId="19604"/>
    <cellStyle name="20% - Accent4 3 6 3 2" xfId="25276"/>
    <cellStyle name="20% - Accent4 3 6 4" xfId="20847"/>
    <cellStyle name="20% - Accent4 3 7" xfId="15821"/>
    <cellStyle name="20% - Accent4 3 7 2" xfId="17053"/>
    <cellStyle name="20% - Accent4 3 7 2 2" xfId="20848"/>
    <cellStyle name="20% - Accent4 3 7 3" xfId="19605"/>
    <cellStyle name="20% - Accent4 3 7 3 2" xfId="25277"/>
    <cellStyle name="20% - Accent4 3 7 4" xfId="20849"/>
    <cellStyle name="20% - Accent4 3 8" xfId="17054"/>
    <cellStyle name="20% - Accent4 3 8 2" xfId="20850"/>
    <cellStyle name="20% - Accent4 3 9" xfId="17055"/>
    <cellStyle name="20% - Accent4 3 9 2" xfId="20851"/>
    <cellStyle name="20% - Accent4 4" xfId="23"/>
    <cellStyle name="20% - Accent4 4 10" xfId="2960"/>
    <cellStyle name="20% - Accent4 4 11" xfId="3178"/>
    <cellStyle name="20% - Accent4 4 12" xfId="3398"/>
    <cellStyle name="20% - Accent4 4 13" xfId="3610"/>
    <cellStyle name="20% - Accent4 4 14" xfId="3824"/>
    <cellStyle name="20% - Accent4 4 15" xfId="4044"/>
    <cellStyle name="20% - Accent4 4 16" xfId="4259"/>
    <cellStyle name="20% - Accent4 4 17" xfId="4475"/>
    <cellStyle name="20% - Accent4 4 18" xfId="4689"/>
    <cellStyle name="20% - Accent4 4 19" xfId="4902"/>
    <cellStyle name="20% - Accent4 4 2" xfId="24"/>
    <cellStyle name="20% - Accent4 4 2 10" xfId="3177"/>
    <cellStyle name="20% - Accent4 4 2 11" xfId="3397"/>
    <cellStyle name="20% - Accent4 4 2 12" xfId="3609"/>
    <cellStyle name="20% - Accent4 4 2 13" xfId="3823"/>
    <cellStyle name="20% - Accent4 4 2 14" xfId="4043"/>
    <cellStyle name="20% - Accent4 4 2 15" xfId="4258"/>
    <cellStyle name="20% - Accent4 4 2 16" xfId="4474"/>
    <cellStyle name="20% - Accent4 4 2 17" xfId="4688"/>
    <cellStyle name="20% - Accent4 4 2 18" xfId="4901"/>
    <cellStyle name="20% - Accent4 4 2 19" xfId="5105"/>
    <cellStyle name="20% - Accent4 4 2 2" xfId="859"/>
    <cellStyle name="20% - Accent4 4 2 20" xfId="5306"/>
    <cellStyle name="20% - Accent4 4 2 21" xfId="5471"/>
    <cellStyle name="20% - Accent4 4 2 22" xfId="5596"/>
    <cellStyle name="20% - Accent4 4 2 23" xfId="5647"/>
    <cellStyle name="20% - Accent4 4 2 24" xfId="6421"/>
    <cellStyle name="20% - Accent4 4 2 25" xfId="6652"/>
    <cellStyle name="20% - Accent4 4 2 26" xfId="6879"/>
    <cellStyle name="20% - Accent4 4 2 27" xfId="7107"/>
    <cellStyle name="20% - Accent4 4 2 28" xfId="7334"/>
    <cellStyle name="20% - Accent4 4 2 29" xfId="7560"/>
    <cellStyle name="20% - Accent4 4 2 3" xfId="1625"/>
    <cellStyle name="20% - Accent4 4 2 30" xfId="7787"/>
    <cellStyle name="20% - Accent4 4 2 31" xfId="8014"/>
    <cellStyle name="20% - Accent4 4 2 32" xfId="8240"/>
    <cellStyle name="20% - Accent4 4 2 33" xfId="8467"/>
    <cellStyle name="20% - Accent4 4 2 34" xfId="8694"/>
    <cellStyle name="20% - Accent4 4 2 35" xfId="8921"/>
    <cellStyle name="20% - Accent4 4 2 36" xfId="9145"/>
    <cellStyle name="20% - Accent4 4 2 37" xfId="9369"/>
    <cellStyle name="20% - Accent4 4 2 38" xfId="9592"/>
    <cellStyle name="20% - Accent4 4 2 39" xfId="9816"/>
    <cellStyle name="20% - Accent4 4 2 4" xfId="1850"/>
    <cellStyle name="20% - Accent4 4 2 40" xfId="10035"/>
    <cellStyle name="20% - Accent4 4 2 41" xfId="10253"/>
    <cellStyle name="20% - Accent4 4 2 42" xfId="10471"/>
    <cellStyle name="20% - Accent4 4 2 43" xfId="10689"/>
    <cellStyle name="20% - Accent4 4 2 44" xfId="10907"/>
    <cellStyle name="20% - Accent4 4 2 45" xfId="11124"/>
    <cellStyle name="20% - Accent4 4 2 46" xfId="11339"/>
    <cellStyle name="20% - Accent4 4 2 47" xfId="11554"/>
    <cellStyle name="20% - Accent4 4 2 48" xfId="11768"/>
    <cellStyle name="20% - Accent4 4 2 49" xfId="11983"/>
    <cellStyle name="20% - Accent4 4 2 5" xfId="2074"/>
    <cellStyle name="20% - Accent4 4 2 50" xfId="12197"/>
    <cellStyle name="20% - Accent4 4 2 51" xfId="12401"/>
    <cellStyle name="20% - Accent4 4 2 52" xfId="12603"/>
    <cellStyle name="20% - Accent4 4 2 53" xfId="12768"/>
    <cellStyle name="20% - Accent4 4 2 54" xfId="12892"/>
    <cellStyle name="20% - Accent4 4 2 55" xfId="12941"/>
    <cellStyle name="20% - Accent4 4 2 56" xfId="13563"/>
    <cellStyle name="20% - Accent4 4 2 57" xfId="13765"/>
    <cellStyle name="20% - Accent4 4 2 58" xfId="13974"/>
    <cellStyle name="20% - Accent4 4 2 59" xfId="14137"/>
    <cellStyle name="20% - Accent4 4 2 6" xfId="2297"/>
    <cellStyle name="20% - Accent4 4 2 60" xfId="14260"/>
    <cellStyle name="20% - Accent4 4 2 61" xfId="14311"/>
    <cellStyle name="20% - Accent4 4 2 62" xfId="14882"/>
    <cellStyle name="20% - Accent4 4 2 63" xfId="15046"/>
    <cellStyle name="20% - Accent4 4 2 64" xfId="15172"/>
    <cellStyle name="20% - Accent4 4 2 7" xfId="2520"/>
    <cellStyle name="20% - Accent4 4 2 8" xfId="2741"/>
    <cellStyle name="20% - Accent4 4 2 9" xfId="2959"/>
    <cellStyle name="20% - Accent4 4 20" xfId="5106"/>
    <cellStyle name="20% - Accent4 4 21" xfId="5307"/>
    <cellStyle name="20% - Accent4 4 22" xfId="5472"/>
    <cellStyle name="20% - Accent4 4 23" xfId="5597"/>
    <cellStyle name="20% - Accent4 4 24" xfId="5646"/>
    <cellStyle name="20% - Accent4 4 25" xfId="6422"/>
    <cellStyle name="20% - Accent4 4 26" xfId="6653"/>
    <cellStyle name="20% - Accent4 4 27" xfId="6880"/>
    <cellStyle name="20% - Accent4 4 28" xfId="7108"/>
    <cellStyle name="20% - Accent4 4 29" xfId="7335"/>
    <cellStyle name="20% - Accent4 4 3" xfId="858"/>
    <cellStyle name="20% - Accent4 4 30" xfId="7561"/>
    <cellStyle name="20% - Accent4 4 31" xfId="7788"/>
    <cellStyle name="20% - Accent4 4 32" xfId="8015"/>
    <cellStyle name="20% - Accent4 4 33" xfId="8241"/>
    <cellStyle name="20% - Accent4 4 34" xfId="8468"/>
    <cellStyle name="20% - Accent4 4 35" xfId="8695"/>
    <cellStyle name="20% - Accent4 4 36" xfId="8922"/>
    <cellStyle name="20% - Accent4 4 37" xfId="9146"/>
    <cellStyle name="20% - Accent4 4 38" xfId="9370"/>
    <cellStyle name="20% - Accent4 4 39" xfId="9593"/>
    <cellStyle name="20% - Accent4 4 4" xfId="1626"/>
    <cellStyle name="20% - Accent4 4 40" xfId="9817"/>
    <cellStyle name="20% - Accent4 4 41" xfId="10036"/>
    <cellStyle name="20% - Accent4 4 42" xfId="10254"/>
    <cellStyle name="20% - Accent4 4 43" xfId="10472"/>
    <cellStyle name="20% - Accent4 4 44" xfId="10690"/>
    <cellStyle name="20% - Accent4 4 45" xfId="10908"/>
    <cellStyle name="20% - Accent4 4 46" xfId="11125"/>
    <cellStyle name="20% - Accent4 4 47" xfId="11340"/>
    <cellStyle name="20% - Accent4 4 48" xfId="11555"/>
    <cellStyle name="20% - Accent4 4 49" xfId="11769"/>
    <cellStyle name="20% - Accent4 4 5" xfId="1851"/>
    <cellStyle name="20% - Accent4 4 50" xfId="11984"/>
    <cellStyle name="20% - Accent4 4 51" xfId="12198"/>
    <cellStyle name="20% - Accent4 4 52" xfId="12402"/>
    <cellStyle name="20% - Accent4 4 53" xfId="12604"/>
    <cellStyle name="20% - Accent4 4 54" xfId="12769"/>
    <cellStyle name="20% - Accent4 4 55" xfId="12893"/>
    <cellStyle name="20% - Accent4 4 56" xfId="12940"/>
    <cellStyle name="20% - Accent4 4 57" xfId="13564"/>
    <cellStyle name="20% - Accent4 4 58" xfId="13766"/>
    <cellStyle name="20% - Accent4 4 59" xfId="13975"/>
    <cellStyle name="20% - Accent4 4 6" xfId="2075"/>
    <cellStyle name="20% - Accent4 4 60" xfId="14138"/>
    <cellStyle name="20% - Accent4 4 61" xfId="14261"/>
    <cellStyle name="20% - Accent4 4 62" xfId="14310"/>
    <cellStyle name="20% - Accent4 4 63" xfId="14883"/>
    <cellStyle name="20% - Accent4 4 64" xfId="15047"/>
    <cellStyle name="20% - Accent4 4 65" xfId="15173"/>
    <cellStyle name="20% - Accent4 4 7" xfId="2298"/>
    <cellStyle name="20% - Accent4 4 8" xfId="2521"/>
    <cellStyle name="20% - Accent4 4 9" xfId="2742"/>
    <cellStyle name="20% - Accent5 2" xfId="25"/>
    <cellStyle name="20% - Accent5 2 10" xfId="2958"/>
    <cellStyle name="20% - Accent5 2 11" xfId="3176"/>
    <cellStyle name="20% - Accent5 2 12" xfId="3396"/>
    <cellStyle name="20% - Accent5 2 13" xfId="3608"/>
    <cellStyle name="20% - Accent5 2 14" xfId="3822"/>
    <cellStyle name="20% - Accent5 2 15" xfId="4042"/>
    <cellStyle name="20% - Accent5 2 16" xfId="4257"/>
    <cellStyle name="20% - Accent5 2 17" xfId="4473"/>
    <cellStyle name="20% - Accent5 2 18" xfId="4687"/>
    <cellStyle name="20% - Accent5 2 19" xfId="4900"/>
    <cellStyle name="20% - Accent5 2 2" xfId="26"/>
    <cellStyle name="20% - Accent5 2 2 10" xfId="3175"/>
    <cellStyle name="20% - Accent5 2 2 11" xfId="3395"/>
    <cellStyle name="20% - Accent5 2 2 12" xfId="3607"/>
    <cellStyle name="20% - Accent5 2 2 13" xfId="3821"/>
    <cellStyle name="20% - Accent5 2 2 14" xfId="4041"/>
    <cellStyle name="20% - Accent5 2 2 15" xfId="4256"/>
    <cellStyle name="20% - Accent5 2 2 16" xfId="4472"/>
    <cellStyle name="20% - Accent5 2 2 17" xfId="4686"/>
    <cellStyle name="20% - Accent5 2 2 18" xfId="4899"/>
    <cellStyle name="20% - Accent5 2 2 19" xfId="5103"/>
    <cellStyle name="20% - Accent5 2 2 2" xfId="861"/>
    <cellStyle name="20% - Accent5 2 2 20" xfId="5304"/>
    <cellStyle name="20% - Accent5 2 2 21" xfId="5469"/>
    <cellStyle name="20% - Accent5 2 2 22" xfId="5594"/>
    <cellStyle name="20% - Accent5 2 2 23" xfId="5649"/>
    <cellStyle name="20% - Accent5 2 2 24" xfId="6419"/>
    <cellStyle name="20% - Accent5 2 2 25" xfId="6650"/>
    <cellStyle name="20% - Accent5 2 2 26" xfId="6877"/>
    <cellStyle name="20% - Accent5 2 2 27" xfId="7105"/>
    <cellStyle name="20% - Accent5 2 2 28" xfId="7332"/>
    <cellStyle name="20% - Accent5 2 2 29" xfId="7558"/>
    <cellStyle name="20% - Accent5 2 2 3" xfId="1623"/>
    <cellStyle name="20% - Accent5 2 2 30" xfId="7785"/>
    <cellStyle name="20% - Accent5 2 2 31" xfId="8012"/>
    <cellStyle name="20% - Accent5 2 2 32" xfId="8238"/>
    <cellStyle name="20% - Accent5 2 2 33" xfId="8465"/>
    <cellStyle name="20% - Accent5 2 2 34" xfId="8692"/>
    <cellStyle name="20% - Accent5 2 2 35" xfId="8919"/>
    <cellStyle name="20% - Accent5 2 2 36" xfId="9143"/>
    <cellStyle name="20% - Accent5 2 2 37" xfId="9367"/>
    <cellStyle name="20% - Accent5 2 2 38" xfId="9590"/>
    <cellStyle name="20% - Accent5 2 2 39" xfId="9814"/>
    <cellStyle name="20% - Accent5 2 2 4" xfId="1848"/>
    <cellStyle name="20% - Accent5 2 2 40" xfId="10033"/>
    <cellStyle name="20% - Accent5 2 2 41" xfId="10251"/>
    <cellStyle name="20% - Accent5 2 2 42" xfId="10469"/>
    <cellStyle name="20% - Accent5 2 2 43" xfId="10687"/>
    <cellStyle name="20% - Accent5 2 2 44" xfId="10905"/>
    <cellStyle name="20% - Accent5 2 2 45" xfId="11122"/>
    <cellStyle name="20% - Accent5 2 2 46" xfId="11337"/>
    <cellStyle name="20% - Accent5 2 2 47" xfId="11552"/>
    <cellStyle name="20% - Accent5 2 2 48" xfId="11766"/>
    <cellStyle name="20% - Accent5 2 2 49" xfId="11981"/>
    <cellStyle name="20% - Accent5 2 2 5" xfId="2072"/>
    <cellStyle name="20% - Accent5 2 2 50" xfId="12195"/>
    <cellStyle name="20% - Accent5 2 2 51" xfId="12399"/>
    <cellStyle name="20% - Accent5 2 2 52" xfId="12601"/>
    <cellStyle name="20% - Accent5 2 2 53" xfId="12766"/>
    <cellStyle name="20% - Accent5 2 2 54" xfId="12890"/>
    <cellStyle name="20% - Accent5 2 2 55" xfId="12943"/>
    <cellStyle name="20% - Accent5 2 2 56" xfId="13561"/>
    <cellStyle name="20% - Accent5 2 2 57" xfId="13763"/>
    <cellStyle name="20% - Accent5 2 2 58" xfId="13972"/>
    <cellStyle name="20% - Accent5 2 2 59" xfId="14135"/>
    <cellStyle name="20% - Accent5 2 2 6" xfId="2295"/>
    <cellStyle name="20% - Accent5 2 2 60" xfId="14258"/>
    <cellStyle name="20% - Accent5 2 2 61" xfId="14313"/>
    <cellStyle name="20% - Accent5 2 2 62" xfId="14880"/>
    <cellStyle name="20% - Accent5 2 2 63" xfId="15044"/>
    <cellStyle name="20% - Accent5 2 2 64" xfId="15170"/>
    <cellStyle name="20% - Accent5 2 2 7" xfId="2518"/>
    <cellStyle name="20% - Accent5 2 2 8" xfId="2739"/>
    <cellStyle name="20% - Accent5 2 2 9" xfId="2957"/>
    <cellStyle name="20% - Accent5 2 20" xfId="5104"/>
    <cellStyle name="20% - Accent5 2 21" xfId="5305"/>
    <cellStyle name="20% - Accent5 2 22" xfId="5470"/>
    <cellStyle name="20% - Accent5 2 23" xfId="5595"/>
    <cellStyle name="20% - Accent5 2 24" xfId="5648"/>
    <cellStyle name="20% - Accent5 2 25" xfId="6420"/>
    <cellStyle name="20% - Accent5 2 26" xfId="6651"/>
    <cellStyle name="20% - Accent5 2 27" xfId="6878"/>
    <cellStyle name="20% - Accent5 2 28" xfId="7106"/>
    <cellStyle name="20% - Accent5 2 29" xfId="7333"/>
    <cellStyle name="20% - Accent5 2 3" xfId="860"/>
    <cellStyle name="20% - Accent5 2 30" xfId="7559"/>
    <cellStyle name="20% - Accent5 2 31" xfId="7786"/>
    <cellStyle name="20% - Accent5 2 32" xfId="8013"/>
    <cellStyle name="20% - Accent5 2 33" xfId="8239"/>
    <cellStyle name="20% - Accent5 2 34" xfId="8466"/>
    <cellStyle name="20% - Accent5 2 35" xfId="8693"/>
    <cellStyle name="20% - Accent5 2 36" xfId="8920"/>
    <cellStyle name="20% - Accent5 2 37" xfId="9144"/>
    <cellStyle name="20% - Accent5 2 38" xfId="9368"/>
    <cellStyle name="20% - Accent5 2 39" xfId="9591"/>
    <cellStyle name="20% - Accent5 2 4" xfId="1624"/>
    <cellStyle name="20% - Accent5 2 40" xfId="9815"/>
    <cellStyle name="20% - Accent5 2 41" xfId="10034"/>
    <cellStyle name="20% - Accent5 2 42" xfId="10252"/>
    <cellStyle name="20% - Accent5 2 43" xfId="10470"/>
    <cellStyle name="20% - Accent5 2 44" xfId="10688"/>
    <cellStyle name="20% - Accent5 2 45" xfId="10906"/>
    <cellStyle name="20% - Accent5 2 46" xfId="11123"/>
    <cellStyle name="20% - Accent5 2 47" xfId="11338"/>
    <cellStyle name="20% - Accent5 2 48" xfId="11553"/>
    <cellStyle name="20% - Accent5 2 49" xfId="11767"/>
    <cellStyle name="20% - Accent5 2 5" xfId="1849"/>
    <cellStyle name="20% - Accent5 2 50" xfId="11982"/>
    <cellStyle name="20% - Accent5 2 51" xfId="12196"/>
    <cellStyle name="20% - Accent5 2 52" xfId="12400"/>
    <cellStyle name="20% - Accent5 2 53" xfId="12602"/>
    <cellStyle name="20% - Accent5 2 54" xfId="12767"/>
    <cellStyle name="20% - Accent5 2 55" xfId="12891"/>
    <cellStyle name="20% - Accent5 2 56" xfId="12942"/>
    <cellStyle name="20% - Accent5 2 57" xfId="13562"/>
    <cellStyle name="20% - Accent5 2 58" xfId="13764"/>
    <cellStyle name="20% - Accent5 2 59" xfId="13973"/>
    <cellStyle name="20% - Accent5 2 6" xfId="2073"/>
    <cellStyle name="20% - Accent5 2 60" xfId="14136"/>
    <cellStyle name="20% - Accent5 2 61" xfId="14259"/>
    <cellStyle name="20% - Accent5 2 62" xfId="14312"/>
    <cellStyle name="20% - Accent5 2 63" xfId="14881"/>
    <cellStyle name="20% - Accent5 2 64" xfId="15045"/>
    <cellStyle name="20% - Accent5 2 65" xfId="15171"/>
    <cellStyle name="20% - Accent5 2 7" xfId="2296"/>
    <cellStyle name="20% - Accent5 2 8" xfId="2519"/>
    <cellStyle name="20% - Accent5 2 9" xfId="2740"/>
    <cellStyle name="20% - Accent5 3" xfId="27"/>
    <cellStyle name="20% - Accent5 3 10" xfId="20852"/>
    <cellStyle name="20% - Accent5 3 11" xfId="20853"/>
    <cellStyle name="20% - Accent5 3 2" xfId="28"/>
    <cellStyle name="20% - Accent5 3 2 10" xfId="20854"/>
    <cellStyle name="20% - Accent5 3 2 2" xfId="15207"/>
    <cellStyle name="20% - Accent5 3 2 2 2" xfId="17056"/>
    <cellStyle name="20% - Accent5 3 2 2 2 2" xfId="20855"/>
    <cellStyle name="20% - Accent5 3 2 2 3" xfId="17057"/>
    <cellStyle name="20% - Accent5 3 2 2 3 2" xfId="20856"/>
    <cellStyle name="20% - Accent5 3 2 2 4" xfId="20857"/>
    <cellStyle name="20% - Accent5 3 2 3" xfId="15822"/>
    <cellStyle name="20% - Accent5 3 2 3 2" xfId="17058"/>
    <cellStyle name="20% - Accent5 3 2 3 2 2" xfId="20858"/>
    <cellStyle name="20% - Accent5 3 2 3 3" xfId="19606"/>
    <cellStyle name="20% - Accent5 3 2 3 3 2" xfId="25278"/>
    <cellStyle name="20% - Accent5 3 2 3 4" xfId="20859"/>
    <cellStyle name="20% - Accent5 3 2 4" xfId="15823"/>
    <cellStyle name="20% - Accent5 3 2 4 2" xfId="17059"/>
    <cellStyle name="20% - Accent5 3 2 4 2 2" xfId="20860"/>
    <cellStyle name="20% - Accent5 3 2 4 3" xfId="19607"/>
    <cellStyle name="20% - Accent5 3 2 4 3 2" xfId="25279"/>
    <cellStyle name="20% - Accent5 3 2 4 4" xfId="20861"/>
    <cellStyle name="20% - Accent5 3 2 5" xfId="15824"/>
    <cellStyle name="20% - Accent5 3 2 5 2" xfId="17060"/>
    <cellStyle name="20% - Accent5 3 2 5 2 2" xfId="20862"/>
    <cellStyle name="20% - Accent5 3 2 5 3" xfId="19608"/>
    <cellStyle name="20% - Accent5 3 2 5 3 2" xfId="25280"/>
    <cellStyle name="20% - Accent5 3 2 5 4" xfId="20863"/>
    <cellStyle name="20% - Accent5 3 2 6" xfId="15825"/>
    <cellStyle name="20% - Accent5 3 2 6 2" xfId="17061"/>
    <cellStyle name="20% - Accent5 3 2 6 2 2" xfId="20864"/>
    <cellStyle name="20% - Accent5 3 2 6 3" xfId="19609"/>
    <cellStyle name="20% - Accent5 3 2 6 3 2" xfId="25281"/>
    <cellStyle name="20% - Accent5 3 2 6 4" xfId="20865"/>
    <cellStyle name="20% - Accent5 3 2 7" xfId="17062"/>
    <cellStyle name="20% - Accent5 3 2 7 2" xfId="20866"/>
    <cellStyle name="20% - Accent5 3 2 8" xfId="17063"/>
    <cellStyle name="20% - Accent5 3 2 8 2" xfId="20867"/>
    <cellStyle name="20% - Accent5 3 2 9" xfId="20868"/>
    <cellStyle name="20% - Accent5 3 3" xfId="15208"/>
    <cellStyle name="20% - Accent5 3 3 2" xfId="17064"/>
    <cellStyle name="20% - Accent5 3 3 2 2" xfId="20869"/>
    <cellStyle name="20% - Accent5 3 3 3" xfId="17065"/>
    <cellStyle name="20% - Accent5 3 3 3 2" xfId="20870"/>
    <cellStyle name="20% - Accent5 3 3 4" xfId="20871"/>
    <cellStyle name="20% - Accent5 3 4" xfId="15826"/>
    <cellStyle name="20% - Accent5 3 4 2" xfId="17066"/>
    <cellStyle name="20% - Accent5 3 4 2 2" xfId="20872"/>
    <cellStyle name="20% - Accent5 3 4 3" xfId="19610"/>
    <cellStyle name="20% - Accent5 3 4 3 2" xfId="25282"/>
    <cellStyle name="20% - Accent5 3 4 4" xfId="20873"/>
    <cellStyle name="20% - Accent5 3 5" xfId="15827"/>
    <cellStyle name="20% - Accent5 3 5 2" xfId="17067"/>
    <cellStyle name="20% - Accent5 3 5 2 2" xfId="20874"/>
    <cellStyle name="20% - Accent5 3 5 3" xfId="19611"/>
    <cellStyle name="20% - Accent5 3 5 3 2" xfId="25283"/>
    <cellStyle name="20% - Accent5 3 5 4" xfId="20875"/>
    <cellStyle name="20% - Accent5 3 6" xfId="15828"/>
    <cellStyle name="20% - Accent5 3 6 2" xfId="17068"/>
    <cellStyle name="20% - Accent5 3 6 2 2" xfId="20876"/>
    <cellStyle name="20% - Accent5 3 6 3" xfId="19612"/>
    <cellStyle name="20% - Accent5 3 6 3 2" xfId="25284"/>
    <cellStyle name="20% - Accent5 3 6 4" xfId="20877"/>
    <cellStyle name="20% - Accent5 3 7" xfId="15829"/>
    <cellStyle name="20% - Accent5 3 7 2" xfId="17069"/>
    <cellStyle name="20% - Accent5 3 7 2 2" xfId="20878"/>
    <cellStyle name="20% - Accent5 3 7 3" xfId="19613"/>
    <cellStyle name="20% - Accent5 3 7 3 2" xfId="25285"/>
    <cellStyle name="20% - Accent5 3 7 4" xfId="20879"/>
    <cellStyle name="20% - Accent5 3 8" xfId="17070"/>
    <cellStyle name="20% - Accent5 3 8 2" xfId="20880"/>
    <cellStyle name="20% - Accent5 3 9" xfId="17071"/>
    <cellStyle name="20% - Accent5 3 9 2" xfId="20881"/>
    <cellStyle name="20% - Accent5 4" xfId="29"/>
    <cellStyle name="20% - Accent5 4 10" xfId="2954"/>
    <cellStyle name="20% - Accent5 4 11" xfId="3172"/>
    <cellStyle name="20% - Accent5 4 12" xfId="3392"/>
    <cellStyle name="20% - Accent5 4 13" xfId="3604"/>
    <cellStyle name="20% - Accent5 4 14" xfId="3818"/>
    <cellStyle name="20% - Accent5 4 15" xfId="4038"/>
    <cellStyle name="20% - Accent5 4 16" xfId="4253"/>
    <cellStyle name="20% - Accent5 4 17" xfId="4469"/>
    <cellStyle name="20% - Accent5 4 18" xfId="4683"/>
    <cellStyle name="20% - Accent5 4 19" xfId="4896"/>
    <cellStyle name="20% - Accent5 4 2" xfId="30"/>
    <cellStyle name="20% - Accent5 4 2 10" xfId="3171"/>
    <cellStyle name="20% - Accent5 4 2 11" xfId="3391"/>
    <cellStyle name="20% - Accent5 4 2 12" xfId="3603"/>
    <cellStyle name="20% - Accent5 4 2 13" xfId="3817"/>
    <cellStyle name="20% - Accent5 4 2 14" xfId="4037"/>
    <cellStyle name="20% - Accent5 4 2 15" xfId="4252"/>
    <cellStyle name="20% - Accent5 4 2 16" xfId="4468"/>
    <cellStyle name="20% - Accent5 4 2 17" xfId="4682"/>
    <cellStyle name="20% - Accent5 4 2 18" xfId="4895"/>
    <cellStyle name="20% - Accent5 4 2 19" xfId="5099"/>
    <cellStyle name="20% - Accent5 4 2 2" xfId="865"/>
    <cellStyle name="20% - Accent5 4 2 20" xfId="5300"/>
    <cellStyle name="20% - Accent5 4 2 21" xfId="5467"/>
    <cellStyle name="20% - Accent5 4 2 22" xfId="5592"/>
    <cellStyle name="20% - Accent5 4 2 23" xfId="5653"/>
    <cellStyle name="20% - Accent5 4 2 24" xfId="6415"/>
    <cellStyle name="20% - Accent5 4 2 25" xfId="6646"/>
    <cellStyle name="20% - Accent5 4 2 26" xfId="6873"/>
    <cellStyle name="20% - Accent5 4 2 27" xfId="7101"/>
    <cellStyle name="20% - Accent5 4 2 28" xfId="7328"/>
    <cellStyle name="20% - Accent5 4 2 29" xfId="7554"/>
    <cellStyle name="20% - Accent5 4 2 3" xfId="1619"/>
    <cellStyle name="20% - Accent5 4 2 30" xfId="7781"/>
    <cellStyle name="20% - Accent5 4 2 31" xfId="8008"/>
    <cellStyle name="20% - Accent5 4 2 32" xfId="8234"/>
    <cellStyle name="20% - Accent5 4 2 33" xfId="8461"/>
    <cellStyle name="20% - Accent5 4 2 34" xfId="8688"/>
    <cellStyle name="20% - Accent5 4 2 35" xfId="8915"/>
    <cellStyle name="20% - Accent5 4 2 36" xfId="9139"/>
    <cellStyle name="20% - Accent5 4 2 37" xfId="9363"/>
    <cellStyle name="20% - Accent5 4 2 38" xfId="9586"/>
    <cellStyle name="20% - Accent5 4 2 39" xfId="9810"/>
    <cellStyle name="20% - Accent5 4 2 4" xfId="1844"/>
    <cellStyle name="20% - Accent5 4 2 40" xfId="10029"/>
    <cellStyle name="20% - Accent5 4 2 41" xfId="10247"/>
    <cellStyle name="20% - Accent5 4 2 42" xfId="10465"/>
    <cellStyle name="20% - Accent5 4 2 43" xfId="10683"/>
    <cellStyle name="20% - Accent5 4 2 44" xfId="10901"/>
    <cellStyle name="20% - Accent5 4 2 45" xfId="11118"/>
    <cellStyle name="20% - Accent5 4 2 46" xfId="11333"/>
    <cellStyle name="20% - Accent5 4 2 47" xfId="11548"/>
    <cellStyle name="20% - Accent5 4 2 48" xfId="11762"/>
    <cellStyle name="20% - Accent5 4 2 49" xfId="11977"/>
    <cellStyle name="20% - Accent5 4 2 5" xfId="2068"/>
    <cellStyle name="20% - Accent5 4 2 50" xfId="12191"/>
    <cellStyle name="20% - Accent5 4 2 51" xfId="12395"/>
    <cellStyle name="20% - Accent5 4 2 52" xfId="12597"/>
    <cellStyle name="20% - Accent5 4 2 53" xfId="12764"/>
    <cellStyle name="20% - Accent5 4 2 54" xfId="12888"/>
    <cellStyle name="20% - Accent5 4 2 55" xfId="12947"/>
    <cellStyle name="20% - Accent5 4 2 56" xfId="13557"/>
    <cellStyle name="20% - Accent5 4 2 57" xfId="13759"/>
    <cellStyle name="20% - Accent5 4 2 58" xfId="13968"/>
    <cellStyle name="20% - Accent5 4 2 59" xfId="14133"/>
    <cellStyle name="20% - Accent5 4 2 6" xfId="2291"/>
    <cellStyle name="20% - Accent5 4 2 60" xfId="14256"/>
    <cellStyle name="20% - Accent5 4 2 61" xfId="14317"/>
    <cellStyle name="20% - Accent5 4 2 62" xfId="14876"/>
    <cellStyle name="20% - Accent5 4 2 63" xfId="15042"/>
    <cellStyle name="20% - Accent5 4 2 64" xfId="15168"/>
    <cellStyle name="20% - Accent5 4 2 7" xfId="2514"/>
    <cellStyle name="20% - Accent5 4 2 8" xfId="2735"/>
    <cellStyle name="20% - Accent5 4 2 9" xfId="2953"/>
    <cellStyle name="20% - Accent5 4 20" xfId="5100"/>
    <cellStyle name="20% - Accent5 4 21" xfId="5301"/>
    <cellStyle name="20% - Accent5 4 22" xfId="5468"/>
    <cellStyle name="20% - Accent5 4 23" xfId="5593"/>
    <cellStyle name="20% - Accent5 4 24" xfId="5652"/>
    <cellStyle name="20% - Accent5 4 25" xfId="6416"/>
    <cellStyle name="20% - Accent5 4 26" xfId="6647"/>
    <cellStyle name="20% - Accent5 4 27" xfId="6874"/>
    <cellStyle name="20% - Accent5 4 28" xfId="7102"/>
    <cellStyle name="20% - Accent5 4 29" xfId="7329"/>
    <cellStyle name="20% - Accent5 4 3" xfId="864"/>
    <cellStyle name="20% - Accent5 4 30" xfId="7555"/>
    <cellStyle name="20% - Accent5 4 31" xfId="7782"/>
    <cellStyle name="20% - Accent5 4 32" xfId="8009"/>
    <cellStyle name="20% - Accent5 4 33" xfId="8235"/>
    <cellStyle name="20% - Accent5 4 34" xfId="8462"/>
    <cellStyle name="20% - Accent5 4 35" xfId="8689"/>
    <cellStyle name="20% - Accent5 4 36" xfId="8916"/>
    <cellStyle name="20% - Accent5 4 37" xfId="9140"/>
    <cellStyle name="20% - Accent5 4 38" xfId="9364"/>
    <cellStyle name="20% - Accent5 4 39" xfId="9587"/>
    <cellStyle name="20% - Accent5 4 4" xfId="1620"/>
    <cellStyle name="20% - Accent5 4 40" xfId="9811"/>
    <cellStyle name="20% - Accent5 4 41" xfId="10030"/>
    <cellStyle name="20% - Accent5 4 42" xfId="10248"/>
    <cellStyle name="20% - Accent5 4 43" xfId="10466"/>
    <cellStyle name="20% - Accent5 4 44" xfId="10684"/>
    <cellStyle name="20% - Accent5 4 45" xfId="10902"/>
    <cellStyle name="20% - Accent5 4 46" xfId="11119"/>
    <cellStyle name="20% - Accent5 4 47" xfId="11334"/>
    <cellStyle name="20% - Accent5 4 48" xfId="11549"/>
    <cellStyle name="20% - Accent5 4 49" xfId="11763"/>
    <cellStyle name="20% - Accent5 4 5" xfId="1845"/>
    <cellStyle name="20% - Accent5 4 50" xfId="11978"/>
    <cellStyle name="20% - Accent5 4 51" xfId="12192"/>
    <cellStyle name="20% - Accent5 4 52" xfId="12396"/>
    <cellStyle name="20% - Accent5 4 53" xfId="12598"/>
    <cellStyle name="20% - Accent5 4 54" xfId="12765"/>
    <cellStyle name="20% - Accent5 4 55" xfId="12889"/>
    <cellStyle name="20% - Accent5 4 56" xfId="12946"/>
    <cellStyle name="20% - Accent5 4 57" xfId="13558"/>
    <cellStyle name="20% - Accent5 4 58" xfId="13760"/>
    <cellStyle name="20% - Accent5 4 59" xfId="13969"/>
    <cellStyle name="20% - Accent5 4 6" xfId="2069"/>
    <cellStyle name="20% - Accent5 4 60" xfId="14134"/>
    <cellStyle name="20% - Accent5 4 61" xfId="14257"/>
    <cellStyle name="20% - Accent5 4 62" xfId="14316"/>
    <cellStyle name="20% - Accent5 4 63" xfId="14877"/>
    <cellStyle name="20% - Accent5 4 64" xfId="15043"/>
    <cellStyle name="20% - Accent5 4 65" xfId="15169"/>
    <cellStyle name="20% - Accent5 4 7" xfId="2292"/>
    <cellStyle name="20% - Accent5 4 8" xfId="2515"/>
    <cellStyle name="20% - Accent5 4 9" xfId="2736"/>
    <cellStyle name="20% - Accent6 2" xfId="31"/>
    <cellStyle name="20% - Accent6 2 10" xfId="2952"/>
    <cellStyle name="20% - Accent6 2 11" xfId="3170"/>
    <cellStyle name="20% - Accent6 2 12" xfId="3390"/>
    <cellStyle name="20% - Accent6 2 13" xfId="3602"/>
    <cellStyle name="20% - Accent6 2 14" xfId="3816"/>
    <cellStyle name="20% - Accent6 2 15" xfId="4036"/>
    <cellStyle name="20% - Accent6 2 16" xfId="4251"/>
    <cellStyle name="20% - Accent6 2 17" xfId="4467"/>
    <cellStyle name="20% - Accent6 2 18" xfId="4681"/>
    <cellStyle name="20% - Accent6 2 19" xfId="4894"/>
    <cellStyle name="20% - Accent6 2 2" xfId="32"/>
    <cellStyle name="20% - Accent6 2 2 10" xfId="3169"/>
    <cellStyle name="20% - Accent6 2 2 11" xfId="3389"/>
    <cellStyle name="20% - Accent6 2 2 12" xfId="3601"/>
    <cellStyle name="20% - Accent6 2 2 13" xfId="3815"/>
    <cellStyle name="20% - Accent6 2 2 14" xfId="4035"/>
    <cellStyle name="20% - Accent6 2 2 15" xfId="4250"/>
    <cellStyle name="20% - Accent6 2 2 16" xfId="4466"/>
    <cellStyle name="20% - Accent6 2 2 17" xfId="4680"/>
    <cellStyle name="20% - Accent6 2 2 18" xfId="4893"/>
    <cellStyle name="20% - Accent6 2 2 19" xfId="5097"/>
    <cellStyle name="20% - Accent6 2 2 2" xfId="867"/>
    <cellStyle name="20% - Accent6 2 2 20" xfId="5298"/>
    <cellStyle name="20% - Accent6 2 2 21" xfId="5465"/>
    <cellStyle name="20% - Accent6 2 2 22" xfId="5590"/>
    <cellStyle name="20% - Accent6 2 2 23" xfId="5655"/>
    <cellStyle name="20% - Accent6 2 2 24" xfId="6413"/>
    <cellStyle name="20% - Accent6 2 2 25" xfId="6644"/>
    <cellStyle name="20% - Accent6 2 2 26" xfId="6871"/>
    <cellStyle name="20% - Accent6 2 2 27" xfId="7099"/>
    <cellStyle name="20% - Accent6 2 2 28" xfId="7326"/>
    <cellStyle name="20% - Accent6 2 2 29" xfId="7552"/>
    <cellStyle name="20% - Accent6 2 2 3" xfId="1617"/>
    <cellStyle name="20% - Accent6 2 2 30" xfId="7779"/>
    <cellStyle name="20% - Accent6 2 2 31" xfId="8006"/>
    <cellStyle name="20% - Accent6 2 2 32" xfId="8232"/>
    <cellStyle name="20% - Accent6 2 2 33" xfId="8459"/>
    <cellStyle name="20% - Accent6 2 2 34" xfId="8686"/>
    <cellStyle name="20% - Accent6 2 2 35" xfId="8913"/>
    <cellStyle name="20% - Accent6 2 2 36" xfId="9137"/>
    <cellStyle name="20% - Accent6 2 2 37" xfId="9361"/>
    <cellStyle name="20% - Accent6 2 2 38" xfId="9584"/>
    <cellStyle name="20% - Accent6 2 2 39" xfId="9808"/>
    <cellStyle name="20% - Accent6 2 2 4" xfId="1842"/>
    <cellStyle name="20% - Accent6 2 2 40" xfId="10027"/>
    <cellStyle name="20% - Accent6 2 2 41" xfId="10245"/>
    <cellStyle name="20% - Accent6 2 2 42" xfId="10463"/>
    <cellStyle name="20% - Accent6 2 2 43" xfId="10681"/>
    <cellStyle name="20% - Accent6 2 2 44" xfId="10899"/>
    <cellStyle name="20% - Accent6 2 2 45" xfId="11116"/>
    <cellStyle name="20% - Accent6 2 2 46" xfId="11331"/>
    <cellStyle name="20% - Accent6 2 2 47" xfId="11546"/>
    <cellStyle name="20% - Accent6 2 2 48" xfId="11760"/>
    <cellStyle name="20% - Accent6 2 2 49" xfId="11975"/>
    <cellStyle name="20% - Accent6 2 2 5" xfId="2066"/>
    <cellStyle name="20% - Accent6 2 2 50" xfId="12189"/>
    <cellStyle name="20% - Accent6 2 2 51" xfId="12393"/>
    <cellStyle name="20% - Accent6 2 2 52" xfId="12595"/>
    <cellStyle name="20% - Accent6 2 2 53" xfId="12762"/>
    <cellStyle name="20% - Accent6 2 2 54" xfId="12886"/>
    <cellStyle name="20% - Accent6 2 2 55" xfId="12949"/>
    <cellStyle name="20% - Accent6 2 2 56" xfId="13555"/>
    <cellStyle name="20% - Accent6 2 2 57" xfId="13757"/>
    <cellStyle name="20% - Accent6 2 2 58" xfId="13966"/>
    <cellStyle name="20% - Accent6 2 2 59" xfId="14131"/>
    <cellStyle name="20% - Accent6 2 2 6" xfId="2289"/>
    <cellStyle name="20% - Accent6 2 2 60" xfId="14254"/>
    <cellStyle name="20% - Accent6 2 2 61" xfId="14319"/>
    <cellStyle name="20% - Accent6 2 2 62" xfId="14874"/>
    <cellStyle name="20% - Accent6 2 2 63" xfId="15040"/>
    <cellStyle name="20% - Accent6 2 2 64" xfId="15166"/>
    <cellStyle name="20% - Accent6 2 2 7" xfId="2512"/>
    <cellStyle name="20% - Accent6 2 2 8" xfId="2733"/>
    <cellStyle name="20% - Accent6 2 2 9" xfId="2951"/>
    <cellStyle name="20% - Accent6 2 20" xfId="5098"/>
    <cellStyle name="20% - Accent6 2 21" xfId="5299"/>
    <cellStyle name="20% - Accent6 2 22" xfId="5466"/>
    <cellStyle name="20% - Accent6 2 23" xfId="5591"/>
    <cellStyle name="20% - Accent6 2 24" xfId="5654"/>
    <cellStyle name="20% - Accent6 2 25" xfId="6414"/>
    <cellStyle name="20% - Accent6 2 26" xfId="6645"/>
    <cellStyle name="20% - Accent6 2 27" xfId="6872"/>
    <cellStyle name="20% - Accent6 2 28" xfId="7100"/>
    <cellStyle name="20% - Accent6 2 29" xfId="7327"/>
    <cellStyle name="20% - Accent6 2 3" xfId="866"/>
    <cellStyle name="20% - Accent6 2 30" xfId="7553"/>
    <cellStyle name="20% - Accent6 2 31" xfId="7780"/>
    <cellStyle name="20% - Accent6 2 32" xfId="8007"/>
    <cellStyle name="20% - Accent6 2 33" xfId="8233"/>
    <cellStyle name="20% - Accent6 2 34" xfId="8460"/>
    <cellStyle name="20% - Accent6 2 35" xfId="8687"/>
    <cellStyle name="20% - Accent6 2 36" xfId="8914"/>
    <cellStyle name="20% - Accent6 2 37" xfId="9138"/>
    <cellStyle name="20% - Accent6 2 38" xfId="9362"/>
    <cellStyle name="20% - Accent6 2 39" xfId="9585"/>
    <cellStyle name="20% - Accent6 2 4" xfId="1618"/>
    <cellStyle name="20% - Accent6 2 40" xfId="9809"/>
    <cellStyle name="20% - Accent6 2 41" xfId="10028"/>
    <cellStyle name="20% - Accent6 2 42" xfId="10246"/>
    <cellStyle name="20% - Accent6 2 43" xfId="10464"/>
    <cellStyle name="20% - Accent6 2 44" xfId="10682"/>
    <cellStyle name="20% - Accent6 2 45" xfId="10900"/>
    <cellStyle name="20% - Accent6 2 46" xfId="11117"/>
    <cellStyle name="20% - Accent6 2 47" xfId="11332"/>
    <cellStyle name="20% - Accent6 2 48" xfId="11547"/>
    <cellStyle name="20% - Accent6 2 49" xfId="11761"/>
    <cellStyle name="20% - Accent6 2 5" xfId="1843"/>
    <cellStyle name="20% - Accent6 2 50" xfId="11976"/>
    <cellStyle name="20% - Accent6 2 51" xfId="12190"/>
    <cellStyle name="20% - Accent6 2 52" xfId="12394"/>
    <cellStyle name="20% - Accent6 2 53" xfId="12596"/>
    <cellStyle name="20% - Accent6 2 54" xfId="12763"/>
    <cellStyle name="20% - Accent6 2 55" xfId="12887"/>
    <cellStyle name="20% - Accent6 2 56" xfId="12948"/>
    <cellStyle name="20% - Accent6 2 57" xfId="13556"/>
    <cellStyle name="20% - Accent6 2 58" xfId="13758"/>
    <cellStyle name="20% - Accent6 2 59" xfId="13967"/>
    <cellStyle name="20% - Accent6 2 6" xfId="2067"/>
    <cellStyle name="20% - Accent6 2 60" xfId="14132"/>
    <cellStyle name="20% - Accent6 2 61" xfId="14255"/>
    <cellStyle name="20% - Accent6 2 62" xfId="14318"/>
    <cellStyle name="20% - Accent6 2 63" xfId="14875"/>
    <cellStyle name="20% - Accent6 2 64" xfId="15041"/>
    <cellStyle name="20% - Accent6 2 65" xfId="15167"/>
    <cellStyle name="20% - Accent6 2 7" xfId="2290"/>
    <cellStyle name="20% - Accent6 2 8" xfId="2513"/>
    <cellStyle name="20% - Accent6 2 9" xfId="2734"/>
    <cellStyle name="20% - Accent6 3" xfId="33"/>
    <cellStyle name="20% - Accent6 3 10" xfId="20882"/>
    <cellStyle name="20% - Accent6 3 11" xfId="20883"/>
    <cellStyle name="20% - Accent6 3 2" xfId="34"/>
    <cellStyle name="20% - Accent6 3 2 10" xfId="20884"/>
    <cellStyle name="20% - Accent6 3 2 2" xfId="15209"/>
    <cellStyle name="20% - Accent6 3 2 2 2" xfId="17072"/>
    <cellStyle name="20% - Accent6 3 2 2 2 2" xfId="20885"/>
    <cellStyle name="20% - Accent6 3 2 2 3" xfId="17073"/>
    <cellStyle name="20% - Accent6 3 2 2 3 2" xfId="20886"/>
    <cellStyle name="20% - Accent6 3 2 2 4" xfId="20887"/>
    <cellStyle name="20% - Accent6 3 2 3" xfId="15830"/>
    <cellStyle name="20% - Accent6 3 2 3 2" xfId="17074"/>
    <cellStyle name="20% - Accent6 3 2 3 2 2" xfId="20888"/>
    <cellStyle name="20% - Accent6 3 2 3 3" xfId="19614"/>
    <cellStyle name="20% - Accent6 3 2 3 3 2" xfId="25286"/>
    <cellStyle name="20% - Accent6 3 2 3 4" xfId="20889"/>
    <cellStyle name="20% - Accent6 3 2 4" xfId="15831"/>
    <cellStyle name="20% - Accent6 3 2 4 2" xfId="17075"/>
    <cellStyle name="20% - Accent6 3 2 4 2 2" xfId="20890"/>
    <cellStyle name="20% - Accent6 3 2 4 3" xfId="19615"/>
    <cellStyle name="20% - Accent6 3 2 4 3 2" xfId="25287"/>
    <cellStyle name="20% - Accent6 3 2 4 4" xfId="20891"/>
    <cellStyle name="20% - Accent6 3 2 5" xfId="15832"/>
    <cellStyle name="20% - Accent6 3 2 5 2" xfId="17076"/>
    <cellStyle name="20% - Accent6 3 2 5 2 2" xfId="20892"/>
    <cellStyle name="20% - Accent6 3 2 5 3" xfId="19616"/>
    <cellStyle name="20% - Accent6 3 2 5 3 2" xfId="25288"/>
    <cellStyle name="20% - Accent6 3 2 5 4" xfId="20893"/>
    <cellStyle name="20% - Accent6 3 2 6" xfId="15833"/>
    <cellStyle name="20% - Accent6 3 2 6 2" xfId="17077"/>
    <cellStyle name="20% - Accent6 3 2 6 2 2" xfId="20894"/>
    <cellStyle name="20% - Accent6 3 2 6 3" xfId="19617"/>
    <cellStyle name="20% - Accent6 3 2 6 3 2" xfId="25289"/>
    <cellStyle name="20% - Accent6 3 2 6 4" xfId="20895"/>
    <cellStyle name="20% - Accent6 3 2 7" xfId="17078"/>
    <cellStyle name="20% - Accent6 3 2 7 2" xfId="20896"/>
    <cellStyle name="20% - Accent6 3 2 8" xfId="17079"/>
    <cellStyle name="20% - Accent6 3 2 8 2" xfId="20897"/>
    <cellStyle name="20% - Accent6 3 2 9" xfId="20898"/>
    <cellStyle name="20% - Accent6 3 3" xfId="15210"/>
    <cellStyle name="20% - Accent6 3 3 2" xfId="17080"/>
    <cellStyle name="20% - Accent6 3 3 2 2" xfId="20899"/>
    <cellStyle name="20% - Accent6 3 3 3" xfId="17081"/>
    <cellStyle name="20% - Accent6 3 3 3 2" xfId="20900"/>
    <cellStyle name="20% - Accent6 3 3 4" xfId="20901"/>
    <cellStyle name="20% - Accent6 3 4" xfId="15834"/>
    <cellStyle name="20% - Accent6 3 4 2" xfId="17082"/>
    <cellStyle name="20% - Accent6 3 4 2 2" xfId="20902"/>
    <cellStyle name="20% - Accent6 3 4 3" xfId="19618"/>
    <cellStyle name="20% - Accent6 3 4 3 2" xfId="25290"/>
    <cellStyle name="20% - Accent6 3 4 4" xfId="20903"/>
    <cellStyle name="20% - Accent6 3 5" xfId="15835"/>
    <cellStyle name="20% - Accent6 3 5 2" xfId="17083"/>
    <cellStyle name="20% - Accent6 3 5 2 2" xfId="20904"/>
    <cellStyle name="20% - Accent6 3 5 3" xfId="19619"/>
    <cellStyle name="20% - Accent6 3 5 3 2" xfId="25291"/>
    <cellStyle name="20% - Accent6 3 5 4" xfId="20905"/>
    <cellStyle name="20% - Accent6 3 6" xfId="15836"/>
    <cellStyle name="20% - Accent6 3 6 2" xfId="17084"/>
    <cellStyle name="20% - Accent6 3 6 2 2" xfId="20906"/>
    <cellStyle name="20% - Accent6 3 6 3" xfId="19620"/>
    <cellStyle name="20% - Accent6 3 6 3 2" xfId="25292"/>
    <cellStyle name="20% - Accent6 3 6 4" xfId="20907"/>
    <cellStyle name="20% - Accent6 3 7" xfId="15837"/>
    <cellStyle name="20% - Accent6 3 7 2" xfId="17085"/>
    <cellStyle name="20% - Accent6 3 7 2 2" xfId="20908"/>
    <cellStyle name="20% - Accent6 3 7 3" xfId="19621"/>
    <cellStyle name="20% - Accent6 3 7 3 2" xfId="25293"/>
    <cellStyle name="20% - Accent6 3 7 4" xfId="20909"/>
    <cellStyle name="20% - Accent6 3 8" xfId="17086"/>
    <cellStyle name="20% - Accent6 3 8 2" xfId="20910"/>
    <cellStyle name="20% - Accent6 3 9" xfId="17087"/>
    <cellStyle name="20% - Accent6 3 9 2" xfId="20911"/>
    <cellStyle name="20% - Accent6 4" xfId="35"/>
    <cellStyle name="20% - Accent6 4 10" xfId="2948"/>
    <cellStyle name="20% - Accent6 4 11" xfId="3166"/>
    <cellStyle name="20% - Accent6 4 12" xfId="3386"/>
    <cellStyle name="20% - Accent6 4 13" xfId="3598"/>
    <cellStyle name="20% - Accent6 4 14" xfId="3812"/>
    <cellStyle name="20% - Accent6 4 15" xfId="4032"/>
    <cellStyle name="20% - Accent6 4 16" xfId="4247"/>
    <cellStyle name="20% - Accent6 4 17" xfId="4463"/>
    <cellStyle name="20% - Accent6 4 18" xfId="4677"/>
    <cellStyle name="20% - Accent6 4 19" xfId="4890"/>
    <cellStyle name="20% - Accent6 4 2" xfId="36"/>
    <cellStyle name="20% - Accent6 4 2 10" xfId="3165"/>
    <cellStyle name="20% - Accent6 4 2 11" xfId="3385"/>
    <cellStyle name="20% - Accent6 4 2 12" xfId="3597"/>
    <cellStyle name="20% - Accent6 4 2 13" xfId="3811"/>
    <cellStyle name="20% - Accent6 4 2 14" xfId="4031"/>
    <cellStyle name="20% - Accent6 4 2 15" xfId="4246"/>
    <cellStyle name="20% - Accent6 4 2 16" xfId="4462"/>
    <cellStyle name="20% - Accent6 4 2 17" xfId="4676"/>
    <cellStyle name="20% - Accent6 4 2 18" xfId="4889"/>
    <cellStyle name="20% - Accent6 4 2 19" xfId="5093"/>
    <cellStyle name="20% - Accent6 4 2 2" xfId="871"/>
    <cellStyle name="20% - Accent6 4 2 20" xfId="5294"/>
    <cellStyle name="20% - Accent6 4 2 21" xfId="5463"/>
    <cellStyle name="20% - Accent6 4 2 22" xfId="5588"/>
    <cellStyle name="20% - Accent6 4 2 23" xfId="5659"/>
    <cellStyle name="20% - Accent6 4 2 24" xfId="6409"/>
    <cellStyle name="20% - Accent6 4 2 25" xfId="6640"/>
    <cellStyle name="20% - Accent6 4 2 26" xfId="6867"/>
    <cellStyle name="20% - Accent6 4 2 27" xfId="7095"/>
    <cellStyle name="20% - Accent6 4 2 28" xfId="7322"/>
    <cellStyle name="20% - Accent6 4 2 29" xfId="7548"/>
    <cellStyle name="20% - Accent6 4 2 3" xfId="1613"/>
    <cellStyle name="20% - Accent6 4 2 30" xfId="7775"/>
    <cellStyle name="20% - Accent6 4 2 31" xfId="8002"/>
    <cellStyle name="20% - Accent6 4 2 32" xfId="8228"/>
    <cellStyle name="20% - Accent6 4 2 33" xfId="8455"/>
    <cellStyle name="20% - Accent6 4 2 34" xfId="8682"/>
    <cellStyle name="20% - Accent6 4 2 35" xfId="8909"/>
    <cellStyle name="20% - Accent6 4 2 36" xfId="9133"/>
    <cellStyle name="20% - Accent6 4 2 37" xfId="9357"/>
    <cellStyle name="20% - Accent6 4 2 38" xfId="9580"/>
    <cellStyle name="20% - Accent6 4 2 39" xfId="9804"/>
    <cellStyle name="20% - Accent6 4 2 4" xfId="1838"/>
    <cellStyle name="20% - Accent6 4 2 40" xfId="10023"/>
    <cellStyle name="20% - Accent6 4 2 41" xfId="10241"/>
    <cellStyle name="20% - Accent6 4 2 42" xfId="10459"/>
    <cellStyle name="20% - Accent6 4 2 43" xfId="10677"/>
    <cellStyle name="20% - Accent6 4 2 44" xfId="10895"/>
    <cellStyle name="20% - Accent6 4 2 45" xfId="11112"/>
    <cellStyle name="20% - Accent6 4 2 46" xfId="11327"/>
    <cellStyle name="20% - Accent6 4 2 47" xfId="11542"/>
    <cellStyle name="20% - Accent6 4 2 48" xfId="11756"/>
    <cellStyle name="20% - Accent6 4 2 49" xfId="11971"/>
    <cellStyle name="20% - Accent6 4 2 5" xfId="2062"/>
    <cellStyle name="20% - Accent6 4 2 50" xfId="12185"/>
    <cellStyle name="20% - Accent6 4 2 51" xfId="12389"/>
    <cellStyle name="20% - Accent6 4 2 52" xfId="12591"/>
    <cellStyle name="20% - Accent6 4 2 53" xfId="12760"/>
    <cellStyle name="20% - Accent6 4 2 54" xfId="12884"/>
    <cellStyle name="20% - Accent6 4 2 55" xfId="12953"/>
    <cellStyle name="20% - Accent6 4 2 56" xfId="13551"/>
    <cellStyle name="20% - Accent6 4 2 57" xfId="13753"/>
    <cellStyle name="20% - Accent6 4 2 58" xfId="13962"/>
    <cellStyle name="20% - Accent6 4 2 59" xfId="14129"/>
    <cellStyle name="20% - Accent6 4 2 6" xfId="2285"/>
    <cellStyle name="20% - Accent6 4 2 60" xfId="14252"/>
    <cellStyle name="20% - Accent6 4 2 61" xfId="14323"/>
    <cellStyle name="20% - Accent6 4 2 62" xfId="14870"/>
    <cellStyle name="20% - Accent6 4 2 63" xfId="15038"/>
    <cellStyle name="20% - Accent6 4 2 64" xfId="15164"/>
    <cellStyle name="20% - Accent6 4 2 7" xfId="2508"/>
    <cellStyle name="20% - Accent6 4 2 8" xfId="2729"/>
    <cellStyle name="20% - Accent6 4 2 9" xfId="2947"/>
    <cellStyle name="20% - Accent6 4 20" xfId="5094"/>
    <cellStyle name="20% - Accent6 4 21" xfId="5295"/>
    <cellStyle name="20% - Accent6 4 22" xfId="5464"/>
    <cellStyle name="20% - Accent6 4 23" xfId="5589"/>
    <cellStyle name="20% - Accent6 4 24" xfId="5658"/>
    <cellStyle name="20% - Accent6 4 25" xfId="6410"/>
    <cellStyle name="20% - Accent6 4 26" xfId="6641"/>
    <cellStyle name="20% - Accent6 4 27" xfId="6868"/>
    <cellStyle name="20% - Accent6 4 28" xfId="7096"/>
    <cellStyle name="20% - Accent6 4 29" xfId="7323"/>
    <cellStyle name="20% - Accent6 4 3" xfId="870"/>
    <cellStyle name="20% - Accent6 4 30" xfId="7549"/>
    <cellStyle name="20% - Accent6 4 31" xfId="7776"/>
    <cellStyle name="20% - Accent6 4 32" xfId="8003"/>
    <cellStyle name="20% - Accent6 4 33" xfId="8229"/>
    <cellStyle name="20% - Accent6 4 34" xfId="8456"/>
    <cellStyle name="20% - Accent6 4 35" xfId="8683"/>
    <cellStyle name="20% - Accent6 4 36" xfId="8910"/>
    <cellStyle name="20% - Accent6 4 37" xfId="9134"/>
    <cellStyle name="20% - Accent6 4 38" xfId="9358"/>
    <cellStyle name="20% - Accent6 4 39" xfId="9581"/>
    <cellStyle name="20% - Accent6 4 4" xfId="1614"/>
    <cellStyle name="20% - Accent6 4 40" xfId="9805"/>
    <cellStyle name="20% - Accent6 4 41" xfId="10024"/>
    <cellStyle name="20% - Accent6 4 42" xfId="10242"/>
    <cellStyle name="20% - Accent6 4 43" xfId="10460"/>
    <cellStyle name="20% - Accent6 4 44" xfId="10678"/>
    <cellStyle name="20% - Accent6 4 45" xfId="10896"/>
    <cellStyle name="20% - Accent6 4 46" xfId="11113"/>
    <cellStyle name="20% - Accent6 4 47" xfId="11328"/>
    <cellStyle name="20% - Accent6 4 48" xfId="11543"/>
    <cellStyle name="20% - Accent6 4 49" xfId="11757"/>
    <cellStyle name="20% - Accent6 4 5" xfId="1839"/>
    <cellStyle name="20% - Accent6 4 50" xfId="11972"/>
    <cellStyle name="20% - Accent6 4 51" xfId="12186"/>
    <cellStyle name="20% - Accent6 4 52" xfId="12390"/>
    <cellStyle name="20% - Accent6 4 53" xfId="12592"/>
    <cellStyle name="20% - Accent6 4 54" xfId="12761"/>
    <cellStyle name="20% - Accent6 4 55" xfId="12885"/>
    <cellStyle name="20% - Accent6 4 56" xfId="12952"/>
    <cellStyle name="20% - Accent6 4 57" xfId="13552"/>
    <cellStyle name="20% - Accent6 4 58" xfId="13754"/>
    <cellStyle name="20% - Accent6 4 59" xfId="13963"/>
    <cellStyle name="20% - Accent6 4 6" xfId="2063"/>
    <cellStyle name="20% - Accent6 4 60" xfId="14130"/>
    <cellStyle name="20% - Accent6 4 61" xfId="14253"/>
    <cellStyle name="20% - Accent6 4 62" xfId="14322"/>
    <cellStyle name="20% - Accent6 4 63" xfId="14871"/>
    <cellStyle name="20% - Accent6 4 64" xfId="15039"/>
    <cellStyle name="20% - Accent6 4 65" xfId="15165"/>
    <cellStyle name="20% - Accent6 4 7" xfId="2286"/>
    <cellStyle name="20% - Accent6 4 8" xfId="2509"/>
    <cellStyle name="20% - Accent6 4 9" xfId="2730"/>
    <cellStyle name="2002 1" xfId="37"/>
    <cellStyle name="40% - Accent1 2" xfId="38"/>
    <cellStyle name="40% - Accent1 2 10" xfId="2945"/>
    <cellStyle name="40% - Accent1 2 11" xfId="3163"/>
    <cellStyle name="40% - Accent1 2 12" xfId="3383"/>
    <cellStyle name="40% - Accent1 2 13" xfId="3596"/>
    <cellStyle name="40% - Accent1 2 14" xfId="3809"/>
    <cellStyle name="40% - Accent1 2 15" xfId="4029"/>
    <cellStyle name="40% - Accent1 2 16" xfId="4244"/>
    <cellStyle name="40% - Accent1 2 17" xfId="4460"/>
    <cellStyle name="40% - Accent1 2 18" xfId="4674"/>
    <cellStyle name="40% - Accent1 2 19" xfId="4887"/>
    <cellStyle name="40% - Accent1 2 2" xfId="39"/>
    <cellStyle name="40% - Accent1 2 2 10" xfId="3162"/>
    <cellStyle name="40% - Accent1 2 2 11" xfId="3382"/>
    <cellStyle name="40% - Accent1 2 2 12" xfId="3595"/>
    <cellStyle name="40% - Accent1 2 2 13" xfId="3808"/>
    <cellStyle name="40% - Accent1 2 2 14" xfId="4028"/>
    <cellStyle name="40% - Accent1 2 2 15" xfId="4243"/>
    <cellStyle name="40% - Accent1 2 2 16" xfId="4459"/>
    <cellStyle name="40% - Accent1 2 2 17" xfId="4673"/>
    <cellStyle name="40% - Accent1 2 2 18" xfId="4886"/>
    <cellStyle name="40% - Accent1 2 2 19" xfId="5090"/>
    <cellStyle name="40% - Accent1 2 2 2" xfId="874"/>
    <cellStyle name="40% - Accent1 2 2 20" xfId="5291"/>
    <cellStyle name="40% - Accent1 2 2 21" xfId="5461"/>
    <cellStyle name="40% - Accent1 2 2 22" xfId="5586"/>
    <cellStyle name="40% - Accent1 2 2 23" xfId="5662"/>
    <cellStyle name="40% - Accent1 2 2 24" xfId="6406"/>
    <cellStyle name="40% - Accent1 2 2 25" xfId="6637"/>
    <cellStyle name="40% - Accent1 2 2 26" xfId="6864"/>
    <cellStyle name="40% - Accent1 2 2 27" xfId="7092"/>
    <cellStyle name="40% - Accent1 2 2 28" xfId="7319"/>
    <cellStyle name="40% - Accent1 2 2 29" xfId="7545"/>
    <cellStyle name="40% - Accent1 2 2 3" xfId="1610"/>
    <cellStyle name="40% - Accent1 2 2 30" xfId="7772"/>
    <cellStyle name="40% - Accent1 2 2 31" xfId="7999"/>
    <cellStyle name="40% - Accent1 2 2 32" xfId="8225"/>
    <cellStyle name="40% - Accent1 2 2 33" xfId="8452"/>
    <cellStyle name="40% - Accent1 2 2 34" xfId="8679"/>
    <cellStyle name="40% - Accent1 2 2 35" xfId="8906"/>
    <cellStyle name="40% - Accent1 2 2 36" xfId="9130"/>
    <cellStyle name="40% - Accent1 2 2 37" xfId="9354"/>
    <cellStyle name="40% - Accent1 2 2 38" xfId="9577"/>
    <cellStyle name="40% - Accent1 2 2 39" xfId="9801"/>
    <cellStyle name="40% - Accent1 2 2 4" xfId="1835"/>
    <cellStyle name="40% - Accent1 2 2 40" xfId="10020"/>
    <cellStyle name="40% - Accent1 2 2 41" xfId="10238"/>
    <cellStyle name="40% - Accent1 2 2 42" xfId="10456"/>
    <cellStyle name="40% - Accent1 2 2 43" xfId="10674"/>
    <cellStyle name="40% - Accent1 2 2 44" xfId="10892"/>
    <cellStyle name="40% - Accent1 2 2 45" xfId="11109"/>
    <cellStyle name="40% - Accent1 2 2 46" xfId="11324"/>
    <cellStyle name="40% - Accent1 2 2 47" xfId="11539"/>
    <cellStyle name="40% - Accent1 2 2 48" xfId="11753"/>
    <cellStyle name="40% - Accent1 2 2 49" xfId="11968"/>
    <cellStyle name="40% - Accent1 2 2 5" xfId="2059"/>
    <cellStyle name="40% - Accent1 2 2 50" xfId="12182"/>
    <cellStyle name="40% - Accent1 2 2 51" xfId="12386"/>
    <cellStyle name="40% - Accent1 2 2 52" xfId="12588"/>
    <cellStyle name="40% - Accent1 2 2 53" xfId="12758"/>
    <cellStyle name="40% - Accent1 2 2 54" xfId="12882"/>
    <cellStyle name="40% - Accent1 2 2 55" xfId="12956"/>
    <cellStyle name="40% - Accent1 2 2 56" xfId="13548"/>
    <cellStyle name="40% - Accent1 2 2 57" xfId="13750"/>
    <cellStyle name="40% - Accent1 2 2 58" xfId="13959"/>
    <cellStyle name="40% - Accent1 2 2 59" xfId="14127"/>
    <cellStyle name="40% - Accent1 2 2 6" xfId="2282"/>
    <cellStyle name="40% - Accent1 2 2 60" xfId="14250"/>
    <cellStyle name="40% - Accent1 2 2 61" xfId="14326"/>
    <cellStyle name="40% - Accent1 2 2 62" xfId="14867"/>
    <cellStyle name="40% - Accent1 2 2 63" xfId="15036"/>
    <cellStyle name="40% - Accent1 2 2 64" xfId="15162"/>
    <cellStyle name="40% - Accent1 2 2 7" xfId="2505"/>
    <cellStyle name="40% - Accent1 2 2 8" xfId="2726"/>
    <cellStyle name="40% - Accent1 2 2 9" xfId="2944"/>
    <cellStyle name="40% - Accent1 2 20" xfId="5091"/>
    <cellStyle name="40% - Accent1 2 21" xfId="5292"/>
    <cellStyle name="40% - Accent1 2 22" xfId="5462"/>
    <cellStyle name="40% - Accent1 2 23" xfId="5587"/>
    <cellStyle name="40% - Accent1 2 24" xfId="5661"/>
    <cellStyle name="40% - Accent1 2 25" xfId="6407"/>
    <cellStyle name="40% - Accent1 2 26" xfId="6638"/>
    <cellStyle name="40% - Accent1 2 27" xfId="6865"/>
    <cellStyle name="40% - Accent1 2 28" xfId="7093"/>
    <cellStyle name="40% - Accent1 2 29" xfId="7320"/>
    <cellStyle name="40% - Accent1 2 3" xfId="873"/>
    <cellStyle name="40% - Accent1 2 30" xfId="7546"/>
    <cellStyle name="40% - Accent1 2 31" xfId="7773"/>
    <cellStyle name="40% - Accent1 2 32" xfId="8000"/>
    <cellStyle name="40% - Accent1 2 33" xfId="8226"/>
    <cellStyle name="40% - Accent1 2 34" xfId="8453"/>
    <cellStyle name="40% - Accent1 2 35" xfId="8680"/>
    <cellStyle name="40% - Accent1 2 36" xfId="8907"/>
    <cellStyle name="40% - Accent1 2 37" xfId="9131"/>
    <cellStyle name="40% - Accent1 2 38" xfId="9355"/>
    <cellStyle name="40% - Accent1 2 39" xfId="9578"/>
    <cellStyle name="40% - Accent1 2 4" xfId="1611"/>
    <cellStyle name="40% - Accent1 2 40" xfId="9802"/>
    <cellStyle name="40% - Accent1 2 41" xfId="10021"/>
    <cellStyle name="40% - Accent1 2 42" xfId="10239"/>
    <cellStyle name="40% - Accent1 2 43" xfId="10457"/>
    <cellStyle name="40% - Accent1 2 44" xfId="10675"/>
    <cellStyle name="40% - Accent1 2 45" xfId="10893"/>
    <cellStyle name="40% - Accent1 2 46" xfId="11110"/>
    <cellStyle name="40% - Accent1 2 47" xfId="11325"/>
    <cellStyle name="40% - Accent1 2 48" xfId="11540"/>
    <cellStyle name="40% - Accent1 2 49" xfId="11754"/>
    <cellStyle name="40% - Accent1 2 5" xfId="1836"/>
    <cellStyle name="40% - Accent1 2 50" xfId="11969"/>
    <cellStyle name="40% - Accent1 2 51" xfId="12183"/>
    <cellStyle name="40% - Accent1 2 52" xfId="12387"/>
    <cellStyle name="40% - Accent1 2 53" xfId="12589"/>
    <cellStyle name="40% - Accent1 2 54" xfId="12759"/>
    <cellStyle name="40% - Accent1 2 55" xfId="12883"/>
    <cellStyle name="40% - Accent1 2 56" xfId="12955"/>
    <cellStyle name="40% - Accent1 2 57" xfId="13549"/>
    <cellStyle name="40% - Accent1 2 58" xfId="13751"/>
    <cellStyle name="40% - Accent1 2 59" xfId="13960"/>
    <cellStyle name="40% - Accent1 2 6" xfId="2060"/>
    <cellStyle name="40% - Accent1 2 60" xfId="14128"/>
    <cellStyle name="40% - Accent1 2 61" xfId="14251"/>
    <cellStyle name="40% - Accent1 2 62" xfId="14325"/>
    <cellStyle name="40% - Accent1 2 63" xfId="14868"/>
    <cellStyle name="40% - Accent1 2 64" xfId="15037"/>
    <cellStyle name="40% - Accent1 2 65" xfId="15163"/>
    <cellStyle name="40% - Accent1 2 7" xfId="2283"/>
    <cellStyle name="40% - Accent1 2 8" xfId="2506"/>
    <cellStyle name="40% - Accent1 2 9" xfId="2727"/>
    <cellStyle name="40% - Accent1 3" xfId="40"/>
    <cellStyle name="40% - Accent1 3 10" xfId="20912"/>
    <cellStyle name="40% - Accent1 3 11" xfId="20913"/>
    <cellStyle name="40% - Accent1 3 2" xfId="41"/>
    <cellStyle name="40% - Accent1 3 2 10" xfId="20914"/>
    <cellStyle name="40% - Accent1 3 2 2" xfId="15211"/>
    <cellStyle name="40% - Accent1 3 2 2 2" xfId="17088"/>
    <cellStyle name="40% - Accent1 3 2 2 2 2" xfId="20915"/>
    <cellStyle name="40% - Accent1 3 2 2 3" xfId="17089"/>
    <cellStyle name="40% - Accent1 3 2 2 3 2" xfId="20916"/>
    <cellStyle name="40% - Accent1 3 2 2 4" xfId="20917"/>
    <cellStyle name="40% - Accent1 3 2 3" xfId="15838"/>
    <cellStyle name="40% - Accent1 3 2 3 2" xfId="17090"/>
    <cellStyle name="40% - Accent1 3 2 3 2 2" xfId="20918"/>
    <cellStyle name="40% - Accent1 3 2 3 3" xfId="19622"/>
    <cellStyle name="40% - Accent1 3 2 3 3 2" xfId="25294"/>
    <cellStyle name="40% - Accent1 3 2 3 4" xfId="20919"/>
    <cellStyle name="40% - Accent1 3 2 4" xfId="15839"/>
    <cellStyle name="40% - Accent1 3 2 4 2" xfId="17091"/>
    <cellStyle name="40% - Accent1 3 2 4 2 2" xfId="20920"/>
    <cellStyle name="40% - Accent1 3 2 4 3" xfId="19623"/>
    <cellStyle name="40% - Accent1 3 2 4 3 2" xfId="25295"/>
    <cellStyle name="40% - Accent1 3 2 4 4" xfId="20921"/>
    <cellStyle name="40% - Accent1 3 2 5" xfId="15840"/>
    <cellStyle name="40% - Accent1 3 2 5 2" xfId="17092"/>
    <cellStyle name="40% - Accent1 3 2 5 2 2" xfId="20922"/>
    <cellStyle name="40% - Accent1 3 2 5 3" xfId="19624"/>
    <cellStyle name="40% - Accent1 3 2 5 3 2" xfId="25296"/>
    <cellStyle name="40% - Accent1 3 2 5 4" xfId="20923"/>
    <cellStyle name="40% - Accent1 3 2 6" xfId="15841"/>
    <cellStyle name="40% - Accent1 3 2 6 2" xfId="17093"/>
    <cellStyle name="40% - Accent1 3 2 6 2 2" xfId="20924"/>
    <cellStyle name="40% - Accent1 3 2 6 3" xfId="19625"/>
    <cellStyle name="40% - Accent1 3 2 6 3 2" xfId="25297"/>
    <cellStyle name="40% - Accent1 3 2 6 4" xfId="20925"/>
    <cellStyle name="40% - Accent1 3 2 7" xfId="17094"/>
    <cellStyle name="40% - Accent1 3 2 7 2" xfId="20926"/>
    <cellStyle name="40% - Accent1 3 2 8" xfId="17095"/>
    <cellStyle name="40% - Accent1 3 2 8 2" xfId="20927"/>
    <cellStyle name="40% - Accent1 3 2 9" xfId="20928"/>
    <cellStyle name="40% - Accent1 3 3" xfId="15212"/>
    <cellStyle name="40% - Accent1 3 3 2" xfId="17096"/>
    <cellStyle name="40% - Accent1 3 3 2 2" xfId="20929"/>
    <cellStyle name="40% - Accent1 3 3 3" xfId="17097"/>
    <cellStyle name="40% - Accent1 3 3 3 2" xfId="20930"/>
    <cellStyle name="40% - Accent1 3 3 4" xfId="20931"/>
    <cellStyle name="40% - Accent1 3 4" xfId="15842"/>
    <cellStyle name="40% - Accent1 3 4 2" xfId="17098"/>
    <cellStyle name="40% - Accent1 3 4 2 2" xfId="20932"/>
    <cellStyle name="40% - Accent1 3 4 3" xfId="19626"/>
    <cellStyle name="40% - Accent1 3 4 3 2" xfId="25298"/>
    <cellStyle name="40% - Accent1 3 4 4" xfId="20933"/>
    <cellStyle name="40% - Accent1 3 5" xfId="15843"/>
    <cellStyle name="40% - Accent1 3 5 2" xfId="17099"/>
    <cellStyle name="40% - Accent1 3 5 2 2" xfId="20934"/>
    <cellStyle name="40% - Accent1 3 5 3" xfId="19627"/>
    <cellStyle name="40% - Accent1 3 5 3 2" xfId="25299"/>
    <cellStyle name="40% - Accent1 3 5 4" xfId="20935"/>
    <cellStyle name="40% - Accent1 3 6" xfId="15844"/>
    <cellStyle name="40% - Accent1 3 6 2" xfId="17100"/>
    <cellStyle name="40% - Accent1 3 6 2 2" xfId="20936"/>
    <cellStyle name="40% - Accent1 3 6 3" xfId="19628"/>
    <cellStyle name="40% - Accent1 3 6 3 2" xfId="25300"/>
    <cellStyle name="40% - Accent1 3 6 4" xfId="20937"/>
    <cellStyle name="40% - Accent1 3 7" xfId="15845"/>
    <cellStyle name="40% - Accent1 3 7 2" xfId="17101"/>
    <cellStyle name="40% - Accent1 3 7 2 2" xfId="20938"/>
    <cellStyle name="40% - Accent1 3 7 3" xfId="19629"/>
    <cellStyle name="40% - Accent1 3 7 3 2" xfId="25301"/>
    <cellStyle name="40% - Accent1 3 7 4" xfId="20939"/>
    <cellStyle name="40% - Accent1 3 8" xfId="17102"/>
    <cellStyle name="40% - Accent1 3 8 2" xfId="20940"/>
    <cellStyle name="40% - Accent1 3 9" xfId="17103"/>
    <cellStyle name="40% - Accent1 3 9 2" xfId="20941"/>
    <cellStyle name="40% - Accent1 4" xfId="42"/>
    <cellStyle name="40% - Accent1 4 10" xfId="2941"/>
    <cellStyle name="40% - Accent1 4 11" xfId="3159"/>
    <cellStyle name="40% - Accent1 4 12" xfId="3379"/>
    <cellStyle name="40% - Accent1 4 13" xfId="3593"/>
    <cellStyle name="40% - Accent1 4 14" xfId="3805"/>
    <cellStyle name="40% - Accent1 4 15" xfId="4025"/>
    <cellStyle name="40% - Accent1 4 16" xfId="4240"/>
    <cellStyle name="40% - Accent1 4 17" xfId="4456"/>
    <cellStyle name="40% - Accent1 4 18" xfId="4670"/>
    <cellStyle name="40% - Accent1 4 19" xfId="4883"/>
    <cellStyle name="40% - Accent1 4 2" xfId="43"/>
    <cellStyle name="40% - Accent1 4 2 10" xfId="3158"/>
    <cellStyle name="40% - Accent1 4 2 11" xfId="3378"/>
    <cellStyle name="40% - Accent1 4 2 12" xfId="3592"/>
    <cellStyle name="40% - Accent1 4 2 13" xfId="3804"/>
    <cellStyle name="40% - Accent1 4 2 14" xfId="4024"/>
    <cellStyle name="40% - Accent1 4 2 15" xfId="4239"/>
    <cellStyle name="40% - Accent1 4 2 16" xfId="4455"/>
    <cellStyle name="40% - Accent1 4 2 17" xfId="4669"/>
    <cellStyle name="40% - Accent1 4 2 18" xfId="4882"/>
    <cellStyle name="40% - Accent1 4 2 19" xfId="5086"/>
    <cellStyle name="40% - Accent1 4 2 2" xfId="878"/>
    <cellStyle name="40% - Accent1 4 2 20" xfId="5287"/>
    <cellStyle name="40% - Accent1 4 2 21" xfId="5459"/>
    <cellStyle name="40% - Accent1 4 2 22" xfId="5584"/>
    <cellStyle name="40% - Accent1 4 2 23" xfId="5666"/>
    <cellStyle name="40% - Accent1 4 2 24" xfId="6402"/>
    <cellStyle name="40% - Accent1 4 2 25" xfId="6633"/>
    <cellStyle name="40% - Accent1 4 2 26" xfId="6860"/>
    <cellStyle name="40% - Accent1 4 2 27" xfId="7088"/>
    <cellStyle name="40% - Accent1 4 2 28" xfId="7315"/>
    <cellStyle name="40% - Accent1 4 2 29" xfId="7541"/>
    <cellStyle name="40% - Accent1 4 2 3" xfId="1606"/>
    <cellStyle name="40% - Accent1 4 2 30" xfId="7768"/>
    <cellStyle name="40% - Accent1 4 2 31" xfId="7995"/>
    <cellStyle name="40% - Accent1 4 2 32" xfId="8221"/>
    <cellStyle name="40% - Accent1 4 2 33" xfId="8448"/>
    <cellStyle name="40% - Accent1 4 2 34" xfId="8675"/>
    <cellStyle name="40% - Accent1 4 2 35" xfId="8902"/>
    <cellStyle name="40% - Accent1 4 2 36" xfId="9126"/>
    <cellStyle name="40% - Accent1 4 2 37" xfId="9350"/>
    <cellStyle name="40% - Accent1 4 2 38" xfId="9573"/>
    <cellStyle name="40% - Accent1 4 2 39" xfId="9797"/>
    <cellStyle name="40% - Accent1 4 2 4" xfId="1831"/>
    <cellStyle name="40% - Accent1 4 2 40" xfId="10016"/>
    <cellStyle name="40% - Accent1 4 2 41" xfId="10234"/>
    <cellStyle name="40% - Accent1 4 2 42" xfId="10452"/>
    <cellStyle name="40% - Accent1 4 2 43" xfId="10670"/>
    <cellStyle name="40% - Accent1 4 2 44" xfId="10888"/>
    <cellStyle name="40% - Accent1 4 2 45" xfId="11105"/>
    <cellStyle name="40% - Accent1 4 2 46" xfId="11320"/>
    <cellStyle name="40% - Accent1 4 2 47" xfId="11535"/>
    <cellStyle name="40% - Accent1 4 2 48" xfId="11749"/>
    <cellStyle name="40% - Accent1 4 2 49" xfId="11964"/>
    <cellStyle name="40% - Accent1 4 2 5" xfId="2055"/>
    <cellStyle name="40% - Accent1 4 2 50" xfId="12178"/>
    <cellStyle name="40% - Accent1 4 2 51" xfId="12382"/>
    <cellStyle name="40% - Accent1 4 2 52" xfId="12584"/>
    <cellStyle name="40% - Accent1 4 2 53" xfId="12756"/>
    <cellStyle name="40% - Accent1 4 2 54" xfId="12880"/>
    <cellStyle name="40% - Accent1 4 2 55" xfId="12960"/>
    <cellStyle name="40% - Accent1 4 2 56" xfId="13546"/>
    <cellStyle name="40% - Accent1 4 2 57" xfId="13746"/>
    <cellStyle name="40% - Accent1 4 2 58" xfId="13955"/>
    <cellStyle name="40% - Accent1 4 2 59" xfId="14125"/>
    <cellStyle name="40% - Accent1 4 2 6" xfId="2278"/>
    <cellStyle name="40% - Accent1 4 2 60" xfId="14248"/>
    <cellStyle name="40% - Accent1 4 2 61" xfId="14330"/>
    <cellStyle name="40% - Accent1 4 2 62" xfId="14863"/>
    <cellStyle name="40% - Accent1 4 2 63" xfId="15034"/>
    <cellStyle name="40% - Accent1 4 2 64" xfId="15160"/>
    <cellStyle name="40% - Accent1 4 2 7" xfId="2501"/>
    <cellStyle name="40% - Accent1 4 2 8" xfId="2722"/>
    <cellStyle name="40% - Accent1 4 2 9" xfId="2940"/>
    <cellStyle name="40% - Accent1 4 20" xfId="5087"/>
    <cellStyle name="40% - Accent1 4 21" xfId="5288"/>
    <cellStyle name="40% - Accent1 4 22" xfId="5460"/>
    <cellStyle name="40% - Accent1 4 23" xfId="5585"/>
    <cellStyle name="40% - Accent1 4 24" xfId="5665"/>
    <cellStyle name="40% - Accent1 4 25" xfId="6403"/>
    <cellStyle name="40% - Accent1 4 26" xfId="6634"/>
    <cellStyle name="40% - Accent1 4 27" xfId="6861"/>
    <cellStyle name="40% - Accent1 4 28" xfId="7089"/>
    <cellStyle name="40% - Accent1 4 29" xfId="7316"/>
    <cellStyle name="40% - Accent1 4 3" xfId="877"/>
    <cellStyle name="40% - Accent1 4 30" xfId="7542"/>
    <cellStyle name="40% - Accent1 4 31" xfId="7769"/>
    <cellStyle name="40% - Accent1 4 32" xfId="7996"/>
    <cellStyle name="40% - Accent1 4 33" xfId="8222"/>
    <cellStyle name="40% - Accent1 4 34" xfId="8449"/>
    <cellStyle name="40% - Accent1 4 35" xfId="8676"/>
    <cellStyle name="40% - Accent1 4 36" xfId="8903"/>
    <cellStyle name="40% - Accent1 4 37" xfId="9127"/>
    <cellStyle name="40% - Accent1 4 38" xfId="9351"/>
    <cellStyle name="40% - Accent1 4 39" xfId="9574"/>
    <cellStyle name="40% - Accent1 4 4" xfId="1607"/>
    <cellStyle name="40% - Accent1 4 40" xfId="9798"/>
    <cellStyle name="40% - Accent1 4 41" xfId="10017"/>
    <cellStyle name="40% - Accent1 4 42" xfId="10235"/>
    <cellStyle name="40% - Accent1 4 43" xfId="10453"/>
    <cellStyle name="40% - Accent1 4 44" xfId="10671"/>
    <cellStyle name="40% - Accent1 4 45" xfId="10889"/>
    <cellStyle name="40% - Accent1 4 46" xfId="11106"/>
    <cellStyle name="40% - Accent1 4 47" xfId="11321"/>
    <cellStyle name="40% - Accent1 4 48" xfId="11536"/>
    <cellStyle name="40% - Accent1 4 49" xfId="11750"/>
    <cellStyle name="40% - Accent1 4 5" xfId="1832"/>
    <cellStyle name="40% - Accent1 4 50" xfId="11965"/>
    <cellStyle name="40% - Accent1 4 51" xfId="12179"/>
    <cellStyle name="40% - Accent1 4 52" xfId="12383"/>
    <cellStyle name="40% - Accent1 4 53" xfId="12585"/>
    <cellStyle name="40% - Accent1 4 54" xfId="12757"/>
    <cellStyle name="40% - Accent1 4 55" xfId="12881"/>
    <cellStyle name="40% - Accent1 4 56" xfId="12959"/>
    <cellStyle name="40% - Accent1 4 57" xfId="13547"/>
    <cellStyle name="40% - Accent1 4 58" xfId="13747"/>
    <cellStyle name="40% - Accent1 4 59" xfId="13956"/>
    <cellStyle name="40% - Accent1 4 6" xfId="2056"/>
    <cellStyle name="40% - Accent1 4 60" xfId="14126"/>
    <cellStyle name="40% - Accent1 4 61" xfId="14249"/>
    <cellStyle name="40% - Accent1 4 62" xfId="14329"/>
    <cellStyle name="40% - Accent1 4 63" xfId="14864"/>
    <cellStyle name="40% - Accent1 4 64" xfId="15035"/>
    <cellStyle name="40% - Accent1 4 65" xfId="15161"/>
    <cellStyle name="40% - Accent1 4 7" xfId="2279"/>
    <cellStyle name="40% - Accent1 4 8" xfId="2502"/>
    <cellStyle name="40% - Accent1 4 9" xfId="2723"/>
    <cellStyle name="40% - Accent2 2" xfId="44"/>
    <cellStyle name="40% - Accent2 2 10" xfId="2939"/>
    <cellStyle name="40% - Accent2 2 11" xfId="3157"/>
    <cellStyle name="40% - Accent2 2 12" xfId="3377"/>
    <cellStyle name="40% - Accent2 2 13" xfId="3591"/>
    <cellStyle name="40% - Accent2 2 14" xfId="3803"/>
    <cellStyle name="40% - Accent2 2 15" xfId="4023"/>
    <cellStyle name="40% - Accent2 2 16" xfId="4238"/>
    <cellStyle name="40% - Accent2 2 17" xfId="4454"/>
    <cellStyle name="40% - Accent2 2 18" xfId="4668"/>
    <cellStyle name="40% - Accent2 2 19" xfId="4881"/>
    <cellStyle name="40% - Accent2 2 2" xfId="45"/>
    <cellStyle name="40% - Accent2 2 2 10" xfId="3156"/>
    <cellStyle name="40% - Accent2 2 2 11" xfId="3376"/>
    <cellStyle name="40% - Accent2 2 2 12" xfId="3590"/>
    <cellStyle name="40% - Accent2 2 2 13" xfId="3802"/>
    <cellStyle name="40% - Accent2 2 2 14" xfId="4022"/>
    <cellStyle name="40% - Accent2 2 2 15" xfId="4237"/>
    <cellStyle name="40% - Accent2 2 2 16" xfId="4453"/>
    <cellStyle name="40% - Accent2 2 2 17" xfId="4667"/>
    <cellStyle name="40% - Accent2 2 2 18" xfId="4880"/>
    <cellStyle name="40% - Accent2 2 2 19" xfId="5084"/>
    <cellStyle name="40% - Accent2 2 2 2" xfId="880"/>
    <cellStyle name="40% - Accent2 2 2 20" xfId="5285"/>
    <cellStyle name="40% - Accent2 2 2 21" xfId="5457"/>
    <cellStyle name="40% - Accent2 2 2 22" xfId="5582"/>
    <cellStyle name="40% - Accent2 2 2 23" xfId="5668"/>
    <cellStyle name="40% - Accent2 2 2 24" xfId="6400"/>
    <cellStyle name="40% - Accent2 2 2 25" xfId="6631"/>
    <cellStyle name="40% - Accent2 2 2 26" xfId="6858"/>
    <cellStyle name="40% - Accent2 2 2 27" xfId="7086"/>
    <cellStyle name="40% - Accent2 2 2 28" xfId="7313"/>
    <cellStyle name="40% - Accent2 2 2 29" xfId="7539"/>
    <cellStyle name="40% - Accent2 2 2 3" xfId="1604"/>
    <cellStyle name="40% - Accent2 2 2 30" xfId="7766"/>
    <cellStyle name="40% - Accent2 2 2 31" xfId="7993"/>
    <cellStyle name="40% - Accent2 2 2 32" xfId="8219"/>
    <cellStyle name="40% - Accent2 2 2 33" xfId="8446"/>
    <cellStyle name="40% - Accent2 2 2 34" xfId="8673"/>
    <cellStyle name="40% - Accent2 2 2 35" xfId="8900"/>
    <cellStyle name="40% - Accent2 2 2 36" xfId="9124"/>
    <cellStyle name="40% - Accent2 2 2 37" xfId="9348"/>
    <cellStyle name="40% - Accent2 2 2 38" xfId="9571"/>
    <cellStyle name="40% - Accent2 2 2 39" xfId="9795"/>
    <cellStyle name="40% - Accent2 2 2 4" xfId="1829"/>
    <cellStyle name="40% - Accent2 2 2 40" xfId="10014"/>
    <cellStyle name="40% - Accent2 2 2 41" xfId="10232"/>
    <cellStyle name="40% - Accent2 2 2 42" xfId="10450"/>
    <cellStyle name="40% - Accent2 2 2 43" xfId="10668"/>
    <cellStyle name="40% - Accent2 2 2 44" xfId="10886"/>
    <cellStyle name="40% - Accent2 2 2 45" xfId="11103"/>
    <cellStyle name="40% - Accent2 2 2 46" xfId="11318"/>
    <cellStyle name="40% - Accent2 2 2 47" xfId="11533"/>
    <cellStyle name="40% - Accent2 2 2 48" xfId="11747"/>
    <cellStyle name="40% - Accent2 2 2 49" xfId="11962"/>
    <cellStyle name="40% - Accent2 2 2 5" xfId="2053"/>
    <cellStyle name="40% - Accent2 2 2 50" xfId="12176"/>
    <cellStyle name="40% - Accent2 2 2 51" xfId="12380"/>
    <cellStyle name="40% - Accent2 2 2 52" xfId="12582"/>
    <cellStyle name="40% - Accent2 2 2 53" xfId="12754"/>
    <cellStyle name="40% - Accent2 2 2 54" xfId="12878"/>
    <cellStyle name="40% - Accent2 2 2 55" xfId="12962"/>
    <cellStyle name="40% - Accent2 2 2 56" xfId="13544"/>
    <cellStyle name="40% - Accent2 2 2 57" xfId="13744"/>
    <cellStyle name="40% - Accent2 2 2 58" xfId="13953"/>
    <cellStyle name="40% - Accent2 2 2 59" xfId="14123"/>
    <cellStyle name="40% - Accent2 2 2 6" xfId="2276"/>
    <cellStyle name="40% - Accent2 2 2 60" xfId="14246"/>
    <cellStyle name="40% - Accent2 2 2 61" xfId="14332"/>
    <cellStyle name="40% - Accent2 2 2 62" xfId="14861"/>
    <cellStyle name="40% - Accent2 2 2 63" xfId="15032"/>
    <cellStyle name="40% - Accent2 2 2 64" xfId="15158"/>
    <cellStyle name="40% - Accent2 2 2 7" xfId="2499"/>
    <cellStyle name="40% - Accent2 2 2 8" xfId="2720"/>
    <cellStyle name="40% - Accent2 2 2 9" xfId="2938"/>
    <cellStyle name="40% - Accent2 2 20" xfId="5085"/>
    <cellStyle name="40% - Accent2 2 21" xfId="5286"/>
    <cellStyle name="40% - Accent2 2 22" xfId="5458"/>
    <cellStyle name="40% - Accent2 2 23" xfId="5583"/>
    <cellStyle name="40% - Accent2 2 24" xfId="5667"/>
    <cellStyle name="40% - Accent2 2 25" xfId="6401"/>
    <cellStyle name="40% - Accent2 2 26" xfId="6632"/>
    <cellStyle name="40% - Accent2 2 27" xfId="6859"/>
    <cellStyle name="40% - Accent2 2 28" xfId="7087"/>
    <cellStyle name="40% - Accent2 2 29" xfId="7314"/>
    <cellStyle name="40% - Accent2 2 3" xfId="879"/>
    <cellStyle name="40% - Accent2 2 30" xfId="7540"/>
    <cellStyle name="40% - Accent2 2 31" xfId="7767"/>
    <cellStyle name="40% - Accent2 2 32" xfId="7994"/>
    <cellStyle name="40% - Accent2 2 33" xfId="8220"/>
    <cellStyle name="40% - Accent2 2 34" xfId="8447"/>
    <cellStyle name="40% - Accent2 2 35" xfId="8674"/>
    <cellStyle name="40% - Accent2 2 36" xfId="8901"/>
    <cellStyle name="40% - Accent2 2 37" xfId="9125"/>
    <cellStyle name="40% - Accent2 2 38" xfId="9349"/>
    <cellStyle name="40% - Accent2 2 39" xfId="9572"/>
    <cellStyle name="40% - Accent2 2 4" xfId="1605"/>
    <cellStyle name="40% - Accent2 2 40" xfId="9796"/>
    <cellStyle name="40% - Accent2 2 41" xfId="10015"/>
    <cellStyle name="40% - Accent2 2 42" xfId="10233"/>
    <cellStyle name="40% - Accent2 2 43" xfId="10451"/>
    <cellStyle name="40% - Accent2 2 44" xfId="10669"/>
    <cellStyle name="40% - Accent2 2 45" xfId="10887"/>
    <cellStyle name="40% - Accent2 2 46" xfId="11104"/>
    <cellStyle name="40% - Accent2 2 47" xfId="11319"/>
    <cellStyle name="40% - Accent2 2 48" xfId="11534"/>
    <cellStyle name="40% - Accent2 2 49" xfId="11748"/>
    <cellStyle name="40% - Accent2 2 5" xfId="1830"/>
    <cellStyle name="40% - Accent2 2 50" xfId="11963"/>
    <cellStyle name="40% - Accent2 2 51" xfId="12177"/>
    <cellStyle name="40% - Accent2 2 52" xfId="12381"/>
    <cellStyle name="40% - Accent2 2 53" xfId="12583"/>
    <cellStyle name="40% - Accent2 2 54" xfId="12755"/>
    <cellStyle name="40% - Accent2 2 55" xfId="12879"/>
    <cellStyle name="40% - Accent2 2 56" xfId="12961"/>
    <cellStyle name="40% - Accent2 2 57" xfId="13545"/>
    <cellStyle name="40% - Accent2 2 58" xfId="13745"/>
    <cellStyle name="40% - Accent2 2 59" xfId="13954"/>
    <cellStyle name="40% - Accent2 2 6" xfId="2054"/>
    <cellStyle name="40% - Accent2 2 60" xfId="14124"/>
    <cellStyle name="40% - Accent2 2 61" xfId="14247"/>
    <cellStyle name="40% - Accent2 2 62" xfId="14331"/>
    <cellStyle name="40% - Accent2 2 63" xfId="14862"/>
    <cellStyle name="40% - Accent2 2 64" xfId="15033"/>
    <cellStyle name="40% - Accent2 2 65" xfId="15159"/>
    <cellStyle name="40% - Accent2 2 7" xfId="2277"/>
    <cellStyle name="40% - Accent2 2 8" xfId="2500"/>
    <cellStyle name="40% - Accent2 2 9" xfId="2721"/>
    <cellStyle name="40% - Accent2 3" xfId="46"/>
    <cellStyle name="40% - Accent2 3 10" xfId="20942"/>
    <cellStyle name="40% - Accent2 3 11" xfId="20943"/>
    <cellStyle name="40% - Accent2 3 2" xfId="47"/>
    <cellStyle name="40% - Accent2 3 2 10" xfId="20944"/>
    <cellStyle name="40% - Accent2 3 2 2" xfId="15213"/>
    <cellStyle name="40% - Accent2 3 2 2 2" xfId="17104"/>
    <cellStyle name="40% - Accent2 3 2 2 2 2" xfId="20945"/>
    <cellStyle name="40% - Accent2 3 2 2 3" xfId="17105"/>
    <cellStyle name="40% - Accent2 3 2 2 3 2" xfId="20946"/>
    <cellStyle name="40% - Accent2 3 2 2 4" xfId="20947"/>
    <cellStyle name="40% - Accent2 3 2 3" xfId="15846"/>
    <cellStyle name="40% - Accent2 3 2 3 2" xfId="17106"/>
    <cellStyle name="40% - Accent2 3 2 3 2 2" xfId="20948"/>
    <cellStyle name="40% - Accent2 3 2 3 3" xfId="19630"/>
    <cellStyle name="40% - Accent2 3 2 3 3 2" xfId="25302"/>
    <cellStyle name="40% - Accent2 3 2 3 4" xfId="20949"/>
    <cellStyle name="40% - Accent2 3 2 4" xfId="15847"/>
    <cellStyle name="40% - Accent2 3 2 4 2" xfId="17107"/>
    <cellStyle name="40% - Accent2 3 2 4 2 2" xfId="20950"/>
    <cellStyle name="40% - Accent2 3 2 4 3" xfId="19631"/>
    <cellStyle name="40% - Accent2 3 2 4 3 2" xfId="25303"/>
    <cellStyle name="40% - Accent2 3 2 4 4" xfId="20951"/>
    <cellStyle name="40% - Accent2 3 2 5" xfId="15848"/>
    <cellStyle name="40% - Accent2 3 2 5 2" xfId="17108"/>
    <cellStyle name="40% - Accent2 3 2 5 2 2" xfId="20952"/>
    <cellStyle name="40% - Accent2 3 2 5 3" xfId="19632"/>
    <cellStyle name="40% - Accent2 3 2 5 3 2" xfId="25304"/>
    <cellStyle name="40% - Accent2 3 2 5 4" xfId="20953"/>
    <cellStyle name="40% - Accent2 3 2 6" xfId="15849"/>
    <cellStyle name="40% - Accent2 3 2 6 2" xfId="17109"/>
    <cellStyle name="40% - Accent2 3 2 6 2 2" xfId="20954"/>
    <cellStyle name="40% - Accent2 3 2 6 3" xfId="19633"/>
    <cellStyle name="40% - Accent2 3 2 6 3 2" xfId="25305"/>
    <cellStyle name="40% - Accent2 3 2 6 4" xfId="20955"/>
    <cellStyle name="40% - Accent2 3 2 7" xfId="17110"/>
    <cellStyle name="40% - Accent2 3 2 7 2" xfId="20956"/>
    <cellStyle name="40% - Accent2 3 2 8" xfId="17111"/>
    <cellStyle name="40% - Accent2 3 2 8 2" xfId="20957"/>
    <cellStyle name="40% - Accent2 3 2 9" xfId="20958"/>
    <cellStyle name="40% - Accent2 3 3" xfId="15214"/>
    <cellStyle name="40% - Accent2 3 3 2" xfId="17112"/>
    <cellStyle name="40% - Accent2 3 3 2 2" xfId="20959"/>
    <cellStyle name="40% - Accent2 3 3 3" xfId="17113"/>
    <cellStyle name="40% - Accent2 3 3 3 2" xfId="20960"/>
    <cellStyle name="40% - Accent2 3 3 4" xfId="20961"/>
    <cellStyle name="40% - Accent2 3 4" xfId="15850"/>
    <cellStyle name="40% - Accent2 3 4 2" xfId="17114"/>
    <cellStyle name="40% - Accent2 3 4 2 2" xfId="20962"/>
    <cellStyle name="40% - Accent2 3 4 3" xfId="19634"/>
    <cellStyle name="40% - Accent2 3 4 3 2" xfId="25306"/>
    <cellStyle name="40% - Accent2 3 4 4" xfId="20963"/>
    <cellStyle name="40% - Accent2 3 5" xfId="15851"/>
    <cellStyle name="40% - Accent2 3 5 2" xfId="17115"/>
    <cellStyle name="40% - Accent2 3 5 2 2" xfId="20964"/>
    <cellStyle name="40% - Accent2 3 5 3" xfId="19635"/>
    <cellStyle name="40% - Accent2 3 5 3 2" xfId="25307"/>
    <cellStyle name="40% - Accent2 3 5 4" xfId="20965"/>
    <cellStyle name="40% - Accent2 3 6" xfId="15852"/>
    <cellStyle name="40% - Accent2 3 6 2" xfId="17116"/>
    <cellStyle name="40% - Accent2 3 6 2 2" xfId="20966"/>
    <cellStyle name="40% - Accent2 3 6 3" xfId="19636"/>
    <cellStyle name="40% - Accent2 3 6 3 2" xfId="25308"/>
    <cellStyle name="40% - Accent2 3 6 4" xfId="20967"/>
    <cellStyle name="40% - Accent2 3 7" xfId="15853"/>
    <cellStyle name="40% - Accent2 3 7 2" xfId="17117"/>
    <cellStyle name="40% - Accent2 3 7 2 2" xfId="20968"/>
    <cellStyle name="40% - Accent2 3 7 3" xfId="19637"/>
    <cellStyle name="40% - Accent2 3 7 3 2" xfId="25309"/>
    <cellStyle name="40% - Accent2 3 7 4" xfId="20969"/>
    <cellStyle name="40% - Accent2 3 8" xfId="17118"/>
    <cellStyle name="40% - Accent2 3 8 2" xfId="20970"/>
    <cellStyle name="40% - Accent2 3 9" xfId="17119"/>
    <cellStyle name="40% - Accent2 3 9 2" xfId="20971"/>
    <cellStyle name="40% - Accent2 4" xfId="48"/>
    <cellStyle name="40% - Accent2 4 10" xfId="2935"/>
    <cellStyle name="40% - Accent2 4 11" xfId="3153"/>
    <cellStyle name="40% - Accent2 4 12" xfId="3373"/>
    <cellStyle name="40% - Accent2 4 13" xfId="3587"/>
    <cellStyle name="40% - Accent2 4 14" xfId="3791"/>
    <cellStyle name="40% - Accent2 4 15" xfId="4019"/>
    <cellStyle name="40% - Accent2 4 16" xfId="4234"/>
    <cellStyle name="40% - Accent2 4 17" xfId="4450"/>
    <cellStyle name="40% - Accent2 4 18" xfId="4664"/>
    <cellStyle name="40% - Accent2 4 19" xfId="4877"/>
    <cellStyle name="40% - Accent2 4 2" xfId="49"/>
    <cellStyle name="40% - Accent2 4 2 10" xfId="3152"/>
    <cellStyle name="40% - Accent2 4 2 11" xfId="3372"/>
    <cellStyle name="40% - Accent2 4 2 12" xfId="3586"/>
    <cellStyle name="40% - Accent2 4 2 13" xfId="3790"/>
    <cellStyle name="40% - Accent2 4 2 14" xfId="4018"/>
    <cellStyle name="40% - Accent2 4 2 15" xfId="4233"/>
    <cellStyle name="40% - Accent2 4 2 16" xfId="4449"/>
    <cellStyle name="40% - Accent2 4 2 17" xfId="4663"/>
    <cellStyle name="40% - Accent2 4 2 18" xfId="4876"/>
    <cellStyle name="40% - Accent2 4 2 19" xfId="5080"/>
    <cellStyle name="40% - Accent2 4 2 2" xfId="884"/>
    <cellStyle name="40% - Accent2 4 2 20" xfId="5281"/>
    <cellStyle name="40% - Accent2 4 2 21" xfId="5455"/>
    <cellStyle name="40% - Accent2 4 2 22" xfId="5580"/>
    <cellStyle name="40% - Accent2 4 2 23" xfId="5672"/>
    <cellStyle name="40% - Accent2 4 2 24" xfId="6388"/>
    <cellStyle name="40% - Accent2 4 2 25" xfId="6627"/>
    <cellStyle name="40% - Accent2 4 2 26" xfId="6854"/>
    <cellStyle name="40% - Accent2 4 2 27" xfId="7082"/>
    <cellStyle name="40% - Accent2 4 2 28" xfId="7309"/>
    <cellStyle name="40% - Accent2 4 2 29" xfId="7535"/>
    <cellStyle name="40% - Accent2 4 2 3" xfId="1600"/>
    <cellStyle name="40% - Accent2 4 2 30" xfId="7762"/>
    <cellStyle name="40% - Accent2 4 2 31" xfId="7989"/>
    <cellStyle name="40% - Accent2 4 2 32" xfId="8215"/>
    <cellStyle name="40% - Accent2 4 2 33" xfId="8442"/>
    <cellStyle name="40% - Accent2 4 2 34" xfId="8669"/>
    <cellStyle name="40% - Accent2 4 2 35" xfId="8896"/>
    <cellStyle name="40% - Accent2 4 2 36" xfId="9120"/>
    <cellStyle name="40% - Accent2 4 2 37" xfId="9344"/>
    <cellStyle name="40% - Accent2 4 2 38" xfId="9567"/>
    <cellStyle name="40% - Accent2 4 2 39" xfId="9791"/>
    <cellStyle name="40% - Accent2 4 2 4" xfId="1825"/>
    <cellStyle name="40% - Accent2 4 2 40" xfId="10010"/>
    <cellStyle name="40% - Accent2 4 2 41" xfId="10228"/>
    <cellStyle name="40% - Accent2 4 2 42" xfId="10446"/>
    <cellStyle name="40% - Accent2 4 2 43" xfId="10664"/>
    <cellStyle name="40% - Accent2 4 2 44" xfId="10882"/>
    <cellStyle name="40% - Accent2 4 2 45" xfId="11099"/>
    <cellStyle name="40% - Accent2 4 2 46" xfId="11314"/>
    <cellStyle name="40% - Accent2 4 2 47" xfId="11529"/>
    <cellStyle name="40% - Accent2 4 2 48" xfId="11743"/>
    <cellStyle name="40% - Accent2 4 2 49" xfId="11958"/>
    <cellStyle name="40% - Accent2 4 2 5" xfId="2049"/>
    <cellStyle name="40% - Accent2 4 2 50" xfId="12172"/>
    <cellStyle name="40% - Accent2 4 2 51" xfId="12376"/>
    <cellStyle name="40% - Accent2 4 2 52" xfId="12578"/>
    <cellStyle name="40% - Accent2 4 2 53" xfId="12752"/>
    <cellStyle name="40% - Accent2 4 2 54" xfId="12876"/>
    <cellStyle name="40% - Accent2 4 2 55" xfId="12966"/>
    <cellStyle name="40% - Accent2 4 2 56" xfId="13540"/>
    <cellStyle name="40% - Accent2 4 2 57" xfId="13732"/>
    <cellStyle name="40% - Accent2 4 2 58" xfId="13949"/>
    <cellStyle name="40% - Accent2 4 2 59" xfId="14121"/>
    <cellStyle name="40% - Accent2 4 2 6" xfId="2272"/>
    <cellStyle name="40% - Accent2 4 2 60" xfId="14236"/>
    <cellStyle name="40% - Accent2 4 2 61" xfId="14336"/>
    <cellStyle name="40% - Accent2 4 2 62" xfId="14858"/>
    <cellStyle name="40% - Accent2 4 2 63" xfId="15026"/>
    <cellStyle name="40% - Accent2 4 2 64" xfId="15156"/>
    <cellStyle name="40% - Accent2 4 2 7" xfId="2495"/>
    <cellStyle name="40% - Accent2 4 2 8" xfId="2716"/>
    <cellStyle name="40% - Accent2 4 2 9" xfId="2934"/>
    <cellStyle name="40% - Accent2 4 20" xfId="5081"/>
    <cellStyle name="40% - Accent2 4 21" xfId="5282"/>
    <cellStyle name="40% - Accent2 4 22" xfId="5456"/>
    <cellStyle name="40% - Accent2 4 23" xfId="5581"/>
    <cellStyle name="40% - Accent2 4 24" xfId="5671"/>
    <cellStyle name="40% - Accent2 4 25" xfId="6393"/>
    <cellStyle name="40% - Accent2 4 26" xfId="6628"/>
    <cellStyle name="40% - Accent2 4 27" xfId="6855"/>
    <cellStyle name="40% - Accent2 4 28" xfId="7083"/>
    <cellStyle name="40% - Accent2 4 29" xfId="7310"/>
    <cellStyle name="40% - Accent2 4 3" xfId="883"/>
    <cellStyle name="40% - Accent2 4 30" xfId="7536"/>
    <cellStyle name="40% - Accent2 4 31" xfId="7763"/>
    <cellStyle name="40% - Accent2 4 32" xfId="7990"/>
    <cellStyle name="40% - Accent2 4 33" xfId="8216"/>
    <cellStyle name="40% - Accent2 4 34" xfId="8443"/>
    <cellStyle name="40% - Accent2 4 35" xfId="8670"/>
    <cellStyle name="40% - Accent2 4 36" xfId="8897"/>
    <cellStyle name="40% - Accent2 4 37" xfId="9121"/>
    <cellStyle name="40% - Accent2 4 38" xfId="9345"/>
    <cellStyle name="40% - Accent2 4 39" xfId="9568"/>
    <cellStyle name="40% - Accent2 4 4" xfId="1601"/>
    <cellStyle name="40% - Accent2 4 40" xfId="9792"/>
    <cellStyle name="40% - Accent2 4 41" xfId="10011"/>
    <cellStyle name="40% - Accent2 4 42" xfId="10229"/>
    <cellStyle name="40% - Accent2 4 43" xfId="10447"/>
    <cellStyle name="40% - Accent2 4 44" xfId="10665"/>
    <cellStyle name="40% - Accent2 4 45" xfId="10883"/>
    <cellStyle name="40% - Accent2 4 46" xfId="11100"/>
    <cellStyle name="40% - Accent2 4 47" xfId="11315"/>
    <cellStyle name="40% - Accent2 4 48" xfId="11530"/>
    <cellStyle name="40% - Accent2 4 49" xfId="11744"/>
    <cellStyle name="40% - Accent2 4 5" xfId="1826"/>
    <cellStyle name="40% - Accent2 4 50" xfId="11959"/>
    <cellStyle name="40% - Accent2 4 51" xfId="12173"/>
    <cellStyle name="40% - Accent2 4 52" xfId="12377"/>
    <cellStyle name="40% - Accent2 4 53" xfId="12579"/>
    <cellStyle name="40% - Accent2 4 54" xfId="12753"/>
    <cellStyle name="40% - Accent2 4 55" xfId="12877"/>
    <cellStyle name="40% - Accent2 4 56" xfId="12965"/>
    <cellStyle name="40% - Accent2 4 57" xfId="13541"/>
    <cellStyle name="40% - Accent2 4 58" xfId="13733"/>
    <cellStyle name="40% - Accent2 4 59" xfId="13950"/>
    <cellStyle name="40% - Accent2 4 6" xfId="2050"/>
    <cellStyle name="40% - Accent2 4 60" xfId="14122"/>
    <cellStyle name="40% - Accent2 4 61" xfId="14241"/>
    <cellStyle name="40% - Accent2 4 62" xfId="14335"/>
    <cellStyle name="40% - Accent2 4 63" xfId="14859"/>
    <cellStyle name="40% - Accent2 4 64" xfId="15031"/>
    <cellStyle name="40% - Accent2 4 65" xfId="15157"/>
    <cellStyle name="40% - Accent2 4 7" xfId="2273"/>
    <cellStyle name="40% - Accent2 4 8" xfId="2496"/>
    <cellStyle name="40% - Accent2 4 9" xfId="2717"/>
    <cellStyle name="40% - Accent3 2" xfId="50"/>
    <cellStyle name="40% - Accent3 2 10" xfId="2933"/>
    <cellStyle name="40% - Accent3 2 11" xfId="3151"/>
    <cellStyle name="40% - Accent3 2 12" xfId="3371"/>
    <cellStyle name="40% - Accent3 2 13" xfId="3585"/>
    <cellStyle name="40% - Accent3 2 14" xfId="3789"/>
    <cellStyle name="40% - Accent3 2 15" xfId="4017"/>
    <cellStyle name="40% - Accent3 2 16" xfId="4232"/>
    <cellStyle name="40% - Accent3 2 17" xfId="4448"/>
    <cellStyle name="40% - Accent3 2 18" xfId="4662"/>
    <cellStyle name="40% - Accent3 2 19" xfId="4875"/>
    <cellStyle name="40% - Accent3 2 2" xfId="51"/>
    <cellStyle name="40% - Accent3 2 2 10" xfId="3146"/>
    <cellStyle name="40% - Accent3 2 2 11" xfId="3366"/>
    <cellStyle name="40% - Accent3 2 2 12" xfId="3580"/>
    <cellStyle name="40% - Accent3 2 2 13" xfId="3788"/>
    <cellStyle name="40% - Accent3 2 2 14" xfId="4012"/>
    <cellStyle name="40% - Accent3 2 2 15" xfId="4227"/>
    <cellStyle name="40% - Accent3 2 2 16" xfId="4443"/>
    <cellStyle name="40% - Accent3 2 2 17" xfId="4657"/>
    <cellStyle name="40% - Accent3 2 2 18" xfId="4870"/>
    <cellStyle name="40% - Accent3 2 2 19" xfId="5074"/>
    <cellStyle name="40% - Accent3 2 2 2" xfId="886"/>
    <cellStyle name="40% - Accent3 2 2 20" xfId="5275"/>
    <cellStyle name="40% - Accent3 2 2 21" xfId="5449"/>
    <cellStyle name="40% - Accent3 2 2 22" xfId="5574"/>
    <cellStyle name="40% - Accent3 2 2 23" xfId="5674"/>
    <cellStyle name="40% - Accent3 2 2 24" xfId="6386"/>
    <cellStyle name="40% - Accent3 2 2 25" xfId="6621"/>
    <cellStyle name="40% - Accent3 2 2 26" xfId="6848"/>
    <cellStyle name="40% - Accent3 2 2 27" xfId="7076"/>
    <cellStyle name="40% - Accent3 2 2 28" xfId="7303"/>
    <cellStyle name="40% - Accent3 2 2 29" xfId="7529"/>
    <cellStyle name="40% - Accent3 2 2 3" xfId="1594"/>
    <cellStyle name="40% - Accent3 2 2 30" xfId="7756"/>
    <cellStyle name="40% - Accent3 2 2 31" xfId="7983"/>
    <cellStyle name="40% - Accent3 2 2 32" xfId="8209"/>
    <cellStyle name="40% - Accent3 2 2 33" xfId="8436"/>
    <cellStyle name="40% - Accent3 2 2 34" xfId="8663"/>
    <cellStyle name="40% - Accent3 2 2 35" xfId="8890"/>
    <cellStyle name="40% - Accent3 2 2 36" xfId="9114"/>
    <cellStyle name="40% - Accent3 2 2 37" xfId="9338"/>
    <cellStyle name="40% - Accent3 2 2 38" xfId="9561"/>
    <cellStyle name="40% - Accent3 2 2 39" xfId="9785"/>
    <cellStyle name="40% - Accent3 2 2 4" xfId="1819"/>
    <cellStyle name="40% - Accent3 2 2 40" xfId="10004"/>
    <cellStyle name="40% - Accent3 2 2 41" xfId="10222"/>
    <cellStyle name="40% - Accent3 2 2 42" xfId="10440"/>
    <cellStyle name="40% - Accent3 2 2 43" xfId="10658"/>
    <cellStyle name="40% - Accent3 2 2 44" xfId="10876"/>
    <cellStyle name="40% - Accent3 2 2 45" xfId="11093"/>
    <cellStyle name="40% - Accent3 2 2 46" xfId="11308"/>
    <cellStyle name="40% - Accent3 2 2 47" xfId="11523"/>
    <cellStyle name="40% - Accent3 2 2 48" xfId="11737"/>
    <cellStyle name="40% - Accent3 2 2 49" xfId="11952"/>
    <cellStyle name="40% - Accent3 2 2 5" xfId="2043"/>
    <cellStyle name="40% - Accent3 2 2 50" xfId="12166"/>
    <cellStyle name="40% - Accent3 2 2 51" xfId="12370"/>
    <cellStyle name="40% - Accent3 2 2 52" xfId="12572"/>
    <cellStyle name="40% - Accent3 2 2 53" xfId="12746"/>
    <cellStyle name="40% - Accent3 2 2 54" xfId="12870"/>
    <cellStyle name="40% - Accent3 2 2 55" xfId="12968"/>
    <cellStyle name="40% - Accent3 2 2 56" xfId="13534"/>
    <cellStyle name="40% - Accent3 2 2 57" xfId="13730"/>
    <cellStyle name="40% - Accent3 2 2 58" xfId="13943"/>
    <cellStyle name="40% - Accent3 2 2 59" xfId="14115"/>
    <cellStyle name="40% - Accent3 2 2 6" xfId="2266"/>
    <cellStyle name="40% - Accent3 2 2 60" xfId="14234"/>
    <cellStyle name="40% - Accent3 2 2 61" xfId="14338"/>
    <cellStyle name="40% - Accent3 2 2 62" xfId="14848"/>
    <cellStyle name="40% - Accent3 2 2 63" xfId="15020"/>
    <cellStyle name="40% - Accent3 2 2 64" xfId="15150"/>
    <cellStyle name="40% - Accent3 2 2 7" xfId="2489"/>
    <cellStyle name="40% - Accent3 2 2 8" xfId="2710"/>
    <cellStyle name="40% - Accent3 2 2 9" xfId="2928"/>
    <cellStyle name="40% - Accent3 2 20" xfId="5079"/>
    <cellStyle name="40% - Accent3 2 21" xfId="5280"/>
    <cellStyle name="40% - Accent3 2 22" xfId="5454"/>
    <cellStyle name="40% - Accent3 2 23" xfId="5579"/>
    <cellStyle name="40% - Accent3 2 24" xfId="5673"/>
    <cellStyle name="40% - Accent3 2 25" xfId="6387"/>
    <cellStyle name="40% - Accent3 2 26" xfId="6626"/>
    <cellStyle name="40% - Accent3 2 27" xfId="6853"/>
    <cellStyle name="40% - Accent3 2 28" xfId="7081"/>
    <cellStyle name="40% - Accent3 2 29" xfId="7308"/>
    <cellStyle name="40% - Accent3 2 3" xfId="885"/>
    <cellStyle name="40% - Accent3 2 30" xfId="7534"/>
    <cellStyle name="40% - Accent3 2 31" xfId="7761"/>
    <cellStyle name="40% - Accent3 2 32" xfId="7988"/>
    <cellStyle name="40% - Accent3 2 33" xfId="8214"/>
    <cellStyle name="40% - Accent3 2 34" xfId="8441"/>
    <cellStyle name="40% - Accent3 2 35" xfId="8668"/>
    <cellStyle name="40% - Accent3 2 36" xfId="8895"/>
    <cellStyle name="40% - Accent3 2 37" xfId="9119"/>
    <cellStyle name="40% - Accent3 2 38" xfId="9343"/>
    <cellStyle name="40% - Accent3 2 39" xfId="9566"/>
    <cellStyle name="40% - Accent3 2 4" xfId="1599"/>
    <cellStyle name="40% - Accent3 2 40" xfId="9790"/>
    <cellStyle name="40% - Accent3 2 41" xfId="10009"/>
    <cellStyle name="40% - Accent3 2 42" xfId="10227"/>
    <cellStyle name="40% - Accent3 2 43" xfId="10445"/>
    <cellStyle name="40% - Accent3 2 44" xfId="10663"/>
    <cellStyle name="40% - Accent3 2 45" xfId="10881"/>
    <cellStyle name="40% - Accent3 2 46" xfId="11098"/>
    <cellStyle name="40% - Accent3 2 47" xfId="11313"/>
    <cellStyle name="40% - Accent3 2 48" xfId="11528"/>
    <cellStyle name="40% - Accent3 2 49" xfId="11742"/>
    <cellStyle name="40% - Accent3 2 5" xfId="1824"/>
    <cellStyle name="40% - Accent3 2 50" xfId="11957"/>
    <cellStyle name="40% - Accent3 2 51" xfId="12171"/>
    <cellStyle name="40% - Accent3 2 52" xfId="12375"/>
    <cellStyle name="40% - Accent3 2 53" xfId="12577"/>
    <cellStyle name="40% - Accent3 2 54" xfId="12751"/>
    <cellStyle name="40% - Accent3 2 55" xfId="12875"/>
    <cellStyle name="40% - Accent3 2 56" xfId="12967"/>
    <cellStyle name="40% - Accent3 2 57" xfId="13539"/>
    <cellStyle name="40% - Accent3 2 58" xfId="13731"/>
    <cellStyle name="40% - Accent3 2 59" xfId="13948"/>
    <cellStyle name="40% - Accent3 2 6" xfId="2048"/>
    <cellStyle name="40% - Accent3 2 60" xfId="14120"/>
    <cellStyle name="40% - Accent3 2 61" xfId="14235"/>
    <cellStyle name="40% - Accent3 2 62" xfId="14337"/>
    <cellStyle name="40% - Accent3 2 63" xfId="14853"/>
    <cellStyle name="40% - Accent3 2 64" xfId="15021"/>
    <cellStyle name="40% - Accent3 2 65" xfId="15155"/>
    <cellStyle name="40% - Accent3 2 7" xfId="2271"/>
    <cellStyle name="40% - Accent3 2 8" xfId="2494"/>
    <cellStyle name="40% - Accent3 2 9" xfId="2715"/>
    <cellStyle name="40% - Accent3 3" xfId="52"/>
    <cellStyle name="40% - Accent3 3 10" xfId="20972"/>
    <cellStyle name="40% - Accent3 3 11" xfId="20973"/>
    <cellStyle name="40% - Accent3 3 2" xfId="53"/>
    <cellStyle name="40% - Accent3 3 2 10" xfId="20974"/>
    <cellStyle name="40% - Accent3 3 2 2" xfId="15215"/>
    <cellStyle name="40% - Accent3 3 2 2 2" xfId="17120"/>
    <cellStyle name="40% - Accent3 3 2 2 2 2" xfId="20975"/>
    <cellStyle name="40% - Accent3 3 2 2 3" xfId="17121"/>
    <cellStyle name="40% - Accent3 3 2 2 3 2" xfId="20976"/>
    <cellStyle name="40% - Accent3 3 2 2 4" xfId="20977"/>
    <cellStyle name="40% - Accent3 3 2 3" xfId="15854"/>
    <cellStyle name="40% - Accent3 3 2 3 2" xfId="17122"/>
    <cellStyle name="40% - Accent3 3 2 3 2 2" xfId="20978"/>
    <cellStyle name="40% - Accent3 3 2 3 3" xfId="19638"/>
    <cellStyle name="40% - Accent3 3 2 3 3 2" xfId="25310"/>
    <cellStyle name="40% - Accent3 3 2 3 4" xfId="20979"/>
    <cellStyle name="40% - Accent3 3 2 4" xfId="15855"/>
    <cellStyle name="40% - Accent3 3 2 4 2" xfId="17123"/>
    <cellStyle name="40% - Accent3 3 2 4 2 2" xfId="20980"/>
    <cellStyle name="40% - Accent3 3 2 4 3" xfId="19639"/>
    <cellStyle name="40% - Accent3 3 2 4 3 2" xfId="25311"/>
    <cellStyle name="40% - Accent3 3 2 4 4" xfId="20981"/>
    <cellStyle name="40% - Accent3 3 2 5" xfId="15856"/>
    <cellStyle name="40% - Accent3 3 2 5 2" xfId="17124"/>
    <cellStyle name="40% - Accent3 3 2 5 2 2" xfId="20982"/>
    <cellStyle name="40% - Accent3 3 2 5 3" xfId="19640"/>
    <cellStyle name="40% - Accent3 3 2 5 3 2" xfId="25312"/>
    <cellStyle name="40% - Accent3 3 2 5 4" xfId="20983"/>
    <cellStyle name="40% - Accent3 3 2 6" xfId="15857"/>
    <cellStyle name="40% - Accent3 3 2 6 2" xfId="17125"/>
    <cellStyle name="40% - Accent3 3 2 6 2 2" xfId="20984"/>
    <cellStyle name="40% - Accent3 3 2 6 3" xfId="19641"/>
    <cellStyle name="40% - Accent3 3 2 6 3 2" xfId="25313"/>
    <cellStyle name="40% - Accent3 3 2 6 4" xfId="20985"/>
    <cellStyle name="40% - Accent3 3 2 7" xfId="17126"/>
    <cellStyle name="40% - Accent3 3 2 7 2" xfId="20986"/>
    <cellStyle name="40% - Accent3 3 2 8" xfId="17127"/>
    <cellStyle name="40% - Accent3 3 2 8 2" xfId="20987"/>
    <cellStyle name="40% - Accent3 3 2 9" xfId="20988"/>
    <cellStyle name="40% - Accent3 3 3" xfId="15216"/>
    <cellStyle name="40% - Accent3 3 3 2" xfId="17128"/>
    <cellStyle name="40% - Accent3 3 3 2 2" xfId="20989"/>
    <cellStyle name="40% - Accent3 3 3 3" xfId="17129"/>
    <cellStyle name="40% - Accent3 3 3 3 2" xfId="20990"/>
    <cellStyle name="40% - Accent3 3 3 4" xfId="20991"/>
    <cellStyle name="40% - Accent3 3 4" xfId="15858"/>
    <cellStyle name="40% - Accent3 3 4 2" xfId="17130"/>
    <cellStyle name="40% - Accent3 3 4 2 2" xfId="20992"/>
    <cellStyle name="40% - Accent3 3 4 3" xfId="19642"/>
    <cellStyle name="40% - Accent3 3 4 3 2" xfId="25314"/>
    <cellStyle name="40% - Accent3 3 4 4" xfId="20993"/>
    <cellStyle name="40% - Accent3 3 5" xfId="15859"/>
    <cellStyle name="40% - Accent3 3 5 2" xfId="17131"/>
    <cellStyle name="40% - Accent3 3 5 2 2" xfId="20994"/>
    <cellStyle name="40% - Accent3 3 5 3" xfId="19643"/>
    <cellStyle name="40% - Accent3 3 5 3 2" xfId="25315"/>
    <cellStyle name="40% - Accent3 3 5 4" xfId="20995"/>
    <cellStyle name="40% - Accent3 3 6" xfId="15860"/>
    <cellStyle name="40% - Accent3 3 6 2" xfId="17132"/>
    <cellStyle name="40% - Accent3 3 6 2 2" xfId="20996"/>
    <cellStyle name="40% - Accent3 3 6 3" xfId="19644"/>
    <cellStyle name="40% - Accent3 3 6 3 2" xfId="25316"/>
    <cellStyle name="40% - Accent3 3 6 4" xfId="20997"/>
    <cellStyle name="40% - Accent3 3 7" xfId="15861"/>
    <cellStyle name="40% - Accent3 3 7 2" xfId="17133"/>
    <cellStyle name="40% - Accent3 3 7 2 2" xfId="20998"/>
    <cellStyle name="40% - Accent3 3 7 3" xfId="19645"/>
    <cellStyle name="40% - Accent3 3 7 3 2" xfId="25317"/>
    <cellStyle name="40% - Accent3 3 7 4" xfId="20999"/>
    <cellStyle name="40% - Accent3 3 8" xfId="17134"/>
    <cellStyle name="40% - Accent3 3 8 2" xfId="21000"/>
    <cellStyle name="40% - Accent3 3 9" xfId="17135"/>
    <cellStyle name="40% - Accent3 3 9 2" xfId="21001"/>
    <cellStyle name="40% - Accent3 4" xfId="54"/>
    <cellStyle name="40% - Accent3 4 10" xfId="2922"/>
    <cellStyle name="40% - Accent3 4 11" xfId="3140"/>
    <cellStyle name="40% - Accent3 4 12" xfId="3359"/>
    <cellStyle name="40% - Accent3 4 13" xfId="3573"/>
    <cellStyle name="40% - Accent3 4 14" xfId="3786"/>
    <cellStyle name="40% - Accent3 4 15" xfId="4007"/>
    <cellStyle name="40% - Accent3 4 16" xfId="4221"/>
    <cellStyle name="40% - Accent3 4 17" xfId="4437"/>
    <cellStyle name="40% - Accent3 4 18" xfId="4652"/>
    <cellStyle name="40% - Accent3 4 19" xfId="4864"/>
    <cellStyle name="40% - Accent3 4 2" xfId="55"/>
    <cellStyle name="40% - Accent3 4 2 10" xfId="3139"/>
    <cellStyle name="40% - Accent3 4 2 11" xfId="3358"/>
    <cellStyle name="40% - Accent3 4 2 12" xfId="3572"/>
    <cellStyle name="40% - Accent3 4 2 13" xfId="3785"/>
    <cellStyle name="40% - Accent3 4 2 14" xfId="4006"/>
    <cellStyle name="40% - Accent3 4 2 15" xfId="4220"/>
    <cellStyle name="40% - Accent3 4 2 16" xfId="4436"/>
    <cellStyle name="40% - Accent3 4 2 17" xfId="4651"/>
    <cellStyle name="40% - Accent3 4 2 18" xfId="4863"/>
    <cellStyle name="40% - Accent3 4 2 19" xfId="5068"/>
    <cellStyle name="40% - Accent3 4 2 2" xfId="890"/>
    <cellStyle name="40% - Accent3 4 2 20" xfId="5269"/>
    <cellStyle name="40% - Accent3 4 2 21" xfId="5443"/>
    <cellStyle name="40% - Accent3 4 2 22" xfId="5568"/>
    <cellStyle name="40% - Accent3 4 2 23" xfId="5678"/>
    <cellStyle name="40% - Accent3 4 2 24" xfId="6382"/>
    <cellStyle name="40% - Accent3 4 2 25" xfId="6613"/>
    <cellStyle name="40% - Accent3 4 2 26" xfId="6840"/>
    <cellStyle name="40% - Accent3 4 2 27" xfId="7068"/>
    <cellStyle name="40% - Accent3 4 2 28" xfId="7295"/>
    <cellStyle name="40% - Accent3 4 2 29" xfId="7522"/>
    <cellStyle name="40% - Accent3 4 2 3" xfId="1587"/>
    <cellStyle name="40% - Accent3 4 2 30" xfId="7749"/>
    <cellStyle name="40% - Accent3 4 2 31" xfId="7976"/>
    <cellStyle name="40% - Accent3 4 2 32" xfId="8202"/>
    <cellStyle name="40% - Accent3 4 2 33" xfId="8428"/>
    <cellStyle name="40% - Accent3 4 2 34" xfId="8656"/>
    <cellStyle name="40% - Accent3 4 2 35" xfId="8882"/>
    <cellStyle name="40% - Accent3 4 2 36" xfId="9107"/>
    <cellStyle name="40% - Accent3 4 2 37" xfId="9331"/>
    <cellStyle name="40% - Accent3 4 2 38" xfId="9555"/>
    <cellStyle name="40% - Accent3 4 2 39" xfId="9778"/>
    <cellStyle name="40% - Accent3 4 2 4" xfId="1811"/>
    <cellStyle name="40% - Accent3 4 2 40" xfId="9997"/>
    <cellStyle name="40% - Accent3 4 2 41" xfId="10215"/>
    <cellStyle name="40% - Accent3 4 2 42" xfId="10433"/>
    <cellStyle name="40% - Accent3 4 2 43" xfId="10651"/>
    <cellStyle name="40% - Accent3 4 2 44" xfId="10869"/>
    <cellStyle name="40% - Accent3 4 2 45" xfId="11087"/>
    <cellStyle name="40% - Accent3 4 2 46" xfId="11301"/>
    <cellStyle name="40% - Accent3 4 2 47" xfId="11517"/>
    <cellStyle name="40% - Accent3 4 2 48" xfId="11731"/>
    <cellStyle name="40% - Accent3 4 2 49" xfId="11946"/>
    <cellStyle name="40% - Accent3 4 2 5" xfId="2036"/>
    <cellStyle name="40% - Accent3 4 2 50" xfId="12159"/>
    <cellStyle name="40% - Accent3 4 2 51" xfId="12364"/>
    <cellStyle name="40% - Accent3 4 2 52" xfId="12565"/>
    <cellStyle name="40% - Accent3 4 2 53" xfId="12740"/>
    <cellStyle name="40% - Accent3 4 2 54" xfId="12864"/>
    <cellStyle name="40% - Accent3 4 2 55" xfId="12972"/>
    <cellStyle name="40% - Accent3 4 2 56" xfId="13526"/>
    <cellStyle name="40% - Accent3 4 2 57" xfId="13727"/>
    <cellStyle name="40% - Accent3 4 2 58" xfId="13935"/>
    <cellStyle name="40% - Accent3 4 2 59" xfId="14109"/>
    <cellStyle name="40% - Accent3 4 2 6" xfId="2258"/>
    <cellStyle name="40% - Accent3 4 2 60" xfId="14232"/>
    <cellStyle name="40% - Accent3 4 2 61" xfId="14341"/>
    <cellStyle name="40% - Accent3 4 2 62" xfId="14845"/>
    <cellStyle name="40% - Accent3 4 2 63" xfId="15018"/>
    <cellStyle name="40% - Accent3 4 2 64" xfId="15144"/>
    <cellStyle name="40% - Accent3 4 2 7" xfId="2482"/>
    <cellStyle name="40% - Accent3 4 2 8" xfId="2703"/>
    <cellStyle name="40% - Accent3 4 2 9" xfId="2921"/>
    <cellStyle name="40% - Accent3 4 20" xfId="5069"/>
    <cellStyle name="40% - Accent3 4 21" xfId="5270"/>
    <cellStyle name="40% - Accent3 4 22" xfId="5444"/>
    <cellStyle name="40% - Accent3 4 23" xfId="5569"/>
    <cellStyle name="40% - Accent3 4 24" xfId="5677"/>
    <cellStyle name="40% - Accent3 4 25" xfId="6383"/>
    <cellStyle name="40% - Accent3 4 26" xfId="6614"/>
    <cellStyle name="40% - Accent3 4 27" xfId="6841"/>
    <cellStyle name="40% - Accent3 4 28" xfId="7069"/>
    <cellStyle name="40% - Accent3 4 29" xfId="7296"/>
    <cellStyle name="40% - Accent3 4 3" xfId="889"/>
    <cellStyle name="40% - Accent3 4 30" xfId="7523"/>
    <cellStyle name="40% - Accent3 4 31" xfId="7750"/>
    <cellStyle name="40% - Accent3 4 32" xfId="7977"/>
    <cellStyle name="40% - Accent3 4 33" xfId="8203"/>
    <cellStyle name="40% - Accent3 4 34" xfId="8429"/>
    <cellStyle name="40% - Accent3 4 35" xfId="8657"/>
    <cellStyle name="40% - Accent3 4 36" xfId="8883"/>
    <cellStyle name="40% - Accent3 4 37" xfId="9108"/>
    <cellStyle name="40% - Accent3 4 38" xfId="9332"/>
    <cellStyle name="40% - Accent3 4 39" xfId="9556"/>
    <cellStyle name="40% - Accent3 4 4" xfId="1588"/>
    <cellStyle name="40% - Accent3 4 40" xfId="9779"/>
    <cellStyle name="40% - Accent3 4 41" xfId="9998"/>
    <cellStyle name="40% - Accent3 4 42" xfId="10216"/>
    <cellStyle name="40% - Accent3 4 43" xfId="10434"/>
    <cellStyle name="40% - Accent3 4 44" xfId="10652"/>
    <cellStyle name="40% - Accent3 4 45" xfId="10870"/>
    <cellStyle name="40% - Accent3 4 46" xfId="11088"/>
    <cellStyle name="40% - Accent3 4 47" xfId="11302"/>
    <cellStyle name="40% - Accent3 4 48" xfId="11518"/>
    <cellStyle name="40% - Accent3 4 49" xfId="11732"/>
    <cellStyle name="40% - Accent3 4 5" xfId="1812"/>
    <cellStyle name="40% - Accent3 4 50" xfId="11947"/>
    <cellStyle name="40% - Accent3 4 51" xfId="12160"/>
    <cellStyle name="40% - Accent3 4 52" xfId="12365"/>
    <cellStyle name="40% - Accent3 4 53" xfId="12566"/>
    <cellStyle name="40% - Accent3 4 54" xfId="12741"/>
    <cellStyle name="40% - Accent3 4 55" xfId="12865"/>
    <cellStyle name="40% - Accent3 4 56" xfId="12971"/>
    <cellStyle name="40% - Accent3 4 57" xfId="13527"/>
    <cellStyle name="40% - Accent3 4 58" xfId="13728"/>
    <cellStyle name="40% - Accent3 4 59" xfId="13936"/>
    <cellStyle name="40% - Accent3 4 6" xfId="2037"/>
    <cellStyle name="40% - Accent3 4 60" xfId="14110"/>
    <cellStyle name="40% - Accent3 4 61" xfId="14233"/>
    <cellStyle name="40% - Accent3 4 62" xfId="14340"/>
    <cellStyle name="40% - Accent3 4 63" xfId="14846"/>
    <cellStyle name="40% - Accent3 4 64" xfId="15019"/>
    <cellStyle name="40% - Accent3 4 65" xfId="15145"/>
    <cellStyle name="40% - Accent3 4 7" xfId="2259"/>
    <cellStyle name="40% - Accent3 4 8" xfId="2483"/>
    <cellStyle name="40% - Accent3 4 9" xfId="2704"/>
    <cellStyle name="40% - Accent4 2" xfId="56"/>
    <cellStyle name="40% - Accent4 2 10" xfId="2920"/>
    <cellStyle name="40% - Accent4 2 11" xfId="3138"/>
    <cellStyle name="40% - Accent4 2 12" xfId="3357"/>
    <cellStyle name="40% - Accent4 2 13" xfId="3571"/>
    <cellStyle name="40% - Accent4 2 14" xfId="3784"/>
    <cellStyle name="40% - Accent4 2 15" xfId="4005"/>
    <cellStyle name="40% - Accent4 2 16" xfId="4219"/>
    <cellStyle name="40% - Accent4 2 17" xfId="4435"/>
    <cellStyle name="40% - Accent4 2 18" xfId="4650"/>
    <cellStyle name="40% - Accent4 2 19" xfId="4862"/>
    <cellStyle name="40% - Accent4 2 2" xfId="57"/>
    <cellStyle name="40% - Accent4 2 2 10" xfId="3137"/>
    <cellStyle name="40% - Accent4 2 2 11" xfId="3356"/>
    <cellStyle name="40% - Accent4 2 2 12" xfId="3570"/>
    <cellStyle name="40% - Accent4 2 2 13" xfId="3783"/>
    <cellStyle name="40% - Accent4 2 2 14" xfId="4004"/>
    <cellStyle name="40% - Accent4 2 2 15" xfId="4218"/>
    <cellStyle name="40% - Accent4 2 2 16" xfId="4434"/>
    <cellStyle name="40% - Accent4 2 2 17" xfId="4649"/>
    <cellStyle name="40% - Accent4 2 2 18" xfId="4861"/>
    <cellStyle name="40% - Accent4 2 2 19" xfId="5066"/>
    <cellStyle name="40% - Accent4 2 2 2" xfId="892"/>
    <cellStyle name="40% - Accent4 2 2 20" xfId="5267"/>
    <cellStyle name="40% - Accent4 2 2 21" xfId="5441"/>
    <cellStyle name="40% - Accent4 2 2 22" xfId="5566"/>
    <cellStyle name="40% - Accent4 2 2 23" xfId="5680"/>
    <cellStyle name="40% - Accent4 2 2 24" xfId="6380"/>
    <cellStyle name="40% - Accent4 2 2 25" xfId="6611"/>
    <cellStyle name="40% - Accent4 2 2 26" xfId="6838"/>
    <cellStyle name="40% - Accent4 2 2 27" xfId="7066"/>
    <cellStyle name="40% - Accent4 2 2 28" xfId="7293"/>
    <cellStyle name="40% - Accent4 2 2 29" xfId="7520"/>
    <cellStyle name="40% - Accent4 2 2 3" xfId="1585"/>
    <cellStyle name="40% - Accent4 2 2 30" xfId="7747"/>
    <cellStyle name="40% - Accent4 2 2 31" xfId="7974"/>
    <cellStyle name="40% - Accent4 2 2 32" xfId="8200"/>
    <cellStyle name="40% - Accent4 2 2 33" xfId="8426"/>
    <cellStyle name="40% - Accent4 2 2 34" xfId="8654"/>
    <cellStyle name="40% - Accent4 2 2 35" xfId="8880"/>
    <cellStyle name="40% - Accent4 2 2 36" xfId="9105"/>
    <cellStyle name="40% - Accent4 2 2 37" xfId="9329"/>
    <cellStyle name="40% - Accent4 2 2 38" xfId="9553"/>
    <cellStyle name="40% - Accent4 2 2 39" xfId="9776"/>
    <cellStyle name="40% - Accent4 2 2 4" xfId="1809"/>
    <cellStyle name="40% - Accent4 2 2 40" xfId="9995"/>
    <cellStyle name="40% - Accent4 2 2 41" xfId="10213"/>
    <cellStyle name="40% - Accent4 2 2 42" xfId="10431"/>
    <cellStyle name="40% - Accent4 2 2 43" xfId="10649"/>
    <cellStyle name="40% - Accent4 2 2 44" xfId="10867"/>
    <cellStyle name="40% - Accent4 2 2 45" xfId="11085"/>
    <cellStyle name="40% - Accent4 2 2 46" xfId="11299"/>
    <cellStyle name="40% - Accent4 2 2 47" xfId="11515"/>
    <cellStyle name="40% - Accent4 2 2 48" xfId="11729"/>
    <cellStyle name="40% - Accent4 2 2 49" xfId="11944"/>
    <cellStyle name="40% - Accent4 2 2 5" xfId="2034"/>
    <cellStyle name="40% - Accent4 2 2 50" xfId="12157"/>
    <cellStyle name="40% - Accent4 2 2 51" xfId="12362"/>
    <cellStyle name="40% - Accent4 2 2 52" xfId="12563"/>
    <cellStyle name="40% - Accent4 2 2 53" xfId="12738"/>
    <cellStyle name="40% - Accent4 2 2 54" xfId="12862"/>
    <cellStyle name="40% - Accent4 2 2 55" xfId="12974"/>
    <cellStyle name="40% - Accent4 2 2 56" xfId="13524"/>
    <cellStyle name="40% - Accent4 2 2 57" xfId="13725"/>
    <cellStyle name="40% - Accent4 2 2 58" xfId="13933"/>
    <cellStyle name="40% - Accent4 2 2 59" xfId="14107"/>
    <cellStyle name="40% - Accent4 2 2 6" xfId="2256"/>
    <cellStyle name="40% - Accent4 2 2 60" xfId="14230"/>
    <cellStyle name="40% - Accent4 2 2 61" xfId="14343"/>
    <cellStyle name="40% - Accent4 2 2 62" xfId="14843"/>
    <cellStyle name="40% - Accent4 2 2 63" xfId="15016"/>
    <cellStyle name="40% - Accent4 2 2 64" xfId="15142"/>
    <cellStyle name="40% - Accent4 2 2 7" xfId="2480"/>
    <cellStyle name="40% - Accent4 2 2 8" xfId="2701"/>
    <cellStyle name="40% - Accent4 2 2 9" xfId="2919"/>
    <cellStyle name="40% - Accent4 2 20" xfId="5067"/>
    <cellStyle name="40% - Accent4 2 21" xfId="5268"/>
    <cellStyle name="40% - Accent4 2 22" xfId="5442"/>
    <cellStyle name="40% - Accent4 2 23" xfId="5567"/>
    <cellStyle name="40% - Accent4 2 24" xfId="5679"/>
    <cellStyle name="40% - Accent4 2 25" xfId="6381"/>
    <cellStyle name="40% - Accent4 2 26" xfId="6612"/>
    <cellStyle name="40% - Accent4 2 27" xfId="6839"/>
    <cellStyle name="40% - Accent4 2 28" xfId="7067"/>
    <cellStyle name="40% - Accent4 2 29" xfId="7294"/>
    <cellStyle name="40% - Accent4 2 3" xfId="891"/>
    <cellStyle name="40% - Accent4 2 30" xfId="7521"/>
    <cellStyle name="40% - Accent4 2 31" xfId="7748"/>
    <cellStyle name="40% - Accent4 2 32" xfId="7975"/>
    <cellStyle name="40% - Accent4 2 33" xfId="8201"/>
    <cellStyle name="40% - Accent4 2 34" xfId="8427"/>
    <cellStyle name="40% - Accent4 2 35" xfId="8655"/>
    <cellStyle name="40% - Accent4 2 36" xfId="8881"/>
    <cellStyle name="40% - Accent4 2 37" xfId="9106"/>
    <cellStyle name="40% - Accent4 2 38" xfId="9330"/>
    <cellStyle name="40% - Accent4 2 39" xfId="9554"/>
    <cellStyle name="40% - Accent4 2 4" xfId="1586"/>
    <cellStyle name="40% - Accent4 2 40" xfId="9777"/>
    <cellStyle name="40% - Accent4 2 41" xfId="9996"/>
    <cellStyle name="40% - Accent4 2 42" xfId="10214"/>
    <cellStyle name="40% - Accent4 2 43" xfId="10432"/>
    <cellStyle name="40% - Accent4 2 44" xfId="10650"/>
    <cellStyle name="40% - Accent4 2 45" xfId="10868"/>
    <cellStyle name="40% - Accent4 2 46" xfId="11086"/>
    <cellStyle name="40% - Accent4 2 47" xfId="11300"/>
    <cellStyle name="40% - Accent4 2 48" xfId="11516"/>
    <cellStyle name="40% - Accent4 2 49" xfId="11730"/>
    <cellStyle name="40% - Accent4 2 5" xfId="1810"/>
    <cellStyle name="40% - Accent4 2 50" xfId="11945"/>
    <cellStyle name="40% - Accent4 2 51" xfId="12158"/>
    <cellStyle name="40% - Accent4 2 52" xfId="12363"/>
    <cellStyle name="40% - Accent4 2 53" xfId="12564"/>
    <cellStyle name="40% - Accent4 2 54" xfId="12739"/>
    <cellStyle name="40% - Accent4 2 55" xfId="12863"/>
    <cellStyle name="40% - Accent4 2 56" xfId="12973"/>
    <cellStyle name="40% - Accent4 2 57" xfId="13525"/>
    <cellStyle name="40% - Accent4 2 58" xfId="13726"/>
    <cellStyle name="40% - Accent4 2 59" xfId="13934"/>
    <cellStyle name="40% - Accent4 2 6" xfId="2035"/>
    <cellStyle name="40% - Accent4 2 60" xfId="14108"/>
    <cellStyle name="40% - Accent4 2 61" xfId="14231"/>
    <cellStyle name="40% - Accent4 2 62" xfId="14342"/>
    <cellStyle name="40% - Accent4 2 63" xfId="14844"/>
    <cellStyle name="40% - Accent4 2 64" xfId="15017"/>
    <cellStyle name="40% - Accent4 2 65" xfId="15143"/>
    <cellStyle name="40% - Accent4 2 7" xfId="2257"/>
    <cellStyle name="40% - Accent4 2 8" xfId="2481"/>
    <cellStyle name="40% - Accent4 2 9" xfId="2702"/>
    <cellStyle name="40% - Accent4 3" xfId="58"/>
    <cellStyle name="40% - Accent4 3 10" xfId="21002"/>
    <cellStyle name="40% - Accent4 3 11" xfId="21003"/>
    <cellStyle name="40% - Accent4 3 2" xfId="59"/>
    <cellStyle name="40% - Accent4 3 2 10" xfId="21004"/>
    <cellStyle name="40% - Accent4 3 2 2" xfId="15217"/>
    <cellStyle name="40% - Accent4 3 2 2 2" xfId="17136"/>
    <cellStyle name="40% - Accent4 3 2 2 2 2" xfId="21005"/>
    <cellStyle name="40% - Accent4 3 2 2 3" xfId="17137"/>
    <cellStyle name="40% - Accent4 3 2 2 3 2" xfId="21006"/>
    <cellStyle name="40% - Accent4 3 2 2 4" xfId="21007"/>
    <cellStyle name="40% - Accent4 3 2 3" xfId="15862"/>
    <cellStyle name="40% - Accent4 3 2 3 2" xfId="17138"/>
    <cellStyle name="40% - Accent4 3 2 3 2 2" xfId="21008"/>
    <cellStyle name="40% - Accent4 3 2 3 3" xfId="19646"/>
    <cellStyle name="40% - Accent4 3 2 3 3 2" xfId="25318"/>
    <cellStyle name="40% - Accent4 3 2 3 4" xfId="21009"/>
    <cellStyle name="40% - Accent4 3 2 4" xfId="15863"/>
    <cellStyle name="40% - Accent4 3 2 4 2" xfId="17139"/>
    <cellStyle name="40% - Accent4 3 2 4 2 2" xfId="21010"/>
    <cellStyle name="40% - Accent4 3 2 4 3" xfId="19647"/>
    <cellStyle name="40% - Accent4 3 2 4 3 2" xfId="25319"/>
    <cellStyle name="40% - Accent4 3 2 4 4" xfId="21011"/>
    <cellStyle name="40% - Accent4 3 2 5" xfId="15864"/>
    <cellStyle name="40% - Accent4 3 2 5 2" xfId="17140"/>
    <cellStyle name="40% - Accent4 3 2 5 2 2" xfId="21012"/>
    <cellStyle name="40% - Accent4 3 2 5 3" xfId="19648"/>
    <cellStyle name="40% - Accent4 3 2 5 3 2" xfId="25320"/>
    <cellStyle name="40% - Accent4 3 2 5 4" xfId="21013"/>
    <cellStyle name="40% - Accent4 3 2 6" xfId="15865"/>
    <cellStyle name="40% - Accent4 3 2 6 2" xfId="17141"/>
    <cellStyle name="40% - Accent4 3 2 6 2 2" xfId="21014"/>
    <cellStyle name="40% - Accent4 3 2 6 3" xfId="19649"/>
    <cellStyle name="40% - Accent4 3 2 6 3 2" xfId="25321"/>
    <cellStyle name="40% - Accent4 3 2 6 4" xfId="21015"/>
    <cellStyle name="40% - Accent4 3 2 7" xfId="17142"/>
    <cellStyle name="40% - Accent4 3 2 7 2" xfId="21016"/>
    <cellStyle name="40% - Accent4 3 2 8" xfId="17143"/>
    <cellStyle name="40% - Accent4 3 2 8 2" xfId="21017"/>
    <cellStyle name="40% - Accent4 3 2 9" xfId="21018"/>
    <cellStyle name="40% - Accent4 3 3" xfId="15218"/>
    <cellStyle name="40% - Accent4 3 3 2" xfId="17144"/>
    <cellStyle name="40% - Accent4 3 3 2 2" xfId="21019"/>
    <cellStyle name="40% - Accent4 3 3 3" xfId="17145"/>
    <cellStyle name="40% - Accent4 3 3 3 2" xfId="21020"/>
    <cellStyle name="40% - Accent4 3 3 4" xfId="21021"/>
    <cellStyle name="40% - Accent4 3 4" xfId="15866"/>
    <cellStyle name="40% - Accent4 3 4 2" xfId="17146"/>
    <cellStyle name="40% - Accent4 3 4 2 2" xfId="21022"/>
    <cellStyle name="40% - Accent4 3 4 3" xfId="19650"/>
    <cellStyle name="40% - Accent4 3 4 3 2" xfId="25322"/>
    <cellStyle name="40% - Accent4 3 4 4" xfId="21023"/>
    <cellStyle name="40% - Accent4 3 5" xfId="15867"/>
    <cellStyle name="40% - Accent4 3 5 2" xfId="17147"/>
    <cellStyle name="40% - Accent4 3 5 2 2" xfId="21024"/>
    <cellStyle name="40% - Accent4 3 5 3" xfId="19651"/>
    <cellStyle name="40% - Accent4 3 5 3 2" xfId="25323"/>
    <cellStyle name="40% - Accent4 3 5 4" xfId="21025"/>
    <cellStyle name="40% - Accent4 3 6" xfId="15868"/>
    <cellStyle name="40% - Accent4 3 6 2" xfId="17148"/>
    <cellStyle name="40% - Accent4 3 6 2 2" xfId="21026"/>
    <cellStyle name="40% - Accent4 3 6 3" xfId="19652"/>
    <cellStyle name="40% - Accent4 3 6 3 2" xfId="25324"/>
    <cellStyle name="40% - Accent4 3 6 4" xfId="21027"/>
    <cellStyle name="40% - Accent4 3 7" xfId="15869"/>
    <cellStyle name="40% - Accent4 3 7 2" xfId="17149"/>
    <cellStyle name="40% - Accent4 3 7 2 2" xfId="21028"/>
    <cellStyle name="40% - Accent4 3 7 3" xfId="19653"/>
    <cellStyle name="40% - Accent4 3 7 3 2" xfId="25325"/>
    <cellStyle name="40% - Accent4 3 7 4" xfId="21029"/>
    <cellStyle name="40% - Accent4 3 8" xfId="17150"/>
    <cellStyle name="40% - Accent4 3 8 2" xfId="21030"/>
    <cellStyle name="40% - Accent4 3 9" xfId="17151"/>
    <cellStyle name="40% - Accent4 3 9 2" xfId="21031"/>
    <cellStyle name="40% - Accent4 4" xfId="60"/>
    <cellStyle name="40% - Accent4 4 10" xfId="2916"/>
    <cellStyle name="40% - Accent4 4 11" xfId="3134"/>
    <cellStyle name="40% - Accent4 4 12" xfId="3353"/>
    <cellStyle name="40% - Accent4 4 13" xfId="3567"/>
    <cellStyle name="40% - Accent4 4 14" xfId="3781"/>
    <cellStyle name="40% - Accent4 4 15" xfId="4001"/>
    <cellStyle name="40% - Accent4 4 16" xfId="4216"/>
    <cellStyle name="40% - Accent4 4 17" xfId="4432"/>
    <cellStyle name="40% - Accent4 4 18" xfId="4646"/>
    <cellStyle name="40% - Accent4 4 19" xfId="4859"/>
    <cellStyle name="40% - Accent4 4 2" xfId="61"/>
    <cellStyle name="40% - Accent4 4 2 10" xfId="3133"/>
    <cellStyle name="40% - Accent4 4 2 11" xfId="3352"/>
    <cellStyle name="40% - Accent4 4 2 12" xfId="3566"/>
    <cellStyle name="40% - Accent4 4 2 13" xfId="3780"/>
    <cellStyle name="40% - Accent4 4 2 14" xfId="4000"/>
    <cellStyle name="40% - Accent4 4 2 15" xfId="4215"/>
    <cellStyle name="40% - Accent4 4 2 16" xfId="4431"/>
    <cellStyle name="40% - Accent4 4 2 17" xfId="4645"/>
    <cellStyle name="40% - Accent4 4 2 18" xfId="4858"/>
    <cellStyle name="40% - Accent4 4 2 19" xfId="5062"/>
    <cellStyle name="40% - Accent4 4 2 2" xfId="896"/>
    <cellStyle name="40% - Accent4 4 2 20" xfId="5263"/>
    <cellStyle name="40% - Accent4 4 2 21" xfId="5439"/>
    <cellStyle name="40% - Accent4 4 2 22" xfId="5564"/>
    <cellStyle name="40% - Accent4 4 2 23" xfId="5684"/>
    <cellStyle name="40% - Accent4 4 2 24" xfId="6376"/>
    <cellStyle name="40% - Accent4 4 2 25" xfId="6607"/>
    <cellStyle name="40% - Accent4 4 2 26" xfId="6834"/>
    <cellStyle name="40% - Accent4 4 2 27" xfId="7062"/>
    <cellStyle name="40% - Accent4 4 2 28" xfId="7290"/>
    <cellStyle name="40% - Accent4 4 2 29" xfId="7516"/>
    <cellStyle name="40% - Accent4 4 2 3" xfId="1581"/>
    <cellStyle name="40% - Accent4 4 2 30" xfId="7743"/>
    <cellStyle name="40% - Accent4 4 2 31" xfId="7970"/>
    <cellStyle name="40% - Accent4 4 2 32" xfId="8196"/>
    <cellStyle name="40% - Accent4 4 2 33" xfId="8422"/>
    <cellStyle name="40% - Accent4 4 2 34" xfId="8650"/>
    <cellStyle name="40% - Accent4 4 2 35" xfId="8876"/>
    <cellStyle name="40% - Accent4 4 2 36" xfId="9101"/>
    <cellStyle name="40% - Accent4 4 2 37" xfId="9325"/>
    <cellStyle name="40% - Accent4 4 2 38" xfId="9549"/>
    <cellStyle name="40% - Accent4 4 2 39" xfId="9772"/>
    <cellStyle name="40% - Accent4 4 2 4" xfId="1805"/>
    <cellStyle name="40% - Accent4 4 2 40" xfId="9992"/>
    <cellStyle name="40% - Accent4 4 2 41" xfId="10210"/>
    <cellStyle name="40% - Accent4 4 2 42" xfId="10428"/>
    <cellStyle name="40% - Accent4 4 2 43" xfId="10646"/>
    <cellStyle name="40% - Accent4 4 2 44" xfId="10864"/>
    <cellStyle name="40% - Accent4 4 2 45" xfId="11081"/>
    <cellStyle name="40% - Accent4 4 2 46" xfId="11296"/>
    <cellStyle name="40% - Accent4 4 2 47" xfId="11511"/>
    <cellStyle name="40% - Accent4 4 2 48" xfId="11725"/>
    <cellStyle name="40% - Accent4 4 2 49" xfId="11940"/>
    <cellStyle name="40% - Accent4 4 2 5" xfId="2031"/>
    <cellStyle name="40% - Accent4 4 2 50" xfId="12154"/>
    <cellStyle name="40% - Accent4 4 2 51" xfId="12358"/>
    <cellStyle name="40% - Accent4 4 2 52" xfId="12560"/>
    <cellStyle name="40% - Accent4 4 2 53" xfId="12736"/>
    <cellStyle name="40% - Accent4 4 2 54" xfId="12860"/>
    <cellStyle name="40% - Accent4 4 2 55" xfId="12978"/>
    <cellStyle name="40% - Accent4 4 2 56" xfId="13520"/>
    <cellStyle name="40% - Accent4 4 2 57" xfId="13722"/>
    <cellStyle name="40% - Accent4 4 2 58" xfId="13930"/>
    <cellStyle name="40% - Accent4 4 2 59" xfId="14105"/>
    <cellStyle name="40% - Accent4 4 2 6" xfId="2252"/>
    <cellStyle name="40% - Accent4 4 2 60" xfId="14228"/>
    <cellStyle name="40% - Accent4 4 2 61" xfId="14346"/>
    <cellStyle name="40% - Accent4 4 2 62" xfId="14839"/>
    <cellStyle name="40% - Accent4 4 2 63" xfId="15014"/>
    <cellStyle name="40% - Accent4 4 2 64" xfId="15140"/>
    <cellStyle name="40% - Accent4 4 2 7" xfId="2476"/>
    <cellStyle name="40% - Accent4 4 2 8" xfId="2697"/>
    <cellStyle name="40% - Accent4 4 2 9" xfId="2915"/>
    <cellStyle name="40% - Accent4 4 20" xfId="5063"/>
    <cellStyle name="40% - Accent4 4 21" xfId="5264"/>
    <cellStyle name="40% - Accent4 4 22" xfId="5440"/>
    <cellStyle name="40% - Accent4 4 23" xfId="5565"/>
    <cellStyle name="40% - Accent4 4 24" xfId="5683"/>
    <cellStyle name="40% - Accent4 4 25" xfId="6377"/>
    <cellStyle name="40% - Accent4 4 26" xfId="6608"/>
    <cellStyle name="40% - Accent4 4 27" xfId="6835"/>
    <cellStyle name="40% - Accent4 4 28" xfId="7063"/>
    <cellStyle name="40% - Accent4 4 29" xfId="7291"/>
    <cellStyle name="40% - Accent4 4 3" xfId="895"/>
    <cellStyle name="40% - Accent4 4 30" xfId="7517"/>
    <cellStyle name="40% - Accent4 4 31" xfId="7744"/>
    <cellStyle name="40% - Accent4 4 32" xfId="7971"/>
    <cellStyle name="40% - Accent4 4 33" xfId="8197"/>
    <cellStyle name="40% - Accent4 4 34" xfId="8423"/>
    <cellStyle name="40% - Accent4 4 35" xfId="8651"/>
    <cellStyle name="40% - Accent4 4 36" xfId="8877"/>
    <cellStyle name="40% - Accent4 4 37" xfId="9102"/>
    <cellStyle name="40% - Accent4 4 38" xfId="9326"/>
    <cellStyle name="40% - Accent4 4 39" xfId="9550"/>
    <cellStyle name="40% - Accent4 4 4" xfId="1582"/>
    <cellStyle name="40% - Accent4 4 40" xfId="9773"/>
    <cellStyle name="40% - Accent4 4 41" xfId="9993"/>
    <cellStyle name="40% - Accent4 4 42" xfId="10211"/>
    <cellStyle name="40% - Accent4 4 43" xfId="10429"/>
    <cellStyle name="40% - Accent4 4 44" xfId="10647"/>
    <cellStyle name="40% - Accent4 4 45" xfId="10865"/>
    <cellStyle name="40% - Accent4 4 46" xfId="11082"/>
    <cellStyle name="40% - Accent4 4 47" xfId="11297"/>
    <cellStyle name="40% - Accent4 4 48" xfId="11512"/>
    <cellStyle name="40% - Accent4 4 49" xfId="11726"/>
    <cellStyle name="40% - Accent4 4 5" xfId="1806"/>
    <cellStyle name="40% - Accent4 4 50" xfId="11941"/>
    <cellStyle name="40% - Accent4 4 51" xfId="12155"/>
    <cellStyle name="40% - Accent4 4 52" xfId="12359"/>
    <cellStyle name="40% - Accent4 4 53" xfId="12561"/>
    <cellStyle name="40% - Accent4 4 54" xfId="12737"/>
    <cellStyle name="40% - Accent4 4 55" xfId="12861"/>
    <cellStyle name="40% - Accent4 4 56" xfId="12977"/>
    <cellStyle name="40% - Accent4 4 57" xfId="13521"/>
    <cellStyle name="40% - Accent4 4 58" xfId="13723"/>
    <cellStyle name="40% - Accent4 4 59" xfId="13931"/>
    <cellStyle name="40% - Accent4 4 6" xfId="2032"/>
    <cellStyle name="40% - Accent4 4 60" xfId="14106"/>
    <cellStyle name="40% - Accent4 4 61" xfId="14229"/>
    <cellStyle name="40% - Accent4 4 62" xfId="14345"/>
    <cellStyle name="40% - Accent4 4 63" xfId="14840"/>
    <cellStyle name="40% - Accent4 4 64" xfId="15015"/>
    <cellStyle name="40% - Accent4 4 65" xfId="15141"/>
    <cellStyle name="40% - Accent4 4 7" xfId="2253"/>
    <cellStyle name="40% - Accent4 4 8" xfId="2477"/>
    <cellStyle name="40% - Accent4 4 9" xfId="2698"/>
    <cellStyle name="40% - Accent5 2" xfId="62"/>
    <cellStyle name="40% - Accent5 2 10" xfId="2914"/>
    <cellStyle name="40% - Accent5 2 11" xfId="3132"/>
    <cellStyle name="40% - Accent5 2 12" xfId="3351"/>
    <cellStyle name="40% - Accent5 2 13" xfId="3565"/>
    <cellStyle name="40% - Accent5 2 14" xfId="3779"/>
    <cellStyle name="40% - Accent5 2 15" xfId="3999"/>
    <cellStyle name="40% - Accent5 2 16" xfId="4214"/>
    <cellStyle name="40% - Accent5 2 17" xfId="4430"/>
    <cellStyle name="40% - Accent5 2 18" xfId="4644"/>
    <cellStyle name="40% - Accent5 2 19" xfId="4857"/>
    <cellStyle name="40% - Accent5 2 2" xfId="63"/>
    <cellStyle name="40% - Accent5 2 2 10" xfId="3131"/>
    <cellStyle name="40% - Accent5 2 2 11" xfId="3350"/>
    <cellStyle name="40% - Accent5 2 2 12" xfId="3564"/>
    <cellStyle name="40% - Accent5 2 2 13" xfId="3778"/>
    <cellStyle name="40% - Accent5 2 2 14" xfId="3998"/>
    <cellStyle name="40% - Accent5 2 2 15" xfId="4213"/>
    <cellStyle name="40% - Accent5 2 2 16" xfId="4429"/>
    <cellStyle name="40% - Accent5 2 2 17" xfId="4643"/>
    <cellStyle name="40% - Accent5 2 2 18" xfId="4856"/>
    <cellStyle name="40% - Accent5 2 2 19" xfId="5060"/>
    <cellStyle name="40% - Accent5 2 2 2" xfId="898"/>
    <cellStyle name="40% - Accent5 2 2 20" xfId="5261"/>
    <cellStyle name="40% - Accent5 2 2 21" xfId="5437"/>
    <cellStyle name="40% - Accent5 2 2 22" xfId="5562"/>
    <cellStyle name="40% - Accent5 2 2 23" xfId="5686"/>
    <cellStyle name="40% - Accent5 2 2 24" xfId="6374"/>
    <cellStyle name="40% - Accent5 2 2 25" xfId="6605"/>
    <cellStyle name="40% - Accent5 2 2 26" xfId="6832"/>
    <cellStyle name="40% - Accent5 2 2 27" xfId="7060"/>
    <cellStyle name="40% - Accent5 2 2 28" xfId="7288"/>
    <cellStyle name="40% - Accent5 2 2 29" xfId="7514"/>
    <cellStyle name="40% - Accent5 2 2 3" xfId="1579"/>
    <cellStyle name="40% - Accent5 2 2 30" xfId="7741"/>
    <cellStyle name="40% - Accent5 2 2 31" xfId="7968"/>
    <cellStyle name="40% - Accent5 2 2 32" xfId="8194"/>
    <cellStyle name="40% - Accent5 2 2 33" xfId="8420"/>
    <cellStyle name="40% - Accent5 2 2 34" xfId="8648"/>
    <cellStyle name="40% - Accent5 2 2 35" xfId="8874"/>
    <cellStyle name="40% - Accent5 2 2 36" xfId="9099"/>
    <cellStyle name="40% - Accent5 2 2 37" xfId="9323"/>
    <cellStyle name="40% - Accent5 2 2 38" xfId="9547"/>
    <cellStyle name="40% - Accent5 2 2 39" xfId="9770"/>
    <cellStyle name="40% - Accent5 2 2 4" xfId="1803"/>
    <cellStyle name="40% - Accent5 2 2 40" xfId="9990"/>
    <cellStyle name="40% - Accent5 2 2 41" xfId="10208"/>
    <cellStyle name="40% - Accent5 2 2 42" xfId="10426"/>
    <cellStyle name="40% - Accent5 2 2 43" xfId="10644"/>
    <cellStyle name="40% - Accent5 2 2 44" xfId="10862"/>
    <cellStyle name="40% - Accent5 2 2 45" xfId="11079"/>
    <cellStyle name="40% - Accent5 2 2 46" xfId="11294"/>
    <cellStyle name="40% - Accent5 2 2 47" xfId="11509"/>
    <cellStyle name="40% - Accent5 2 2 48" xfId="11723"/>
    <cellStyle name="40% - Accent5 2 2 49" xfId="11938"/>
    <cellStyle name="40% - Accent5 2 2 5" xfId="2029"/>
    <cellStyle name="40% - Accent5 2 2 50" xfId="12152"/>
    <cellStyle name="40% - Accent5 2 2 51" xfId="12356"/>
    <cellStyle name="40% - Accent5 2 2 52" xfId="12558"/>
    <cellStyle name="40% - Accent5 2 2 53" xfId="12734"/>
    <cellStyle name="40% - Accent5 2 2 54" xfId="12858"/>
    <cellStyle name="40% - Accent5 2 2 55" xfId="12980"/>
    <cellStyle name="40% - Accent5 2 2 56" xfId="13518"/>
    <cellStyle name="40% - Accent5 2 2 57" xfId="13720"/>
    <cellStyle name="40% - Accent5 2 2 58" xfId="13928"/>
    <cellStyle name="40% - Accent5 2 2 59" xfId="14103"/>
    <cellStyle name="40% - Accent5 2 2 6" xfId="2250"/>
    <cellStyle name="40% - Accent5 2 2 60" xfId="14226"/>
    <cellStyle name="40% - Accent5 2 2 61" xfId="14348"/>
    <cellStyle name="40% - Accent5 2 2 62" xfId="14837"/>
    <cellStyle name="40% - Accent5 2 2 63" xfId="15012"/>
    <cellStyle name="40% - Accent5 2 2 64" xfId="15138"/>
    <cellStyle name="40% - Accent5 2 2 7" xfId="2474"/>
    <cellStyle name="40% - Accent5 2 2 8" xfId="2695"/>
    <cellStyle name="40% - Accent5 2 2 9" xfId="2913"/>
    <cellStyle name="40% - Accent5 2 20" xfId="5061"/>
    <cellStyle name="40% - Accent5 2 21" xfId="5262"/>
    <cellStyle name="40% - Accent5 2 22" xfId="5438"/>
    <cellStyle name="40% - Accent5 2 23" xfId="5563"/>
    <cellStyle name="40% - Accent5 2 24" xfId="5685"/>
    <cellStyle name="40% - Accent5 2 25" xfId="6375"/>
    <cellStyle name="40% - Accent5 2 26" xfId="6606"/>
    <cellStyle name="40% - Accent5 2 27" xfId="6833"/>
    <cellStyle name="40% - Accent5 2 28" xfId="7061"/>
    <cellStyle name="40% - Accent5 2 29" xfId="7289"/>
    <cellStyle name="40% - Accent5 2 3" xfId="897"/>
    <cellStyle name="40% - Accent5 2 30" xfId="7515"/>
    <cellStyle name="40% - Accent5 2 31" xfId="7742"/>
    <cellStyle name="40% - Accent5 2 32" xfId="7969"/>
    <cellStyle name="40% - Accent5 2 33" xfId="8195"/>
    <cellStyle name="40% - Accent5 2 34" xfId="8421"/>
    <cellStyle name="40% - Accent5 2 35" xfId="8649"/>
    <cellStyle name="40% - Accent5 2 36" xfId="8875"/>
    <cellStyle name="40% - Accent5 2 37" xfId="9100"/>
    <cellStyle name="40% - Accent5 2 38" xfId="9324"/>
    <cellStyle name="40% - Accent5 2 39" xfId="9548"/>
    <cellStyle name="40% - Accent5 2 4" xfId="1580"/>
    <cellStyle name="40% - Accent5 2 40" xfId="9771"/>
    <cellStyle name="40% - Accent5 2 41" xfId="9991"/>
    <cellStyle name="40% - Accent5 2 42" xfId="10209"/>
    <cellStyle name="40% - Accent5 2 43" xfId="10427"/>
    <cellStyle name="40% - Accent5 2 44" xfId="10645"/>
    <cellStyle name="40% - Accent5 2 45" xfId="10863"/>
    <cellStyle name="40% - Accent5 2 46" xfId="11080"/>
    <cellStyle name="40% - Accent5 2 47" xfId="11295"/>
    <cellStyle name="40% - Accent5 2 48" xfId="11510"/>
    <cellStyle name="40% - Accent5 2 49" xfId="11724"/>
    <cellStyle name="40% - Accent5 2 5" xfId="1804"/>
    <cellStyle name="40% - Accent5 2 50" xfId="11939"/>
    <cellStyle name="40% - Accent5 2 51" xfId="12153"/>
    <cellStyle name="40% - Accent5 2 52" xfId="12357"/>
    <cellStyle name="40% - Accent5 2 53" xfId="12559"/>
    <cellStyle name="40% - Accent5 2 54" xfId="12735"/>
    <cellStyle name="40% - Accent5 2 55" xfId="12859"/>
    <cellStyle name="40% - Accent5 2 56" xfId="12979"/>
    <cellStyle name="40% - Accent5 2 57" xfId="13519"/>
    <cellStyle name="40% - Accent5 2 58" xfId="13721"/>
    <cellStyle name="40% - Accent5 2 59" xfId="13929"/>
    <cellStyle name="40% - Accent5 2 6" xfId="2030"/>
    <cellStyle name="40% - Accent5 2 60" xfId="14104"/>
    <cellStyle name="40% - Accent5 2 61" xfId="14227"/>
    <cellStyle name="40% - Accent5 2 62" xfId="14347"/>
    <cellStyle name="40% - Accent5 2 63" xfId="14838"/>
    <cellStyle name="40% - Accent5 2 64" xfId="15013"/>
    <cellStyle name="40% - Accent5 2 65" xfId="15139"/>
    <cellStyle name="40% - Accent5 2 7" xfId="2251"/>
    <cellStyle name="40% - Accent5 2 8" xfId="2475"/>
    <cellStyle name="40% - Accent5 2 9" xfId="2696"/>
    <cellStyle name="40% - Accent5 3" xfId="64"/>
    <cellStyle name="40% - Accent5 3 10" xfId="21032"/>
    <cellStyle name="40% - Accent5 3 11" xfId="21033"/>
    <cellStyle name="40% - Accent5 3 2" xfId="65"/>
    <cellStyle name="40% - Accent5 3 2 10" xfId="21034"/>
    <cellStyle name="40% - Accent5 3 2 2" xfId="15219"/>
    <cellStyle name="40% - Accent5 3 2 2 2" xfId="17152"/>
    <cellStyle name="40% - Accent5 3 2 2 2 2" xfId="21035"/>
    <cellStyle name="40% - Accent5 3 2 2 3" xfId="17153"/>
    <cellStyle name="40% - Accent5 3 2 2 3 2" xfId="21036"/>
    <cellStyle name="40% - Accent5 3 2 2 4" xfId="21037"/>
    <cellStyle name="40% - Accent5 3 2 3" xfId="15870"/>
    <cellStyle name="40% - Accent5 3 2 3 2" xfId="17154"/>
    <cellStyle name="40% - Accent5 3 2 3 2 2" xfId="21038"/>
    <cellStyle name="40% - Accent5 3 2 3 3" xfId="19654"/>
    <cellStyle name="40% - Accent5 3 2 3 3 2" xfId="25326"/>
    <cellStyle name="40% - Accent5 3 2 3 4" xfId="21039"/>
    <cellStyle name="40% - Accent5 3 2 4" xfId="15871"/>
    <cellStyle name="40% - Accent5 3 2 4 2" xfId="17155"/>
    <cellStyle name="40% - Accent5 3 2 4 2 2" xfId="21040"/>
    <cellStyle name="40% - Accent5 3 2 4 3" xfId="19655"/>
    <cellStyle name="40% - Accent5 3 2 4 3 2" xfId="25327"/>
    <cellStyle name="40% - Accent5 3 2 4 4" xfId="21041"/>
    <cellStyle name="40% - Accent5 3 2 5" xfId="15872"/>
    <cellStyle name="40% - Accent5 3 2 5 2" xfId="17156"/>
    <cellStyle name="40% - Accent5 3 2 5 2 2" xfId="21042"/>
    <cellStyle name="40% - Accent5 3 2 5 3" xfId="19656"/>
    <cellStyle name="40% - Accent5 3 2 5 3 2" xfId="25328"/>
    <cellStyle name="40% - Accent5 3 2 5 4" xfId="21043"/>
    <cellStyle name="40% - Accent5 3 2 6" xfId="15873"/>
    <cellStyle name="40% - Accent5 3 2 6 2" xfId="17157"/>
    <cellStyle name="40% - Accent5 3 2 6 2 2" xfId="21044"/>
    <cellStyle name="40% - Accent5 3 2 6 3" xfId="19657"/>
    <cellStyle name="40% - Accent5 3 2 6 3 2" xfId="25329"/>
    <cellStyle name="40% - Accent5 3 2 6 4" xfId="21045"/>
    <cellStyle name="40% - Accent5 3 2 7" xfId="17158"/>
    <cellStyle name="40% - Accent5 3 2 7 2" xfId="21046"/>
    <cellStyle name="40% - Accent5 3 2 8" xfId="17159"/>
    <cellStyle name="40% - Accent5 3 2 8 2" xfId="21047"/>
    <cellStyle name="40% - Accent5 3 2 9" xfId="21048"/>
    <cellStyle name="40% - Accent5 3 3" xfId="15220"/>
    <cellStyle name="40% - Accent5 3 3 2" xfId="17160"/>
    <cellStyle name="40% - Accent5 3 3 2 2" xfId="21049"/>
    <cellStyle name="40% - Accent5 3 3 3" xfId="17161"/>
    <cellStyle name="40% - Accent5 3 3 3 2" xfId="21050"/>
    <cellStyle name="40% - Accent5 3 3 4" xfId="21051"/>
    <cellStyle name="40% - Accent5 3 4" xfId="15874"/>
    <cellStyle name="40% - Accent5 3 4 2" xfId="17162"/>
    <cellStyle name="40% - Accent5 3 4 2 2" xfId="21052"/>
    <cellStyle name="40% - Accent5 3 4 3" xfId="19658"/>
    <cellStyle name="40% - Accent5 3 4 3 2" xfId="25330"/>
    <cellStyle name="40% - Accent5 3 4 4" xfId="21053"/>
    <cellStyle name="40% - Accent5 3 5" xfId="15875"/>
    <cellStyle name="40% - Accent5 3 5 2" xfId="17163"/>
    <cellStyle name="40% - Accent5 3 5 2 2" xfId="21054"/>
    <cellStyle name="40% - Accent5 3 5 3" xfId="19659"/>
    <cellStyle name="40% - Accent5 3 5 3 2" xfId="25331"/>
    <cellStyle name="40% - Accent5 3 5 4" xfId="21055"/>
    <cellStyle name="40% - Accent5 3 6" xfId="15876"/>
    <cellStyle name="40% - Accent5 3 6 2" xfId="17164"/>
    <cellStyle name="40% - Accent5 3 6 2 2" xfId="21056"/>
    <cellStyle name="40% - Accent5 3 6 3" xfId="19660"/>
    <cellStyle name="40% - Accent5 3 6 3 2" xfId="25332"/>
    <cellStyle name="40% - Accent5 3 6 4" xfId="21057"/>
    <cellStyle name="40% - Accent5 3 7" xfId="15877"/>
    <cellStyle name="40% - Accent5 3 7 2" xfId="17165"/>
    <cellStyle name="40% - Accent5 3 7 2 2" xfId="21058"/>
    <cellStyle name="40% - Accent5 3 7 3" xfId="19661"/>
    <cellStyle name="40% - Accent5 3 7 3 2" xfId="25333"/>
    <cellStyle name="40% - Accent5 3 7 4" xfId="21059"/>
    <cellStyle name="40% - Accent5 3 8" xfId="17166"/>
    <cellStyle name="40% - Accent5 3 8 2" xfId="21060"/>
    <cellStyle name="40% - Accent5 3 9" xfId="17167"/>
    <cellStyle name="40% - Accent5 3 9 2" xfId="21061"/>
    <cellStyle name="40% - Accent5 4" xfId="66"/>
    <cellStyle name="40% - Accent5 4 10" xfId="2910"/>
    <cellStyle name="40% - Accent5 4 11" xfId="3128"/>
    <cellStyle name="40% - Accent5 4 12" xfId="3348"/>
    <cellStyle name="40% - Accent5 4 13" xfId="3561"/>
    <cellStyle name="40% - Accent5 4 14" xfId="3775"/>
    <cellStyle name="40% - Accent5 4 15" xfId="3995"/>
    <cellStyle name="40% - Accent5 4 16" xfId="4210"/>
    <cellStyle name="40% - Accent5 4 17" xfId="4426"/>
    <cellStyle name="40% - Accent5 4 18" xfId="4640"/>
    <cellStyle name="40% - Accent5 4 19" xfId="4853"/>
    <cellStyle name="40% - Accent5 4 2" xfId="67"/>
    <cellStyle name="40% - Accent5 4 2 10" xfId="3127"/>
    <cellStyle name="40% - Accent5 4 2 11" xfId="3347"/>
    <cellStyle name="40% - Accent5 4 2 12" xfId="3560"/>
    <cellStyle name="40% - Accent5 4 2 13" xfId="3774"/>
    <cellStyle name="40% - Accent5 4 2 14" xfId="3994"/>
    <cellStyle name="40% - Accent5 4 2 15" xfId="4209"/>
    <cellStyle name="40% - Accent5 4 2 16" xfId="4425"/>
    <cellStyle name="40% - Accent5 4 2 17" xfId="4639"/>
    <cellStyle name="40% - Accent5 4 2 18" xfId="4852"/>
    <cellStyle name="40% - Accent5 4 2 19" xfId="5056"/>
    <cellStyle name="40% - Accent5 4 2 2" xfId="902"/>
    <cellStyle name="40% - Accent5 4 2 20" xfId="5257"/>
    <cellStyle name="40% - Accent5 4 2 21" xfId="5435"/>
    <cellStyle name="40% - Accent5 4 2 22" xfId="5560"/>
    <cellStyle name="40% - Accent5 4 2 23" xfId="5690"/>
    <cellStyle name="40% - Accent5 4 2 24" xfId="6370"/>
    <cellStyle name="40% - Accent5 4 2 25" xfId="6601"/>
    <cellStyle name="40% - Accent5 4 2 26" xfId="6828"/>
    <cellStyle name="40% - Accent5 4 2 27" xfId="7056"/>
    <cellStyle name="40% - Accent5 4 2 28" xfId="7284"/>
    <cellStyle name="40% - Accent5 4 2 29" xfId="7510"/>
    <cellStyle name="40% - Accent5 4 2 3" xfId="1575"/>
    <cellStyle name="40% - Accent5 4 2 30" xfId="7737"/>
    <cellStyle name="40% - Accent5 4 2 31" xfId="7964"/>
    <cellStyle name="40% - Accent5 4 2 32" xfId="8190"/>
    <cellStyle name="40% - Accent5 4 2 33" xfId="8416"/>
    <cellStyle name="40% - Accent5 4 2 34" xfId="8644"/>
    <cellStyle name="40% - Accent5 4 2 35" xfId="8870"/>
    <cellStyle name="40% - Accent5 4 2 36" xfId="9095"/>
    <cellStyle name="40% - Accent5 4 2 37" xfId="9319"/>
    <cellStyle name="40% - Accent5 4 2 38" xfId="9543"/>
    <cellStyle name="40% - Accent5 4 2 39" xfId="9766"/>
    <cellStyle name="40% - Accent5 4 2 4" xfId="1799"/>
    <cellStyle name="40% - Accent5 4 2 40" xfId="9986"/>
    <cellStyle name="40% - Accent5 4 2 41" xfId="10204"/>
    <cellStyle name="40% - Accent5 4 2 42" xfId="10422"/>
    <cellStyle name="40% - Accent5 4 2 43" xfId="10640"/>
    <cellStyle name="40% - Accent5 4 2 44" xfId="10858"/>
    <cellStyle name="40% - Accent5 4 2 45" xfId="11075"/>
    <cellStyle name="40% - Accent5 4 2 46" xfId="11290"/>
    <cellStyle name="40% - Accent5 4 2 47" xfId="11505"/>
    <cellStyle name="40% - Accent5 4 2 48" xfId="11719"/>
    <cellStyle name="40% - Accent5 4 2 49" xfId="11934"/>
    <cellStyle name="40% - Accent5 4 2 5" xfId="2025"/>
    <cellStyle name="40% - Accent5 4 2 50" xfId="12148"/>
    <cellStyle name="40% - Accent5 4 2 51" xfId="12352"/>
    <cellStyle name="40% - Accent5 4 2 52" xfId="12554"/>
    <cellStyle name="40% - Accent5 4 2 53" xfId="12732"/>
    <cellStyle name="40% - Accent5 4 2 54" xfId="12856"/>
    <cellStyle name="40% - Accent5 4 2 55" xfId="12983"/>
    <cellStyle name="40% - Accent5 4 2 56" xfId="13514"/>
    <cellStyle name="40% - Accent5 4 2 57" xfId="13716"/>
    <cellStyle name="40% - Accent5 4 2 58" xfId="13925"/>
    <cellStyle name="40% - Accent5 4 2 59" xfId="14101"/>
    <cellStyle name="40% - Accent5 4 2 6" xfId="2246"/>
    <cellStyle name="40% - Accent5 4 2 60" xfId="14224"/>
    <cellStyle name="40% - Accent5 4 2 61" xfId="14352"/>
    <cellStyle name="40% - Accent5 4 2 62" xfId="14833"/>
    <cellStyle name="40% - Accent5 4 2 63" xfId="15010"/>
    <cellStyle name="40% - Accent5 4 2 64" xfId="15136"/>
    <cellStyle name="40% - Accent5 4 2 7" xfId="2470"/>
    <cellStyle name="40% - Accent5 4 2 8" xfId="2691"/>
    <cellStyle name="40% - Accent5 4 2 9" xfId="2909"/>
    <cellStyle name="40% - Accent5 4 20" xfId="5057"/>
    <cellStyle name="40% - Accent5 4 21" xfId="5258"/>
    <cellStyle name="40% - Accent5 4 22" xfId="5436"/>
    <cellStyle name="40% - Accent5 4 23" xfId="5561"/>
    <cellStyle name="40% - Accent5 4 24" xfId="5689"/>
    <cellStyle name="40% - Accent5 4 25" xfId="6371"/>
    <cellStyle name="40% - Accent5 4 26" xfId="6602"/>
    <cellStyle name="40% - Accent5 4 27" xfId="6829"/>
    <cellStyle name="40% - Accent5 4 28" xfId="7057"/>
    <cellStyle name="40% - Accent5 4 29" xfId="7285"/>
    <cellStyle name="40% - Accent5 4 3" xfId="901"/>
    <cellStyle name="40% - Accent5 4 30" xfId="7511"/>
    <cellStyle name="40% - Accent5 4 31" xfId="7738"/>
    <cellStyle name="40% - Accent5 4 32" xfId="7965"/>
    <cellStyle name="40% - Accent5 4 33" xfId="8191"/>
    <cellStyle name="40% - Accent5 4 34" xfId="8417"/>
    <cellStyle name="40% - Accent5 4 35" xfId="8645"/>
    <cellStyle name="40% - Accent5 4 36" xfId="8871"/>
    <cellStyle name="40% - Accent5 4 37" xfId="9096"/>
    <cellStyle name="40% - Accent5 4 38" xfId="9320"/>
    <cellStyle name="40% - Accent5 4 39" xfId="9544"/>
    <cellStyle name="40% - Accent5 4 4" xfId="1576"/>
    <cellStyle name="40% - Accent5 4 40" xfId="9767"/>
    <cellStyle name="40% - Accent5 4 41" xfId="9987"/>
    <cellStyle name="40% - Accent5 4 42" xfId="10205"/>
    <cellStyle name="40% - Accent5 4 43" xfId="10423"/>
    <cellStyle name="40% - Accent5 4 44" xfId="10641"/>
    <cellStyle name="40% - Accent5 4 45" xfId="10859"/>
    <cellStyle name="40% - Accent5 4 46" xfId="11076"/>
    <cellStyle name="40% - Accent5 4 47" xfId="11291"/>
    <cellStyle name="40% - Accent5 4 48" xfId="11506"/>
    <cellStyle name="40% - Accent5 4 49" xfId="11720"/>
    <cellStyle name="40% - Accent5 4 5" xfId="1800"/>
    <cellStyle name="40% - Accent5 4 50" xfId="11935"/>
    <cellStyle name="40% - Accent5 4 51" xfId="12149"/>
    <cellStyle name="40% - Accent5 4 52" xfId="12353"/>
    <cellStyle name="40% - Accent5 4 53" xfId="12555"/>
    <cellStyle name="40% - Accent5 4 54" xfId="12733"/>
    <cellStyle name="40% - Accent5 4 55" xfId="12857"/>
    <cellStyle name="40% - Accent5 4 56" xfId="12982"/>
    <cellStyle name="40% - Accent5 4 57" xfId="13515"/>
    <cellStyle name="40% - Accent5 4 58" xfId="13717"/>
    <cellStyle name="40% - Accent5 4 59" xfId="13926"/>
    <cellStyle name="40% - Accent5 4 6" xfId="2026"/>
    <cellStyle name="40% - Accent5 4 60" xfId="14102"/>
    <cellStyle name="40% - Accent5 4 61" xfId="14225"/>
    <cellStyle name="40% - Accent5 4 62" xfId="14351"/>
    <cellStyle name="40% - Accent5 4 63" xfId="14834"/>
    <cellStyle name="40% - Accent5 4 64" xfId="15011"/>
    <cellStyle name="40% - Accent5 4 65" xfId="15137"/>
    <cellStyle name="40% - Accent5 4 7" xfId="2247"/>
    <cellStyle name="40% - Accent5 4 8" xfId="2471"/>
    <cellStyle name="40% - Accent5 4 9" xfId="2692"/>
    <cellStyle name="40% - Accent6 2" xfId="68"/>
    <cellStyle name="40% - Accent6 2 10" xfId="2908"/>
    <cellStyle name="40% - Accent6 2 11" xfId="3126"/>
    <cellStyle name="40% - Accent6 2 12" xfId="3346"/>
    <cellStyle name="40% - Accent6 2 13" xfId="3559"/>
    <cellStyle name="40% - Accent6 2 14" xfId="3773"/>
    <cellStyle name="40% - Accent6 2 15" xfId="3993"/>
    <cellStyle name="40% - Accent6 2 16" xfId="4208"/>
    <cellStyle name="40% - Accent6 2 17" xfId="4424"/>
    <cellStyle name="40% - Accent6 2 18" xfId="4638"/>
    <cellStyle name="40% - Accent6 2 19" xfId="4851"/>
    <cellStyle name="40% - Accent6 2 2" xfId="69"/>
    <cellStyle name="40% - Accent6 2 2 10" xfId="3125"/>
    <cellStyle name="40% - Accent6 2 2 11" xfId="3345"/>
    <cellStyle name="40% - Accent6 2 2 12" xfId="3558"/>
    <cellStyle name="40% - Accent6 2 2 13" xfId="3772"/>
    <cellStyle name="40% - Accent6 2 2 14" xfId="3992"/>
    <cellStyle name="40% - Accent6 2 2 15" xfId="4207"/>
    <cellStyle name="40% - Accent6 2 2 16" xfId="4423"/>
    <cellStyle name="40% - Accent6 2 2 17" xfId="4637"/>
    <cellStyle name="40% - Accent6 2 2 18" xfId="4850"/>
    <cellStyle name="40% - Accent6 2 2 19" xfId="5054"/>
    <cellStyle name="40% - Accent6 2 2 2" xfId="904"/>
    <cellStyle name="40% - Accent6 2 2 20" xfId="5255"/>
    <cellStyle name="40% - Accent6 2 2 21" xfId="5433"/>
    <cellStyle name="40% - Accent6 2 2 22" xfId="5558"/>
    <cellStyle name="40% - Accent6 2 2 23" xfId="5692"/>
    <cellStyle name="40% - Accent6 2 2 24" xfId="6368"/>
    <cellStyle name="40% - Accent6 2 2 25" xfId="6599"/>
    <cellStyle name="40% - Accent6 2 2 26" xfId="6826"/>
    <cellStyle name="40% - Accent6 2 2 27" xfId="7054"/>
    <cellStyle name="40% - Accent6 2 2 28" xfId="7282"/>
    <cellStyle name="40% - Accent6 2 2 29" xfId="7508"/>
    <cellStyle name="40% - Accent6 2 2 3" xfId="1573"/>
    <cellStyle name="40% - Accent6 2 2 30" xfId="7735"/>
    <cellStyle name="40% - Accent6 2 2 31" xfId="7962"/>
    <cellStyle name="40% - Accent6 2 2 32" xfId="8188"/>
    <cellStyle name="40% - Accent6 2 2 33" xfId="8414"/>
    <cellStyle name="40% - Accent6 2 2 34" xfId="8642"/>
    <cellStyle name="40% - Accent6 2 2 35" xfId="8868"/>
    <cellStyle name="40% - Accent6 2 2 36" xfId="9093"/>
    <cellStyle name="40% - Accent6 2 2 37" xfId="9317"/>
    <cellStyle name="40% - Accent6 2 2 38" xfId="9541"/>
    <cellStyle name="40% - Accent6 2 2 39" xfId="9764"/>
    <cellStyle name="40% - Accent6 2 2 4" xfId="1797"/>
    <cellStyle name="40% - Accent6 2 2 40" xfId="9984"/>
    <cellStyle name="40% - Accent6 2 2 41" xfId="10202"/>
    <cellStyle name="40% - Accent6 2 2 42" xfId="10420"/>
    <cellStyle name="40% - Accent6 2 2 43" xfId="10638"/>
    <cellStyle name="40% - Accent6 2 2 44" xfId="10856"/>
    <cellStyle name="40% - Accent6 2 2 45" xfId="11073"/>
    <cellStyle name="40% - Accent6 2 2 46" xfId="11288"/>
    <cellStyle name="40% - Accent6 2 2 47" xfId="11503"/>
    <cellStyle name="40% - Accent6 2 2 48" xfId="11717"/>
    <cellStyle name="40% - Accent6 2 2 49" xfId="11932"/>
    <cellStyle name="40% - Accent6 2 2 5" xfId="2023"/>
    <cellStyle name="40% - Accent6 2 2 50" xfId="12146"/>
    <cellStyle name="40% - Accent6 2 2 51" xfId="12350"/>
    <cellStyle name="40% - Accent6 2 2 52" xfId="12552"/>
    <cellStyle name="40% - Accent6 2 2 53" xfId="12730"/>
    <cellStyle name="40% - Accent6 2 2 54" xfId="12854"/>
    <cellStyle name="40% - Accent6 2 2 55" xfId="12985"/>
    <cellStyle name="40% - Accent6 2 2 56" xfId="13512"/>
    <cellStyle name="40% - Accent6 2 2 57" xfId="13714"/>
    <cellStyle name="40% - Accent6 2 2 58" xfId="13923"/>
    <cellStyle name="40% - Accent6 2 2 59" xfId="14099"/>
    <cellStyle name="40% - Accent6 2 2 6" xfId="2244"/>
    <cellStyle name="40% - Accent6 2 2 60" xfId="14222"/>
    <cellStyle name="40% - Accent6 2 2 61" xfId="14354"/>
    <cellStyle name="40% - Accent6 2 2 62" xfId="14831"/>
    <cellStyle name="40% - Accent6 2 2 63" xfId="15008"/>
    <cellStyle name="40% - Accent6 2 2 64" xfId="15134"/>
    <cellStyle name="40% - Accent6 2 2 7" xfId="2468"/>
    <cellStyle name="40% - Accent6 2 2 8" xfId="2689"/>
    <cellStyle name="40% - Accent6 2 2 9" xfId="2907"/>
    <cellStyle name="40% - Accent6 2 20" xfId="5055"/>
    <cellStyle name="40% - Accent6 2 21" xfId="5256"/>
    <cellStyle name="40% - Accent6 2 22" xfId="5434"/>
    <cellStyle name="40% - Accent6 2 23" xfId="5559"/>
    <cellStyle name="40% - Accent6 2 24" xfId="5691"/>
    <cellStyle name="40% - Accent6 2 25" xfId="6369"/>
    <cellStyle name="40% - Accent6 2 26" xfId="6600"/>
    <cellStyle name="40% - Accent6 2 27" xfId="6827"/>
    <cellStyle name="40% - Accent6 2 28" xfId="7055"/>
    <cellStyle name="40% - Accent6 2 29" xfId="7283"/>
    <cellStyle name="40% - Accent6 2 3" xfId="903"/>
    <cellStyle name="40% - Accent6 2 30" xfId="7509"/>
    <cellStyle name="40% - Accent6 2 31" xfId="7736"/>
    <cellStyle name="40% - Accent6 2 32" xfId="7963"/>
    <cellStyle name="40% - Accent6 2 33" xfId="8189"/>
    <cellStyle name="40% - Accent6 2 34" xfId="8415"/>
    <cellStyle name="40% - Accent6 2 35" xfId="8643"/>
    <cellStyle name="40% - Accent6 2 36" xfId="8869"/>
    <cellStyle name="40% - Accent6 2 37" xfId="9094"/>
    <cellStyle name="40% - Accent6 2 38" xfId="9318"/>
    <cellStyle name="40% - Accent6 2 39" xfId="9542"/>
    <cellStyle name="40% - Accent6 2 4" xfId="1574"/>
    <cellStyle name="40% - Accent6 2 40" xfId="9765"/>
    <cellStyle name="40% - Accent6 2 41" xfId="9985"/>
    <cellStyle name="40% - Accent6 2 42" xfId="10203"/>
    <cellStyle name="40% - Accent6 2 43" xfId="10421"/>
    <cellStyle name="40% - Accent6 2 44" xfId="10639"/>
    <cellStyle name="40% - Accent6 2 45" xfId="10857"/>
    <cellStyle name="40% - Accent6 2 46" xfId="11074"/>
    <cellStyle name="40% - Accent6 2 47" xfId="11289"/>
    <cellStyle name="40% - Accent6 2 48" xfId="11504"/>
    <cellStyle name="40% - Accent6 2 49" xfId="11718"/>
    <cellStyle name="40% - Accent6 2 5" xfId="1798"/>
    <cellStyle name="40% - Accent6 2 50" xfId="11933"/>
    <cellStyle name="40% - Accent6 2 51" xfId="12147"/>
    <cellStyle name="40% - Accent6 2 52" xfId="12351"/>
    <cellStyle name="40% - Accent6 2 53" xfId="12553"/>
    <cellStyle name="40% - Accent6 2 54" xfId="12731"/>
    <cellStyle name="40% - Accent6 2 55" xfId="12855"/>
    <cellStyle name="40% - Accent6 2 56" xfId="12984"/>
    <cellStyle name="40% - Accent6 2 57" xfId="13513"/>
    <cellStyle name="40% - Accent6 2 58" xfId="13715"/>
    <cellStyle name="40% - Accent6 2 59" xfId="13924"/>
    <cellStyle name="40% - Accent6 2 6" xfId="2024"/>
    <cellStyle name="40% - Accent6 2 60" xfId="14100"/>
    <cellStyle name="40% - Accent6 2 61" xfId="14223"/>
    <cellStyle name="40% - Accent6 2 62" xfId="14353"/>
    <cellStyle name="40% - Accent6 2 63" xfId="14832"/>
    <cellStyle name="40% - Accent6 2 64" xfId="15009"/>
    <cellStyle name="40% - Accent6 2 65" xfId="15135"/>
    <cellStyle name="40% - Accent6 2 7" xfId="2245"/>
    <cellStyle name="40% - Accent6 2 8" xfId="2469"/>
    <cellStyle name="40% - Accent6 2 9" xfId="2690"/>
    <cellStyle name="40% - Accent6 3" xfId="70"/>
    <cellStyle name="40% - Accent6 3 10" xfId="21062"/>
    <cellStyle name="40% - Accent6 3 11" xfId="21063"/>
    <cellStyle name="40% - Accent6 3 2" xfId="71"/>
    <cellStyle name="40% - Accent6 3 2 10" xfId="21064"/>
    <cellStyle name="40% - Accent6 3 2 2" xfId="15221"/>
    <cellStyle name="40% - Accent6 3 2 2 2" xfId="17168"/>
    <cellStyle name="40% - Accent6 3 2 2 2 2" xfId="21065"/>
    <cellStyle name="40% - Accent6 3 2 2 3" xfId="17169"/>
    <cellStyle name="40% - Accent6 3 2 2 3 2" xfId="21066"/>
    <cellStyle name="40% - Accent6 3 2 2 4" xfId="21067"/>
    <cellStyle name="40% - Accent6 3 2 3" xfId="15878"/>
    <cellStyle name="40% - Accent6 3 2 3 2" xfId="17170"/>
    <cellStyle name="40% - Accent6 3 2 3 2 2" xfId="21068"/>
    <cellStyle name="40% - Accent6 3 2 3 3" xfId="19662"/>
    <cellStyle name="40% - Accent6 3 2 3 3 2" xfId="25334"/>
    <cellStyle name="40% - Accent6 3 2 3 4" xfId="21069"/>
    <cellStyle name="40% - Accent6 3 2 4" xfId="15879"/>
    <cellStyle name="40% - Accent6 3 2 4 2" xfId="17171"/>
    <cellStyle name="40% - Accent6 3 2 4 2 2" xfId="21070"/>
    <cellStyle name="40% - Accent6 3 2 4 3" xfId="19663"/>
    <cellStyle name="40% - Accent6 3 2 4 3 2" xfId="25335"/>
    <cellStyle name="40% - Accent6 3 2 4 4" xfId="21071"/>
    <cellStyle name="40% - Accent6 3 2 5" xfId="15880"/>
    <cellStyle name="40% - Accent6 3 2 5 2" xfId="17172"/>
    <cellStyle name="40% - Accent6 3 2 5 2 2" xfId="21072"/>
    <cellStyle name="40% - Accent6 3 2 5 3" xfId="19664"/>
    <cellStyle name="40% - Accent6 3 2 5 3 2" xfId="25336"/>
    <cellStyle name="40% - Accent6 3 2 5 4" xfId="21073"/>
    <cellStyle name="40% - Accent6 3 2 6" xfId="15881"/>
    <cellStyle name="40% - Accent6 3 2 6 2" xfId="17173"/>
    <cellStyle name="40% - Accent6 3 2 6 2 2" xfId="21074"/>
    <cellStyle name="40% - Accent6 3 2 6 3" xfId="19665"/>
    <cellStyle name="40% - Accent6 3 2 6 3 2" xfId="25337"/>
    <cellStyle name="40% - Accent6 3 2 6 4" xfId="21075"/>
    <cellStyle name="40% - Accent6 3 2 7" xfId="17174"/>
    <cellStyle name="40% - Accent6 3 2 7 2" xfId="21076"/>
    <cellStyle name="40% - Accent6 3 2 8" xfId="17175"/>
    <cellStyle name="40% - Accent6 3 2 8 2" xfId="21077"/>
    <cellStyle name="40% - Accent6 3 2 9" xfId="21078"/>
    <cellStyle name="40% - Accent6 3 3" xfId="15222"/>
    <cellStyle name="40% - Accent6 3 3 2" xfId="17176"/>
    <cellStyle name="40% - Accent6 3 3 2 2" xfId="21079"/>
    <cellStyle name="40% - Accent6 3 3 3" xfId="17177"/>
    <cellStyle name="40% - Accent6 3 3 3 2" xfId="21080"/>
    <cellStyle name="40% - Accent6 3 3 4" xfId="21081"/>
    <cellStyle name="40% - Accent6 3 4" xfId="15882"/>
    <cellStyle name="40% - Accent6 3 4 2" xfId="17178"/>
    <cellStyle name="40% - Accent6 3 4 2 2" xfId="21082"/>
    <cellStyle name="40% - Accent6 3 4 3" xfId="19666"/>
    <cellStyle name="40% - Accent6 3 4 3 2" xfId="25338"/>
    <cellStyle name="40% - Accent6 3 4 4" xfId="21083"/>
    <cellStyle name="40% - Accent6 3 5" xfId="15883"/>
    <cellStyle name="40% - Accent6 3 5 2" xfId="17179"/>
    <cellStyle name="40% - Accent6 3 5 2 2" xfId="21084"/>
    <cellStyle name="40% - Accent6 3 5 3" xfId="19667"/>
    <cellStyle name="40% - Accent6 3 5 3 2" xfId="25339"/>
    <cellStyle name="40% - Accent6 3 5 4" xfId="21085"/>
    <cellStyle name="40% - Accent6 3 6" xfId="15884"/>
    <cellStyle name="40% - Accent6 3 6 2" xfId="17180"/>
    <cellStyle name="40% - Accent6 3 6 2 2" xfId="21086"/>
    <cellStyle name="40% - Accent6 3 6 3" xfId="19668"/>
    <cellStyle name="40% - Accent6 3 6 3 2" xfId="25340"/>
    <cellStyle name="40% - Accent6 3 6 4" xfId="21087"/>
    <cellStyle name="40% - Accent6 3 7" xfId="15885"/>
    <cellStyle name="40% - Accent6 3 7 2" xfId="17181"/>
    <cellStyle name="40% - Accent6 3 7 2 2" xfId="21088"/>
    <cellStyle name="40% - Accent6 3 7 3" xfId="19669"/>
    <cellStyle name="40% - Accent6 3 7 3 2" xfId="25341"/>
    <cellStyle name="40% - Accent6 3 7 4" xfId="21089"/>
    <cellStyle name="40% - Accent6 3 8" xfId="17182"/>
    <cellStyle name="40% - Accent6 3 8 2" xfId="21090"/>
    <cellStyle name="40% - Accent6 3 9" xfId="17183"/>
    <cellStyle name="40% - Accent6 3 9 2" xfId="21091"/>
    <cellStyle name="40% - Accent6 4" xfId="72"/>
    <cellStyle name="40% - Accent6 4 10" xfId="2904"/>
    <cellStyle name="40% - Accent6 4 11" xfId="3122"/>
    <cellStyle name="40% - Accent6 4 12" xfId="3343"/>
    <cellStyle name="40% - Accent6 4 13" xfId="3555"/>
    <cellStyle name="40% - Accent6 4 14" xfId="3769"/>
    <cellStyle name="40% - Accent6 4 15" xfId="3989"/>
    <cellStyle name="40% - Accent6 4 16" xfId="4204"/>
    <cellStyle name="40% - Accent6 4 17" xfId="4420"/>
    <cellStyle name="40% - Accent6 4 18" xfId="4634"/>
    <cellStyle name="40% - Accent6 4 19" xfId="4847"/>
    <cellStyle name="40% - Accent6 4 2" xfId="73"/>
    <cellStyle name="40% - Accent6 4 2 10" xfId="3121"/>
    <cellStyle name="40% - Accent6 4 2 11" xfId="3342"/>
    <cellStyle name="40% - Accent6 4 2 12" xfId="3554"/>
    <cellStyle name="40% - Accent6 4 2 13" xfId="3768"/>
    <cellStyle name="40% - Accent6 4 2 14" xfId="3988"/>
    <cellStyle name="40% - Accent6 4 2 15" xfId="4203"/>
    <cellStyle name="40% - Accent6 4 2 16" xfId="4419"/>
    <cellStyle name="40% - Accent6 4 2 17" xfId="4633"/>
    <cellStyle name="40% - Accent6 4 2 18" xfId="4846"/>
    <cellStyle name="40% - Accent6 4 2 19" xfId="5050"/>
    <cellStyle name="40% - Accent6 4 2 2" xfId="908"/>
    <cellStyle name="40% - Accent6 4 2 20" xfId="5251"/>
    <cellStyle name="40% - Accent6 4 2 21" xfId="5431"/>
    <cellStyle name="40% - Accent6 4 2 22" xfId="5556"/>
    <cellStyle name="40% - Accent6 4 2 23" xfId="5696"/>
    <cellStyle name="40% - Accent6 4 2 24" xfId="6364"/>
    <cellStyle name="40% - Accent6 4 2 25" xfId="6595"/>
    <cellStyle name="40% - Accent6 4 2 26" xfId="6822"/>
    <cellStyle name="40% - Accent6 4 2 27" xfId="7050"/>
    <cellStyle name="40% - Accent6 4 2 28" xfId="7278"/>
    <cellStyle name="40% - Accent6 4 2 29" xfId="7504"/>
    <cellStyle name="40% - Accent6 4 2 3" xfId="1569"/>
    <cellStyle name="40% - Accent6 4 2 30" xfId="7731"/>
    <cellStyle name="40% - Accent6 4 2 31" xfId="7958"/>
    <cellStyle name="40% - Accent6 4 2 32" xfId="8184"/>
    <cellStyle name="40% - Accent6 4 2 33" xfId="8410"/>
    <cellStyle name="40% - Accent6 4 2 34" xfId="8638"/>
    <cellStyle name="40% - Accent6 4 2 35" xfId="8864"/>
    <cellStyle name="40% - Accent6 4 2 36" xfId="9089"/>
    <cellStyle name="40% - Accent6 4 2 37" xfId="9313"/>
    <cellStyle name="40% - Accent6 4 2 38" xfId="9537"/>
    <cellStyle name="40% - Accent6 4 2 39" xfId="9760"/>
    <cellStyle name="40% - Accent6 4 2 4" xfId="1793"/>
    <cellStyle name="40% - Accent6 4 2 40" xfId="9980"/>
    <cellStyle name="40% - Accent6 4 2 41" xfId="10198"/>
    <cellStyle name="40% - Accent6 4 2 42" xfId="10416"/>
    <cellStyle name="40% - Accent6 4 2 43" xfId="10634"/>
    <cellStyle name="40% - Accent6 4 2 44" xfId="10852"/>
    <cellStyle name="40% - Accent6 4 2 45" xfId="11069"/>
    <cellStyle name="40% - Accent6 4 2 46" xfId="11284"/>
    <cellStyle name="40% - Accent6 4 2 47" xfId="11499"/>
    <cellStyle name="40% - Accent6 4 2 48" xfId="11713"/>
    <cellStyle name="40% - Accent6 4 2 49" xfId="11928"/>
    <cellStyle name="40% - Accent6 4 2 5" xfId="2019"/>
    <cellStyle name="40% - Accent6 4 2 50" xfId="12142"/>
    <cellStyle name="40% - Accent6 4 2 51" xfId="12346"/>
    <cellStyle name="40% - Accent6 4 2 52" xfId="12548"/>
    <cellStyle name="40% - Accent6 4 2 53" xfId="12728"/>
    <cellStyle name="40% - Accent6 4 2 54" xfId="12852"/>
    <cellStyle name="40% - Accent6 4 2 55" xfId="12988"/>
    <cellStyle name="40% - Accent6 4 2 56" xfId="13508"/>
    <cellStyle name="40% - Accent6 4 2 57" xfId="13710"/>
    <cellStyle name="40% - Accent6 4 2 58" xfId="13919"/>
    <cellStyle name="40% - Accent6 4 2 59" xfId="14097"/>
    <cellStyle name="40% - Accent6 4 2 6" xfId="2240"/>
    <cellStyle name="40% - Accent6 4 2 60" xfId="14220"/>
    <cellStyle name="40% - Accent6 4 2 61" xfId="14358"/>
    <cellStyle name="40% - Accent6 4 2 62" xfId="14827"/>
    <cellStyle name="40% - Accent6 4 2 63" xfId="15006"/>
    <cellStyle name="40% - Accent6 4 2 64" xfId="15132"/>
    <cellStyle name="40% - Accent6 4 2 7" xfId="2464"/>
    <cellStyle name="40% - Accent6 4 2 8" xfId="2685"/>
    <cellStyle name="40% - Accent6 4 2 9" xfId="2903"/>
    <cellStyle name="40% - Accent6 4 20" xfId="5051"/>
    <cellStyle name="40% - Accent6 4 21" xfId="5252"/>
    <cellStyle name="40% - Accent6 4 22" xfId="5432"/>
    <cellStyle name="40% - Accent6 4 23" xfId="5557"/>
    <cellStyle name="40% - Accent6 4 24" xfId="5695"/>
    <cellStyle name="40% - Accent6 4 25" xfId="6365"/>
    <cellStyle name="40% - Accent6 4 26" xfId="6596"/>
    <cellStyle name="40% - Accent6 4 27" xfId="6823"/>
    <cellStyle name="40% - Accent6 4 28" xfId="7051"/>
    <cellStyle name="40% - Accent6 4 29" xfId="7279"/>
    <cellStyle name="40% - Accent6 4 3" xfId="907"/>
    <cellStyle name="40% - Accent6 4 30" xfId="7505"/>
    <cellStyle name="40% - Accent6 4 31" xfId="7732"/>
    <cellStyle name="40% - Accent6 4 32" xfId="7959"/>
    <cellStyle name="40% - Accent6 4 33" xfId="8185"/>
    <cellStyle name="40% - Accent6 4 34" xfId="8411"/>
    <cellStyle name="40% - Accent6 4 35" xfId="8639"/>
    <cellStyle name="40% - Accent6 4 36" xfId="8865"/>
    <cellStyle name="40% - Accent6 4 37" xfId="9090"/>
    <cellStyle name="40% - Accent6 4 38" xfId="9314"/>
    <cellStyle name="40% - Accent6 4 39" xfId="9538"/>
    <cellStyle name="40% - Accent6 4 4" xfId="1570"/>
    <cellStyle name="40% - Accent6 4 40" xfId="9761"/>
    <cellStyle name="40% - Accent6 4 41" xfId="9981"/>
    <cellStyle name="40% - Accent6 4 42" xfId="10199"/>
    <cellStyle name="40% - Accent6 4 43" xfId="10417"/>
    <cellStyle name="40% - Accent6 4 44" xfId="10635"/>
    <cellStyle name="40% - Accent6 4 45" xfId="10853"/>
    <cellStyle name="40% - Accent6 4 46" xfId="11070"/>
    <cellStyle name="40% - Accent6 4 47" xfId="11285"/>
    <cellStyle name="40% - Accent6 4 48" xfId="11500"/>
    <cellStyle name="40% - Accent6 4 49" xfId="11714"/>
    <cellStyle name="40% - Accent6 4 5" xfId="1794"/>
    <cellStyle name="40% - Accent6 4 50" xfId="11929"/>
    <cellStyle name="40% - Accent6 4 51" xfId="12143"/>
    <cellStyle name="40% - Accent6 4 52" xfId="12347"/>
    <cellStyle name="40% - Accent6 4 53" xfId="12549"/>
    <cellStyle name="40% - Accent6 4 54" xfId="12729"/>
    <cellStyle name="40% - Accent6 4 55" xfId="12853"/>
    <cellStyle name="40% - Accent6 4 56" xfId="12987"/>
    <cellStyle name="40% - Accent6 4 57" xfId="13509"/>
    <cellStyle name="40% - Accent6 4 58" xfId="13711"/>
    <cellStyle name="40% - Accent6 4 59" xfId="13920"/>
    <cellStyle name="40% - Accent6 4 6" xfId="2020"/>
    <cellStyle name="40% - Accent6 4 60" xfId="14098"/>
    <cellStyle name="40% - Accent6 4 61" xfId="14221"/>
    <cellStyle name="40% - Accent6 4 62" xfId="14357"/>
    <cellStyle name="40% - Accent6 4 63" xfId="14828"/>
    <cellStyle name="40% - Accent6 4 64" xfId="15007"/>
    <cellStyle name="40% - Accent6 4 65" xfId="15133"/>
    <cellStyle name="40% - Accent6 4 7" xfId="2241"/>
    <cellStyle name="40% - Accent6 4 8" xfId="2465"/>
    <cellStyle name="40% - Accent6 4 9" xfId="2686"/>
    <cellStyle name="60% - Accent1 2" xfId="74"/>
    <cellStyle name="60% - Accent1 3" xfId="75"/>
    <cellStyle name="60% - Accent1 4" xfId="76"/>
    <cellStyle name="60% - Accent2 2" xfId="77"/>
    <cellStyle name="60% - Accent2 3" xfId="78"/>
    <cellStyle name="60% - Accent2 4" xfId="79"/>
    <cellStyle name="60% - Accent3 2" xfId="80"/>
    <cellStyle name="60% - Accent3 3" xfId="81"/>
    <cellStyle name="60% - Accent3 4" xfId="82"/>
    <cellStyle name="60% - Accent4 2" xfId="83"/>
    <cellStyle name="60% - Accent4 3" xfId="84"/>
    <cellStyle name="60% - Accent4 4" xfId="85"/>
    <cellStyle name="60% - Accent5 2" xfId="86"/>
    <cellStyle name="60% - Accent5 3" xfId="87"/>
    <cellStyle name="60% - Accent5 4" xfId="88"/>
    <cellStyle name="60% - Accent6 2" xfId="89"/>
    <cellStyle name="60% - Accent6 3" xfId="90"/>
    <cellStyle name="60% - Accent6 4" xfId="91"/>
    <cellStyle name="Accent1 2" xfId="92"/>
    <cellStyle name="Accent1 3" xfId="93"/>
    <cellStyle name="Accent1 4" xfId="94"/>
    <cellStyle name="Accent2 2" xfId="95"/>
    <cellStyle name="Accent2 3" xfId="96"/>
    <cellStyle name="Accent2 4" xfId="97"/>
    <cellStyle name="Accent3 2" xfId="98"/>
    <cellStyle name="Accent3 3" xfId="99"/>
    <cellStyle name="Accent3 4" xfId="100"/>
    <cellStyle name="Accent4 2" xfId="101"/>
    <cellStyle name="Accent4 3" xfId="102"/>
    <cellStyle name="Accent4 4" xfId="103"/>
    <cellStyle name="Accent5 2" xfId="104"/>
    <cellStyle name="Accent5 3" xfId="105"/>
    <cellStyle name="Accent5 4" xfId="106"/>
    <cellStyle name="Accent6 2" xfId="107"/>
    <cellStyle name="Accent6 3" xfId="108"/>
    <cellStyle name="Accent6 4" xfId="109"/>
    <cellStyle name="Bad 2" xfId="110"/>
    <cellStyle name="Bad 3" xfId="111"/>
    <cellStyle name="Bad 4" xfId="112"/>
    <cellStyle name="Body line" xfId="113"/>
    <cellStyle name="Body line 2" xfId="114"/>
    <cellStyle name="Calculation 2" xfId="115"/>
    <cellStyle name="Calculation 3" xfId="116"/>
    <cellStyle name="Calculation 4" xfId="117"/>
    <cellStyle name="Check Cell 2" xfId="118"/>
    <cellStyle name="Check Cell 3" xfId="119"/>
    <cellStyle name="Check Cell 4" xfId="120"/>
    <cellStyle name="Comma" xfId="121" builtinId="3"/>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2" xfId="130"/>
    <cellStyle name="Comma [0] 2 10" xfId="15223"/>
    <cellStyle name="Comma [0] 2 11" xfId="15224"/>
    <cellStyle name="Comma [0] 2 12" xfId="15225"/>
    <cellStyle name="Comma [0] 2 13" xfId="15226"/>
    <cellStyle name="Comma [0] 2 14" xfId="15227"/>
    <cellStyle name="Comma [0] 2 15" xfId="15228"/>
    <cellStyle name="Comma [0] 2 16" xfId="15229"/>
    <cellStyle name="Comma [0] 2 17" xfId="15230"/>
    <cellStyle name="Comma [0] 2 18" xfId="15231"/>
    <cellStyle name="Comma [0] 2 19" xfId="15232"/>
    <cellStyle name="Comma [0] 2 2" xfId="131"/>
    <cellStyle name="Comma [0] 2 2 2" xfId="132"/>
    <cellStyle name="Comma [0] 2 2 2 2" xfId="15233"/>
    <cellStyle name="Comma [0] 2 2 3" xfId="15234"/>
    <cellStyle name="Comma [0] 2 20" xfId="15235"/>
    <cellStyle name="Comma [0] 2 21" xfId="15236"/>
    <cellStyle name="Comma [0] 2 22" xfId="15237"/>
    <cellStyle name="Comma [0] 2 23" xfId="15238"/>
    <cellStyle name="Comma [0] 2 24" xfId="15239"/>
    <cellStyle name="Comma [0] 2 25" xfId="15240"/>
    <cellStyle name="Comma [0] 2 26" xfId="15241"/>
    <cellStyle name="Comma [0] 2 27" xfId="15242"/>
    <cellStyle name="Comma [0] 2 28" xfId="15243"/>
    <cellStyle name="Comma [0] 2 29" xfId="15244"/>
    <cellStyle name="Comma [0] 2 3" xfId="133"/>
    <cellStyle name="Comma [0] 2 3 2" xfId="134"/>
    <cellStyle name="Comma [0] 2 3 2 10" xfId="2847"/>
    <cellStyle name="Comma [0] 2 3 2 11" xfId="3061"/>
    <cellStyle name="Comma [0] 2 3 2 12" xfId="3287"/>
    <cellStyle name="Comma [0] 2 3 2 13" xfId="3499"/>
    <cellStyle name="Comma [0] 2 3 2 14" xfId="3712"/>
    <cellStyle name="Comma [0] 2 3 2 15" xfId="3932"/>
    <cellStyle name="Comma [0] 2 3 2 16" xfId="4146"/>
    <cellStyle name="Comma [0] 2 3 2 17" xfId="4362"/>
    <cellStyle name="Comma [0] 2 3 2 18" xfId="4576"/>
    <cellStyle name="Comma [0] 2 3 2 19" xfId="4789"/>
    <cellStyle name="Comma [0] 2 3 2 2" xfId="135"/>
    <cellStyle name="Comma [0] 2 3 2 2 10" xfId="3060"/>
    <cellStyle name="Comma [0] 2 3 2 2 11" xfId="3286"/>
    <cellStyle name="Comma [0] 2 3 2 2 12" xfId="3498"/>
    <cellStyle name="Comma [0] 2 3 2 2 13" xfId="3711"/>
    <cellStyle name="Comma [0] 2 3 2 2 14" xfId="3931"/>
    <cellStyle name="Comma [0] 2 3 2 2 15" xfId="4145"/>
    <cellStyle name="Comma [0] 2 3 2 2 16" xfId="4361"/>
    <cellStyle name="Comma [0] 2 3 2 2 17" xfId="4575"/>
    <cellStyle name="Comma [0] 2 3 2 2 18" xfId="4788"/>
    <cellStyle name="Comma [0] 2 3 2 2 19" xfId="4996"/>
    <cellStyle name="Comma [0] 2 3 2 2 2" xfId="970"/>
    <cellStyle name="Comma [0] 2 3 2 2 2 2" xfId="17184"/>
    <cellStyle name="Comma [0] 2 3 2 2 20" xfId="5197"/>
    <cellStyle name="Comma [0] 2 3 2 2 21" xfId="5397"/>
    <cellStyle name="Comma [0] 2 3 2 2 22" xfId="5554"/>
    <cellStyle name="Comma [0] 2 3 2 2 23" xfId="5758"/>
    <cellStyle name="Comma [0] 2 3 2 2 24" xfId="6302"/>
    <cellStyle name="Comma [0] 2 3 2 2 25" xfId="6533"/>
    <cellStyle name="Comma [0] 2 3 2 2 26" xfId="6760"/>
    <cellStyle name="Comma [0] 2 3 2 2 27" xfId="6988"/>
    <cellStyle name="Comma [0] 2 3 2 2 28" xfId="7216"/>
    <cellStyle name="Comma [0] 2 3 2 2 29" xfId="7442"/>
    <cellStyle name="Comma [0] 2 3 2 2 3" xfId="1509"/>
    <cellStyle name="Comma [0] 2 3 2 2 30" xfId="7669"/>
    <cellStyle name="Comma [0] 2 3 2 2 31" xfId="7897"/>
    <cellStyle name="Comma [0] 2 3 2 2 32" xfId="8123"/>
    <cellStyle name="Comma [0] 2 3 2 2 33" xfId="8349"/>
    <cellStyle name="Comma [0] 2 3 2 2 34" xfId="8577"/>
    <cellStyle name="Comma [0] 2 3 2 2 35" xfId="8803"/>
    <cellStyle name="Comma [0] 2 3 2 2 36" xfId="9029"/>
    <cellStyle name="Comma [0] 2 3 2 2 37" xfId="9253"/>
    <cellStyle name="Comma [0] 2 3 2 2 38" xfId="9477"/>
    <cellStyle name="Comma [0] 2 3 2 2 39" xfId="9699"/>
    <cellStyle name="Comma [0] 2 3 2 2 4" xfId="1733"/>
    <cellStyle name="Comma [0] 2 3 2 2 40" xfId="9922"/>
    <cellStyle name="Comma [0] 2 3 2 2 41" xfId="10140"/>
    <cellStyle name="Comma [0] 2 3 2 2 42" xfId="10358"/>
    <cellStyle name="Comma [0] 2 3 2 2 43" xfId="10575"/>
    <cellStyle name="Comma [0] 2 3 2 2 44" xfId="10794"/>
    <cellStyle name="Comma [0] 2 3 2 2 45" xfId="11011"/>
    <cellStyle name="Comma [0] 2 3 2 2 46" xfId="11226"/>
    <cellStyle name="Comma [0] 2 3 2 2 47" xfId="11442"/>
    <cellStyle name="Comma [0] 2 3 2 2 48" xfId="11657"/>
    <cellStyle name="Comma [0] 2 3 2 2 49" xfId="11871"/>
    <cellStyle name="Comma [0] 2 3 2 2 5" xfId="1959"/>
    <cellStyle name="Comma [0] 2 3 2 2 50" xfId="12085"/>
    <cellStyle name="Comma [0] 2 3 2 2 51" xfId="12292"/>
    <cellStyle name="Comma [0] 2 3 2 2 52" xfId="12493"/>
    <cellStyle name="Comma [0] 2 3 2 2 53" xfId="12694"/>
    <cellStyle name="Comma [0] 2 3 2 2 54" xfId="12850"/>
    <cellStyle name="Comma [0] 2 3 2 2 55" xfId="13047"/>
    <cellStyle name="Comma [0] 2 3 2 2 56" xfId="13453"/>
    <cellStyle name="Comma [0] 2 3 2 2 57" xfId="13653"/>
    <cellStyle name="Comma [0] 2 3 2 2 58" xfId="13863"/>
    <cellStyle name="Comma [0] 2 3 2 2 59" xfId="14063"/>
    <cellStyle name="Comma [0] 2 3 2 2 6" xfId="2180"/>
    <cellStyle name="Comma [0] 2 3 2 2 60" xfId="14218"/>
    <cellStyle name="Comma [0] 2 3 2 2 61" xfId="14413"/>
    <cellStyle name="Comma [0] 2 3 2 2 62" xfId="14772"/>
    <cellStyle name="Comma [0] 2 3 2 2 63" xfId="14972"/>
    <cellStyle name="Comma [0] 2 3 2 2 64" xfId="15130"/>
    <cellStyle name="Comma [0] 2 3 2 2 7" xfId="2405"/>
    <cellStyle name="Comma [0] 2 3 2 2 8" xfId="2625"/>
    <cellStyle name="Comma [0] 2 3 2 2 9" xfId="2846"/>
    <cellStyle name="Comma [0] 2 3 2 20" xfId="4997"/>
    <cellStyle name="Comma [0] 2 3 2 21" xfId="5198"/>
    <cellStyle name="Comma [0] 2 3 2 22" xfId="5398"/>
    <cellStyle name="Comma [0] 2 3 2 23" xfId="5555"/>
    <cellStyle name="Comma [0] 2 3 2 24" xfId="5757"/>
    <cellStyle name="Comma [0] 2 3 2 25" xfId="6303"/>
    <cellStyle name="Comma [0] 2 3 2 26" xfId="6534"/>
    <cellStyle name="Comma [0] 2 3 2 27" xfId="6761"/>
    <cellStyle name="Comma [0] 2 3 2 28" xfId="6989"/>
    <cellStyle name="Comma [0] 2 3 2 29" xfId="7217"/>
    <cellStyle name="Comma [0] 2 3 2 3" xfId="969"/>
    <cellStyle name="Comma [0] 2 3 2 3 2" xfId="17185"/>
    <cellStyle name="Comma [0] 2 3 2 30" xfId="7443"/>
    <cellStyle name="Comma [0] 2 3 2 31" xfId="7670"/>
    <cellStyle name="Comma [0] 2 3 2 32" xfId="7898"/>
    <cellStyle name="Comma [0] 2 3 2 33" xfId="8124"/>
    <cellStyle name="Comma [0] 2 3 2 34" xfId="8350"/>
    <cellStyle name="Comma [0] 2 3 2 35" xfId="8578"/>
    <cellStyle name="Comma [0] 2 3 2 36" xfId="8804"/>
    <cellStyle name="Comma [0] 2 3 2 37" xfId="9030"/>
    <cellStyle name="Comma [0] 2 3 2 38" xfId="9254"/>
    <cellStyle name="Comma [0] 2 3 2 39" xfId="9478"/>
    <cellStyle name="Comma [0] 2 3 2 4" xfId="1510"/>
    <cellStyle name="Comma [0] 2 3 2 40" xfId="9700"/>
    <cellStyle name="Comma [0] 2 3 2 41" xfId="9923"/>
    <cellStyle name="Comma [0] 2 3 2 42" xfId="10141"/>
    <cellStyle name="Comma [0] 2 3 2 43" xfId="10359"/>
    <cellStyle name="Comma [0] 2 3 2 44" xfId="10576"/>
    <cellStyle name="Comma [0] 2 3 2 45" xfId="10795"/>
    <cellStyle name="Comma [0] 2 3 2 46" xfId="11012"/>
    <cellStyle name="Comma [0] 2 3 2 47" xfId="11227"/>
    <cellStyle name="Comma [0] 2 3 2 48" xfId="11443"/>
    <cellStyle name="Comma [0] 2 3 2 49" xfId="11658"/>
    <cellStyle name="Comma [0] 2 3 2 5" xfId="1734"/>
    <cellStyle name="Comma [0] 2 3 2 50" xfId="11872"/>
    <cellStyle name="Comma [0] 2 3 2 51" xfId="12086"/>
    <cellStyle name="Comma [0] 2 3 2 52" xfId="12293"/>
    <cellStyle name="Comma [0] 2 3 2 53" xfId="12494"/>
    <cellStyle name="Comma [0] 2 3 2 54" xfId="12695"/>
    <cellStyle name="Comma [0] 2 3 2 55" xfId="12851"/>
    <cellStyle name="Comma [0] 2 3 2 56" xfId="13046"/>
    <cellStyle name="Comma [0] 2 3 2 57" xfId="13454"/>
    <cellStyle name="Comma [0] 2 3 2 58" xfId="13654"/>
    <cellStyle name="Comma [0] 2 3 2 59" xfId="13864"/>
    <cellStyle name="Comma [0] 2 3 2 6" xfId="1960"/>
    <cellStyle name="Comma [0] 2 3 2 60" xfId="14064"/>
    <cellStyle name="Comma [0] 2 3 2 61" xfId="14219"/>
    <cellStyle name="Comma [0] 2 3 2 62" xfId="14412"/>
    <cellStyle name="Comma [0] 2 3 2 63" xfId="14773"/>
    <cellStyle name="Comma [0] 2 3 2 64" xfId="14973"/>
    <cellStyle name="Comma [0] 2 3 2 65" xfId="15131"/>
    <cellStyle name="Comma [0] 2 3 2 7" xfId="2181"/>
    <cellStyle name="Comma [0] 2 3 2 8" xfId="2406"/>
    <cellStyle name="Comma [0] 2 3 2 9" xfId="2626"/>
    <cellStyle name="Comma [0] 2 3 3" xfId="136"/>
    <cellStyle name="Comma [0] 2 3 3 2" xfId="15245"/>
    <cellStyle name="Comma [0] 2 3 4" xfId="15246"/>
    <cellStyle name="Comma [0] 2 3 4 2" xfId="17186"/>
    <cellStyle name="Comma [0] 2 3 4 2 2" xfId="21092"/>
    <cellStyle name="Comma [0] 2 3 4 3" xfId="17187"/>
    <cellStyle name="Comma [0] 2 3 4 3 2" xfId="21093"/>
    <cellStyle name="Comma [0] 2 3 4 4" xfId="21094"/>
    <cellStyle name="Comma [0] 2 3 5" xfId="21095"/>
    <cellStyle name="Comma [0] 2 30" xfId="15247"/>
    <cellStyle name="Comma [0] 2 31" xfId="15248"/>
    <cellStyle name="Comma [0] 2 32" xfId="15249"/>
    <cellStyle name="Comma [0] 2 33" xfId="15250"/>
    <cellStyle name="Comma [0] 2 4" xfId="137"/>
    <cellStyle name="Comma [0] 2 4 2" xfId="15251"/>
    <cellStyle name="Comma [0] 2 5" xfId="138"/>
    <cellStyle name="Comma [0] 2 5 2" xfId="15252"/>
    <cellStyle name="Comma [0] 2 6" xfId="139"/>
    <cellStyle name="Comma [0] 2 6 2" xfId="15253"/>
    <cellStyle name="Comma [0] 2 7" xfId="15254"/>
    <cellStyle name="Comma [0] 2 8" xfId="15255"/>
    <cellStyle name="Comma [0] 2 9" xfId="15256"/>
    <cellStyle name="Comma [0] 3" xfId="140"/>
    <cellStyle name="Comma [0] 3 2" xfId="141"/>
    <cellStyle name="Comma [0] 3 2 10" xfId="21096"/>
    <cellStyle name="Comma [0] 3 2 2" xfId="15257"/>
    <cellStyle name="Comma [0] 3 2 2 2" xfId="17188"/>
    <cellStyle name="Comma [0] 3 2 2 2 2" xfId="21097"/>
    <cellStyle name="Comma [0] 3 2 2 3" xfId="17189"/>
    <cellStyle name="Comma [0] 3 2 2 3 2" xfId="21098"/>
    <cellStyle name="Comma [0] 3 2 2 4" xfId="21099"/>
    <cellStyle name="Comma [0] 3 2 3" xfId="15886"/>
    <cellStyle name="Comma [0] 3 2 3 2" xfId="17190"/>
    <cellStyle name="Comma [0] 3 2 3 2 2" xfId="21100"/>
    <cellStyle name="Comma [0] 3 2 3 3" xfId="19670"/>
    <cellStyle name="Comma [0] 3 2 3 3 2" xfId="25342"/>
    <cellStyle name="Comma [0] 3 2 3 4" xfId="21101"/>
    <cellStyle name="Comma [0] 3 2 4" xfId="15887"/>
    <cellStyle name="Comma [0] 3 2 4 2" xfId="17191"/>
    <cellStyle name="Comma [0] 3 2 4 2 2" xfId="21102"/>
    <cellStyle name="Comma [0] 3 2 4 3" xfId="19671"/>
    <cellStyle name="Comma [0] 3 2 4 3 2" xfId="25343"/>
    <cellStyle name="Comma [0] 3 2 4 4" xfId="21103"/>
    <cellStyle name="Comma [0] 3 2 5" xfId="15888"/>
    <cellStyle name="Comma [0] 3 2 5 2" xfId="17192"/>
    <cellStyle name="Comma [0] 3 2 5 2 2" xfId="21104"/>
    <cellStyle name="Comma [0] 3 2 5 3" xfId="19672"/>
    <cellStyle name="Comma [0] 3 2 5 3 2" xfId="25344"/>
    <cellStyle name="Comma [0] 3 2 5 4" xfId="21105"/>
    <cellStyle name="Comma [0] 3 2 6" xfId="15889"/>
    <cellStyle name="Comma [0] 3 2 6 2" xfId="17193"/>
    <cellStyle name="Comma [0] 3 2 6 2 2" xfId="21106"/>
    <cellStyle name="Comma [0] 3 2 6 3" xfId="19673"/>
    <cellStyle name="Comma [0] 3 2 6 3 2" xfId="25345"/>
    <cellStyle name="Comma [0] 3 2 6 4" xfId="21107"/>
    <cellStyle name="Comma [0] 3 2 7" xfId="17194"/>
    <cellStyle name="Comma [0] 3 2 7 2" xfId="21108"/>
    <cellStyle name="Comma [0] 3 2 8" xfId="17195"/>
    <cellStyle name="Comma [0] 3 2 8 2" xfId="21109"/>
    <cellStyle name="Comma [0] 3 2 9" xfId="21110"/>
    <cellStyle name="Comma [0] 3 3" xfId="142"/>
    <cellStyle name="Comma [0] 3 3 10" xfId="21111"/>
    <cellStyle name="Comma [0] 3 3 2" xfId="15258"/>
    <cellStyle name="Comma [0] 3 3 2 2" xfId="17196"/>
    <cellStyle name="Comma [0] 3 3 2 2 2" xfId="21112"/>
    <cellStyle name="Comma [0] 3 3 2 3" xfId="17197"/>
    <cellStyle name="Comma [0] 3 3 2 3 2" xfId="21113"/>
    <cellStyle name="Comma [0] 3 3 2 4" xfId="21114"/>
    <cellStyle name="Comma [0] 3 3 3" xfId="15890"/>
    <cellStyle name="Comma [0] 3 3 3 2" xfId="17198"/>
    <cellStyle name="Comma [0] 3 3 3 2 2" xfId="21115"/>
    <cellStyle name="Comma [0] 3 3 3 3" xfId="19674"/>
    <cellStyle name="Comma [0] 3 3 3 3 2" xfId="25346"/>
    <cellStyle name="Comma [0] 3 3 3 4" xfId="21116"/>
    <cellStyle name="Comma [0] 3 3 4" xfId="15891"/>
    <cellStyle name="Comma [0] 3 3 4 2" xfId="17199"/>
    <cellStyle name="Comma [0] 3 3 4 2 2" xfId="21117"/>
    <cellStyle name="Comma [0] 3 3 4 3" xfId="19675"/>
    <cellStyle name="Comma [0] 3 3 4 3 2" xfId="25347"/>
    <cellStyle name="Comma [0] 3 3 4 4" xfId="21118"/>
    <cellStyle name="Comma [0] 3 3 5" xfId="15892"/>
    <cellStyle name="Comma [0] 3 3 5 2" xfId="17200"/>
    <cellStyle name="Comma [0] 3 3 5 2 2" xfId="21119"/>
    <cellStyle name="Comma [0] 3 3 5 3" xfId="19676"/>
    <cellStyle name="Comma [0] 3 3 5 3 2" xfId="25348"/>
    <cellStyle name="Comma [0] 3 3 5 4" xfId="21120"/>
    <cellStyle name="Comma [0] 3 3 6" xfId="15893"/>
    <cellStyle name="Comma [0] 3 3 6 2" xfId="17201"/>
    <cellStyle name="Comma [0] 3 3 6 2 2" xfId="21121"/>
    <cellStyle name="Comma [0] 3 3 6 3" xfId="19677"/>
    <cellStyle name="Comma [0] 3 3 6 3 2" xfId="25349"/>
    <cellStyle name="Comma [0] 3 3 6 4" xfId="21122"/>
    <cellStyle name="Comma [0] 3 3 7" xfId="17202"/>
    <cellStyle name="Comma [0] 3 3 7 2" xfId="21123"/>
    <cellStyle name="Comma [0] 3 3 8" xfId="17203"/>
    <cellStyle name="Comma [0] 3 3 8 2" xfId="21124"/>
    <cellStyle name="Comma [0] 3 3 9" xfId="21125"/>
    <cellStyle name="Comma [0] 3 4" xfId="15259"/>
    <cellStyle name="Comma [0] 4" xfId="143"/>
    <cellStyle name="Comma [0] 4 10" xfId="21126"/>
    <cellStyle name="Comma [0] 4 2" xfId="15260"/>
    <cellStyle name="Comma [0] 4 2 2" xfId="17204"/>
    <cellStyle name="Comma [0] 4 2 2 2" xfId="21127"/>
    <cellStyle name="Comma [0] 4 2 3" xfId="17205"/>
    <cellStyle name="Comma [0] 4 2 3 2" xfId="21128"/>
    <cellStyle name="Comma [0] 4 2 4" xfId="21129"/>
    <cellStyle name="Comma [0] 4 3" xfId="15894"/>
    <cellStyle name="Comma [0] 4 3 2" xfId="17206"/>
    <cellStyle name="Comma [0] 4 3 2 2" xfId="21130"/>
    <cellStyle name="Comma [0] 4 3 3" xfId="19678"/>
    <cellStyle name="Comma [0] 4 3 3 2" xfId="25350"/>
    <cellStyle name="Comma [0] 4 3 4" xfId="21131"/>
    <cellStyle name="Comma [0] 4 4" xfId="15895"/>
    <cellStyle name="Comma [0] 4 4 2" xfId="17207"/>
    <cellStyle name="Comma [0] 4 4 2 2" xfId="21132"/>
    <cellStyle name="Comma [0] 4 4 3" xfId="19679"/>
    <cellStyle name="Comma [0] 4 4 3 2" xfId="25351"/>
    <cellStyle name="Comma [0] 4 4 4" xfId="21133"/>
    <cellStyle name="Comma [0] 4 5" xfId="15896"/>
    <cellStyle name="Comma [0] 4 5 2" xfId="17208"/>
    <cellStyle name="Comma [0] 4 5 2 2" xfId="21134"/>
    <cellStyle name="Comma [0] 4 5 3" xfId="19680"/>
    <cellStyle name="Comma [0] 4 5 3 2" xfId="25352"/>
    <cellStyle name="Comma [0] 4 5 4" xfId="21135"/>
    <cellStyle name="Comma [0] 4 6" xfId="15897"/>
    <cellStyle name="Comma [0] 4 6 2" xfId="17209"/>
    <cellStyle name="Comma [0] 4 6 2 2" xfId="21136"/>
    <cellStyle name="Comma [0] 4 6 3" xfId="19681"/>
    <cellStyle name="Comma [0] 4 6 3 2" xfId="25353"/>
    <cellStyle name="Comma [0] 4 6 4" xfId="21137"/>
    <cellStyle name="Comma [0] 4 7" xfId="17210"/>
    <cellStyle name="Comma [0] 4 7 2" xfId="21138"/>
    <cellStyle name="Comma [0] 4 8" xfId="17211"/>
    <cellStyle name="Comma [0] 4 8 2" xfId="21139"/>
    <cellStyle name="Comma [0] 4 9" xfId="21140"/>
    <cellStyle name="Comma 10" xfId="144"/>
    <cellStyle name="Comma 10 10" xfId="17212"/>
    <cellStyle name="Comma 10 10 2" xfId="21141"/>
    <cellStyle name="Comma 10 11" xfId="21142"/>
    <cellStyle name="Comma 10 12" xfId="21143"/>
    <cellStyle name="Comma 10 2" xfId="145"/>
    <cellStyle name="Comma 10 2 2" xfId="146"/>
    <cellStyle name="Comma 10 2 2 2" xfId="15261"/>
    <cellStyle name="Comma 10 2 3" xfId="15262"/>
    <cellStyle name="Comma 10 3" xfId="147"/>
    <cellStyle name="Comma 10 3 10" xfId="21144"/>
    <cellStyle name="Comma 10 3 2" xfId="15263"/>
    <cellStyle name="Comma 10 3 2 2" xfId="17213"/>
    <cellStyle name="Comma 10 3 2 2 2" xfId="21145"/>
    <cellStyle name="Comma 10 3 2 3" xfId="17214"/>
    <cellStyle name="Comma 10 3 2 3 2" xfId="21146"/>
    <cellStyle name="Comma 10 3 2 4" xfId="21147"/>
    <cellStyle name="Comma 10 3 3" xfId="15898"/>
    <cellStyle name="Comma 10 3 3 2" xfId="17215"/>
    <cellStyle name="Comma 10 3 3 2 2" xfId="21148"/>
    <cellStyle name="Comma 10 3 3 3" xfId="19682"/>
    <cellStyle name="Comma 10 3 3 3 2" xfId="25354"/>
    <cellStyle name="Comma 10 3 3 4" xfId="21149"/>
    <cellStyle name="Comma 10 3 4" xfId="15899"/>
    <cellStyle name="Comma 10 3 4 2" xfId="17216"/>
    <cellStyle name="Comma 10 3 4 2 2" xfId="21150"/>
    <cellStyle name="Comma 10 3 4 3" xfId="19683"/>
    <cellStyle name="Comma 10 3 4 3 2" xfId="25355"/>
    <cellStyle name="Comma 10 3 4 4" xfId="21151"/>
    <cellStyle name="Comma 10 3 5" xfId="15900"/>
    <cellStyle name="Comma 10 3 5 2" xfId="17217"/>
    <cellStyle name="Comma 10 3 5 2 2" xfId="21152"/>
    <cellStyle name="Comma 10 3 5 3" xfId="19684"/>
    <cellStyle name="Comma 10 3 5 3 2" xfId="25356"/>
    <cellStyle name="Comma 10 3 5 4" xfId="21153"/>
    <cellStyle name="Comma 10 3 6" xfId="15901"/>
    <cellStyle name="Comma 10 3 6 2" xfId="17218"/>
    <cellStyle name="Comma 10 3 6 2 2" xfId="21154"/>
    <cellStyle name="Comma 10 3 6 3" xfId="19685"/>
    <cellStyle name="Comma 10 3 6 3 2" xfId="25357"/>
    <cellStyle name="Comma 10 3 6 4" xfId="21155"/>
    <cellStyle name="Comma 10 3 7" xfId="17219"/>
    <cellStyle name="Comma 10 3 7 2" xfId="21156"/>
    <cellStyle name="Comma 10 3 8" xfId="17220"/>
    <cellStyle name="Comma 10 3 8 2" xfId="21157"/>
    <cellStyle name="Comma 10 3 9" xfId="21158"/>
    <cellStyle name="Comma 10 4" xfId="15264"/>
    <cellStyle name="Comma 10 4 2" xfId="17221"/>
    <cellStyle name="Comma 10 4 2 2" xfId="21159"/>
    <cellStyle name="Comma 10 4 3" xfId="17222"/>
    <cellStyle name="Comma 10 4 3 2" xfId="21160"/>
    <cellStyle name="Comma 10 4 4" xfId="21161"/>
    <cellStyle name="Comma 10 5" xfId="15902"/>
    <cellStyle name="Comma 10 5 2" xfId="17223"/>
    <cellStyle name="Comma 10 5 2 2" xfId="21162"/>
    <cellStyle name="Comma 10 5 3" xfId="19686"/>
    <cellStyle name="Comma 10 5 3 2" xfId="25358"/>
    <cellStyle name="Comma 10 5 4" xfId="21163"/>
    <cellStyle name="Comma 10 6" xfId="15903"/>
    <cellStyle name="Comma 10 6 2" xfId="17224"/>
    <cellStyle name="Comma 10 6 2 2" xfId="21164"/>
    <cellStyle name="Comma 10 6 3" xfId="19687"/>
    <cellStyle name="Comma 10 6 3 2" xfId="25359"/>
    <cellStyle name="Comma 10 6 4" xfId="21165"/>
    <cellStyle name="Comma 10 7" xfId="15904"/>
    <cellStyle name="Comma 10 7 2" xfId="17225"/>
    <cellStyle name="Comma 10 7 2 2" xfId="21166"/>
    <cellStyle name="Comma 10 7 3" xfId="19688"/>
    <cellStyle name="Comma 10 7 3 2" xfId="25360"/>
    <cellStyle name="Comma 10 7 4" xfId="21167"/>
    <cellStyle name="Comma 10 8" xfId="15905"/>
    <cellStyle name="Comma 10 8 2" xfId="17226"/>
    <cellStyle name="Comma 10 8 2 2" xfId="21168"/>
    <cellStyle name="Comma 10 8 3" xfId="19689"/>
    <cellStyle name="Comma 10 8 3 2" xfId="25361"/>
    <cellStyle name="Comma 10 8 4" xfId="21169"/>
    <cellStyle name="Comma 10 9" xfId="17227"/>
    <cellStyle name="Comma 10 9 2" xfId="21170"/>
    <cellStyle name="Comma 100" xfId="148"/>
    <cellStyle name="Comma 100 10" xfId="2836"/>
    <cellStyle name="Comma 100 11" xfId="3049"/>
    <cellStyle name="Comma 100 12" xfId="3273"/>
    <cellStyle name="Comma 100 13" xfId="3487"/>
    <cellStyle name="Comma 100 14" xfId="3699"/>
    <cellStyle name="Comma 100 15" xfId="3921"/>
    <cellStyle name="Comma 100 16" xfId="4134"/>
    <cellStyle name="Comma 100 17" xfId="4351"/>
    <cellStyle name="Comma 100 18" xfId="4565"/>
    <cellStyle name="Comma 100 19" xfId="4779"/>
    <cellStyle name="Comma 100 2" xfId="149"/>
    <cellStyle name="Comma 100 2 10" xfId="2835"/>
    <cellStyle name="Comma 100 2 11" xfId="3048"/>
    <cellStyle name="Comma 100 2 12" xfId="3272"/>
    <cellStyle name="Comma 100 2 13" xfId="3486"/>
    <cellStyle name="Comma 100 2 14" xfId="3698"/>
    <cellStyle name="Comma 100 2 15" xfId="3920"/>
    <cellStyle name="Comma 100 2 16" xfId="4133"/>
    <cellStyle name="Comma 100 2 17" xfId="4350"/>
    <cellStyle name="Comma 100 2 18" xfId="4564"/>
    <cellStyle name="Comma 100 2 19" xfId="4778"/>
    <cellStyle name="Comma 100 2 2" xfId="150"/>
    <cellStyle name="Comma 100 2 2 10" xfId="3047"/>
    <cellStyle name="Comma 100 2 2 11" xfId="3271"/>
    <cellStyle name="Comma 100 2 2 12" xfId="3485"/>
    <cellStyle name="Comma 100 2 2 13" xfId="3697"/>
    <cellStyle name="Comma 100 2 2 14" xfId="3919"/>
    <cellStyle name="Comma 100 2 2 15" xfId="4132"/>
    <cellStyle name="Comma 100 2 2 16" xfId="4349"/>
    <cellStyle name="Comma 100 2 2 17" xfId="4563"/>
    <cellStyle name="Comma 100 2 2 18" xfId="4777"/>
    <cellStyle name="Comma 100 2 2 19" xfId="4989"/>
    <cellStyle name="Comma 100 2 2 2" xfId="984"/>
    <cellStyle name="Comma 100 2 2 2 2" xfId="17228"/>
    <cellStyle name="Comma 100 2 2 20" xfId="5192"/>
    <cellStyle name="Comma 100 2 2 21" xfId="5394"/>
    <cellStyle name="Comma 100 2 2 22" xfId="5551"/>
    <cellStyle name="Comma 100 2 2 23" xfId="5773"/>
    <cellStyle name="Comma 100 2 2 24" xfId="6287"/>
    <cellStyle name="Comma 100 2 2 25" xfId="6518"/>
    <cellStyle name="Comma 100 2 2 26" xfId="6745"/>
    <cellStyle name="Comma 100 2 2 27" xfId="6973"/>
    <cellStyle name="Comma 100 2 2 28" xfId="7201"/>
    <cellStyle name="Comma 100 2 2 29" xfId="7427"/>
    <cellStyle name="Comma 100 2 2 3" xfId="1494"/>
    <cellStyle name="Comma 100 2 2 30" xfId="7654"/>
    <cellStyle name="Comma 100 2 2 31" xfId="7882"/>
    <cellStyle name="Comma 100 2 2 32" xfId="8108"/>
    <cellStyle name="Comma 100 2 2 33" xfId="8334"/>
    <cellStyle name="Comma 100 2 2 34" xfId="8562"/>
    <cellStyle name="Comma 100 2 2 35" xfId="8788"/>
    <cellStyle name="Comma 100 2 2 36" xfId="9014"/>
    <cellStyle name="Comma 100 2 2 37" xfId="9239"/>
    <cellStyle name="Comma 100 2 2 38" xfId="9462"/>
    <cellStyle name="Comma 100 2 2 39" xfId="9685"/>
    <cellStyle name="Comma 100 2 2 4" xfId="1719"/>
    <cellStyle name="Comma 100 2 2 40" xfId="9908"/>
    <cellStyle name="Comma 100 2 2 41" xfId="10126"/>
    <cellStyle name="Comma 100 2 2 42" xfId="10344"/>
    <cellStyle name="Comma 100 2 2 43" xfId="10561"/>
    <cellStyle name="Comma 100 2 2 44" xfId="10780"/>
    <cellStyle name="Comma 100 2 2 45" xfId="10997"/>
    <cellStyle name="Comma 100 2 2 46" xfId="11214"/>
    <cellStyle name="Comma 100 2 2 47" xfId="11430"/>
    <cellStyle name="Comma 100 2 2 48" xfId="11645"/>
    <cellStyle name="Comma 100 2 2 49" xfId="11859"/>
    <cellStyle name="Comma 100 2 2 5" xfId="1945"/>
    <cellStyle name="Comma 100 2 2 50" xfId="12074"/>
    <cellStyle name="Comma 100 2 2 51" xfId="12285"/>
    <cellStyle name="Comma 100 2 2 52" xfId="12488"/>
    <cellStyle name="Comma 100 2 2 53" xfId="12691"/>
    <cellStyle name="Comma 100 2 2 54" xfId="12847"/>
    <cellStyle name="Comma 100 2 2 55" xfId="13059"/>
    <cellStyle name="Comma 100 2 2 56" xfId="13442"/>
    <cellStyle name="Comma 100 2 2 57" xfId="13648"/>
    <cellStyle name="Comma 100 2 2 58" xfId="13857"/>
    <cellStyle name="Comma 100 2 2 59" xfId="14060"/>
    <cellStyle name="Comma 100 2 2 6" xfId="2167"/>
    <cellStyle name="Comma 100 2 2 60" xfId="14215"/>
    <cellStyle name="Comma 100 2 2 61" xfId="14420"/>
    <cellStyle name="Comma 100 2 2 62" xfId="14769"/>
    <cellStyle name="Comma 100 2 2 63" xfId="14969"/>
    <cellStyle name="Comma 100 2 2 64" xfId="15127"/>
    <cellStyle name="Comma 100 2 2 7" xfId="2391"/>
    <cellStyle name="Comma 100 2 2 8" xfId="2612"/>
    <cellStyle name="Comma 100 2 2 9" xfId="2834"/>
    <cellStyle name="Comma 100 2 20" xfId="4990"/>
    <cellStyle name="Comma 100 2 21" xfId="5193"/>
    <cellStyle name="Comma 100 2 22" xfId="5395"/>
    <cellStyle name="Comma 100 2 23" xfId="5552"/>
    <cellStyle name="Comma 100 2 24" xfId="5772"/>
    <cellStyle name="Comma 100 2 25" xfId="6288"/>
    <cellStyle name="Comma 100 2 26" xfId="6519"/>
    <cellStyle name="Comma 100 2 27" xfId="6746"/>
    <cellStyle name="Comma 100 2 28" xfId="6974"/>
    <cellStyle name="Comma 100 2 29" xfId="7202"/>
    <cellStyle name="Comma 100 2 3" xfId="983"/>
    <cellStyle name="Comma 100 2 3 2" xfId="17229"/>
    <cellStyle name="Comma 100 2 30" xfId="7428"/>
    <cellStyle name="Comma 100 2 31" xfId="7655"/>
    <cellStyle name="Comma 100 2 32" xfId="7883"/>
    <cellStyle name="Comma 100 2 33" xfId="8109"/>
    <cellStyle name="Comma 100 2 34" xfId="8335"/>
    <cellStyle name="Comma 100 2 35" xfId="8563"/>
    <cellStyle name="Comma 100 2 36" xfId="8789"/>
    <cellStyle name="Comma 100 2 37" xfId="9015"/>
    <cellStyle name="Comma 100 2 38" xfId="9240"/>
    <cellStyle name="Comma 100 2 39" xfId="9463"/>
    <cellStyle name="Comma 100 2 4" xfId="1495"/>
    <cellStyle name="Comma 100 2 40" xfId="9686"/>
    <cellStyle name="Comma 100 2 41" xfId="9909"/>
    <cellStyle name="Comma 100 2 42" xfId="10127"/>
    <cellStyle name="Comma 100 2 43" xfId="10345"/>
    <cellStyle name="Comma 100 2 44" xfId="10562"/>
    <cellStyle name="Comma 100 2 45" xfId="10781"/>
    <cellStyle name="Comma 100 2 46" xfId="10998"/>
    <cellStyle name="Comma 100 2 47" xfId="11215"/>
    <cellStyle name="Comma 100 2 48" xfId="11431"/>
    <cellStyle name="Comma 100 2 49" xfId="11646"/>
    <cellStyle name="Comma 100 2 5" xfId="1720"/>
    <cellStyle name="Comma 100 2 50" xfId="11860"/>
    <cellStyle name="Comma 100 2 51" xfId="12075"/>
    <cellStyle name="Comma 100 2 52" xfId="12286"/>
    <cellStyle name="Comma 100 2 53" xfId="12489"/>
    <cellStyle name="Comma 100 2 54" xfId="12692"/>
    <cellStyle name="Comma 100 2 55" xfId="12848"/>
    <cellStyle name="Comma 100 2 56" xfId="13058"/>
    <cellStyle name="Comma 100 2 57" xfId="13443"/>
    <cellStyle name="Comma 100 2 58" xfId="13649"/>
    <cellStyle name="Comma 100 2 59" xfId="13858"/>
    <cellStyle name="Comma 100 2 6" xfId="1946"/>
    <cellStyle name="Comma 100 2 60" xfId="14061"/>
    <cellStyle name="Comma 100 2 61" xfId="14216"/>
    <cellStyle name="Comma 100 2 62" xfId="14419"/>
    <cellStyle name="Comma 100 2 63" xfId="14770"/>
    <cellStyle name="Comma 100 2 64" xfId="14970"/>
    <cellStyle name="Comma 100 2 65" xfId="15128"/>
    <cellStyle name="Comma 100 2 7" xfId="2168"/>
    <cellStyle name="Comma 100 2 8" xfId="2392"/>
    <cellStyle name="Comma 100 2 9" xfId="2613"/>
    <cellStyle name="Comma 100 20" xfId="4991"/>
    <cellStyle name="Comma 100 21" xfId="5194"/>
    <cellStyle name="Comma 100 22" xfId="5396"/>
    <cellStyle name="Comma 100 23" xfId="5553"/>
    <cellStyle name="Comma 100 24" xfId="5771"/>
    <cellStyle name="Comma 100 25" xfId="6289"/>
    <cellStyle name="Comma 100 26" xfId="6520"/>
    <cellStyle name="Comma 100 27" xfId="6747"/>
    <cellStyle name="Comma 100 28" xfId="6975"/>
    <cellStyle name="Comma 100 29" xfId="7203"/>
    <cellStyle name="Comma 100 3" xfId="982"/>
    <cellStyle name="Comma 100 3 2" xfId="17230"/>
    <cellStyle name="Comma 100 30" xfId="7429"/>
    <cellStyle name="Comma 100 31" xfId="7656"/>
    <cellStyle name="Comma 100 32" xfId="7884"/>
    <cellStyle name="Comma 100 33" xfId="8110"/>
    <cellStyle name="Comma 100 34" xfId="8336"/>
    <cellStyle name="Comma 100 35" xfId="8564"/>
    <cellStyle name="Comma 100 36" xfId="8790"/>
    <cellStyle name="Comma 100 37" xfId="9016"/>
    <cellStyle name="Comma 100 38" xfId="9241"/>
    <cellStyle name="Comma 100 39" xfId="9464"/>
    <cellStyle name="Comma 100 4" xfId="1496"/>
    <cellStyle name="Comma 100 40" xfId="9687"/>
    <cellStyle name="Comma 100 41" xfId="9910"/>
    <cellStyle name="Comma 100 42" xfId="10128"/>
    <cellStyle name="Comma 100 43" xfId="10346"/>
    <cellStyle name="Comma 100 44" xfId="10563"/>
    <cellStyle name="Comma 100 45" xfId="10782"/>
    <cellStyle name="Comma 100 46" xfId="10999"/>
    <cellStyle name="Comma 100 47" xfId="11216"/>
    <cellStyle name="Comma 100 48" xfId="11432"/>
    <cellStyle name="Comma 100 49" xfId="11647"/>
    <cellStyle name="Comma 100 5" xfId="1721"/>
    <cellStyle name="Comma 100 50" xfId="11861"/>
    <cellStyle name="Comma 100 51" xfId="12076"/>
    <cellStyle name="Comma 100 52" xfId="12287"/>
    <cellStyle name="Comma 100 53" xfId="12490"/>
    <cellStyle name="Comma 100 54" xfId="12693"/>
    <cellStyle name="Comma 100 55" xfId="12849"/>
    <cellStyle name="Comma 100 56" xfId="13057"/>
    <cellStyle name="Comma 100 57" xfId="13444"/>
    <cellStyle name="Comma 100 58" xfId="13650"/>
    <cellStyle name="Comma 100 59" xfId="13859"/>
    <cellStyle name="Comma 100 6" xfId="1947"/>
    <cellStyle name="Comma 100 60" xfId="14062"/>
    <cellStyle name="Comma 100 61" xfId="14217"/>
    <cellStyle name="Comma 100 62" xfId="14418"/>
    <cellStyle name="Comma 100 63" xfId="14771"/>
    <cellStyle name="Comma 100 64" xfId="14971"/>
    <cellStyle name="Comma 100 65" xfId="15129"/>
    <cellStyle name="Comma 100 7" xfId="2169"/>
    <cellStyle name="Comma 100 8" xfId="2393"/>
    <cellStyle name="Comma 100 9" xfId="2614"/>
    <cellStyle name="Comma 101" xfId="151"/>
    <cellStyle name="Comma 101 10" xfId="2833"/>
    <cellStyle name="Comma 101 11" xfId="3046"/>
    <cellStyle name="Comma 101 12" xfId="3270"/>
    <cellStyle name="Comma 101 13" xfId="3484"/>
    <cellStyle name="Comma 101 14" xfId="3696"/>
    <cellStyle name="Comma 101 15" xfId="3918"/>
    <cellStyle name="Comma 101 16" xfId="4131"/>
    <cellStyle name="Comma 101 17" xfId="4348"/>
    <cellStyle name="Comma 101 18" xfId="4562"/>
    <cellStyle name="Comma 101 19" xfId="4776"/>
    <cellStyle name="Comma 101 2" xfId="152"/>
    <cellStyle name="Comma 101 2 10" xfId="3045"/>
    <cellStyle name="Comma 101 2 11" xfId="3269"/>
    <cellStyle name="Comma 101 2 12" xfId="3483"/>
    <cellStyle name="Comma 101 2 13" xfId="3695"/>
    <cellStyle name="Comma 101 2 14" xfId="3917"/>
    <cellStyle name="Comma 101 2 15" xfId="4130"/>
    <cellStyle name="Comma 101 2 16" xfId="4347"/>
    <cellStyle name="Comma 101 2 17" xfId="4561"/>
    <cellStyle name="Comma 101 2 18" xfId="4775"/>
    <cellStyle name="Comma 101 2 19" xfId="4987"/>
    <cellStyle name="Comma 101 2 2" xfId="986"/>
    <cellStyle name="Comma 101 2 2 2" xfId="17231"/>
    <cellStyle name="Comma 101 2 20" xfId="5190"/>
    <cellStyle name="Comma 101 2 21" xfId="5392"/>
    <cellStyle name="Comma 101 2 22" xfId="5549"/>
    <cellStyle name="Comma 101 2 23" xfId="5775"/>
    <cellStyle name="Comma 101 2 24" xfId="6285"/>
    <cellStyle name="Comma 101 2 25" xfId="6516"/>
    <cellStyle name="Comma 101 2 26" xfId="6743"/>
    <cellStyle name="Comma 101 2 27" xfId="6971"/>
    <cellStyle name="Comma 101 2 28" xfId="7199"/>
    <cellStyle name="Comma 101 2 29" xfId="7425"/>
    <cellStyle name="Comma 101 2 3" xfId="1492"/>
    <cellStyle name="Comma 101 2 30" xfId="7652"/>
    <cellStyle name="Comma 101 2 31" xfId="7880"/>
    <cellStyle name="Comma 101 2 32" xfId="8106"/>
    <cellStyle name="Comma 101 2 33" xfId="8332"/>
    <cellStyle name="Comma 101 2 34" xfId="8560"/>
    <cellStyle name="Comma 101 2 35" xfId="8786"/>
    <cellStyle name="Comma 101 2 36" xfId="9012"/>
    <cellStyle name="Comma 101 2 37" xfId="9237"/>
    <cellStyle name="Comma 101 2 38" xfId="9460"/>
    <cellStyle name="Comma 101 2 39" xfId="9683"/>
    <cellStyle name="Comma 101 2 4" xfId="1717"/>
    <cellStyle name="Comma 101 2 40" xfId="9906"/>
    <cellStyle name="Comma 101 2 41" xfId="10124"/>
    <cellStyle name="Comma 101 2 42" xfId="10342"/>
    <cellStyle name="Comma 101 2 43" xfId="10559"/>
    <cellStyle name="Comma 101 2 44" xfId="10778"/>
    <cellStyle name="Comma 101 2 45" xfId="10995"/>
    <cellStyle name="Comma 101 2 46" xfId="11212"/>
    <cellStyle name="Comma 101 2 47" xfId="11428"/>
    <cellStyle name="Comma 101 2 48" xfId="11643"/>
    <cellStyle name="Comma 101 2 49" xfId="11857"/>
    <cellStyle name="Comma 101 2 5" xfId="1943"/>
    <cellStyle name="Comma 101 2 50" xfId="12072"/>
    <cellStyle name="Comma 101 2 51" xfId="12283"/>
    <cellStyle name="Comma 101 2 52" xfId="12486"/>
    <cellStyle name="Comma 101 2 53" xfId="12689"/>
    <cellStyle name="Comma 101 2 54" xfId="12845"/>
    <cellStyle name="Comma 101 2 55" xfId="13061"/>
    <cellStyle name="Comma 101 2 56" xfId="13440"/>
    <cellStyle name="Comma 101 2 57" xfId="13646"/>
    <cellStyle name="Comma 101 2 58" xfId="13855"/>
    <cellStyle name="Comma 101 2 59" xfId="14058"/>
    <cellStyle name="Comma 101 2 6" xfId="2165"/>
    <cellStyle name="Comma 101 2 60" xfId="14213"/>
    <cellStyle name="Comma 101 2 61" xfId="14422"/>
    <cellStyle name="Comma 101 2 62" xfId="14767"/>
    <cellStyle name="Comma 101 2 63" xfId="14967"/>
    <cellStyle name="Comma 101 2 64" xfId="15125"/>
    <cellStyle name="Comma 101 2 7" xfId="2389"/>
    <cellStyle name="Comma 101 2 8" xfId="2610"/>
    <cellStyle name="Comma 101 2 9" xfId="2832"/>
    <cellStyle name="Comma 101 20" xfId="4988"/>
    <cellStyle name="Comma 101 21" xfId="5191"/>
    <cellStyle name="Comma 101 22" xfId="5393"/>
    <cellStyle name="Comma 101 23" xfId="5550"/>
    <cellStyle name="Comma 101 24" xfId="5774"/>
    <cellStyle name="Comma 101 25" xfId="6286"/>
    <cellStyle name="Comma 101 26" xfId="6517"/>
    <cellStyle name="Comma 101 27" xfId="6744"/>
    <cellStyle name="Comma 101 28" xfId="6972"/>
    <cellStyle name="Comma 101 29" xfId="7200"/>
    <cellStyle name="Comma 101 3" xfId="985"/>
    <cellStyle name="Comma 101 3 2" xfId="17232"/>
    <cellStyle name="Comma 101 30" xfId="7426"/>
    <cellStyle name="Comma 101 31" xfId="7653"/>
    <cellStyle name="Comma 101 32" xfId="7881"/>
    <cellStyle name="Comma 101 33" xfId="8107"/>
    <cellStyle name="Comma 101 34" xfId="8333"/>
    <cellStyle name="Comma 101 35" xfId="8561"/>
    <cellStyle name="Comma 101 36" xfId="8787"/>
    <cellStyle name="Comma 101 37" xfId="9013"/>
    <cellStyle name="Comma 101 38" xfId="9238"/>
    <cellStyle name="Comma 101 39" xfId="9461"/>
    <cellStyle name="Comma 101 4" xfId="1493"/>
    <cellStyle name="Comma 101 40" xfId="9684"/>
    <cellStyle name="Comma 101 41" xfId="9907"/>
    <cellStyle name="Comma 101 42" xfId="10125"/>
    <cellStyle name="Comma 101 43" xfId="10343"/>
    <cellStyle name="Comma 101 44" xfId="10560"/>
    <cellStyle name="Comma 101 45" xfId="10779"/>
    <cellStyle name="Comma 101 46" xfId="10996"/>
    <cellStyle name="Comma 101 47" xfId="11213"/>
    <cellStyle name="Comma 101 48" xfId="11429"/>
    <cellStyle name="Comma 101 49" xfId="11644"/>
    <cellStyle name="Comma 101 5" xfId="1718"/>
    <cellStyle name="Comma 101 50" xfId="11858"/>
    <cellStyle name="Comma 101 51" xfId="12073"/>
    <cellStyle name="Comma 101 52" xfId="12284"/>
    <cellStyle name="Comma 101 53" xfId="12487"/>
    <cellStyle name="Comma 101 54" xfId="12690"/>
    <cellStyle name="Comma 101 55" xfId="12846"/>
    <cellStyle name="Comma 101 56" xfId="13060"/>
    <cellStyle name="Comma 101 57" xfId="13441"/>
    <cellStyle name="Comma 101 58" xfId="13647"/>
    <cellStyle name="Comma 101 59" xfId="13856"/>
    <cellStyle name="Comma 101 6" xfId="1944"/>
    <cellStyle name="Comma 101 60" xfId="14059"/>
    <cellStyle name="Comma 101 61" xfId="14214"/>
    <cellStyle name="Comma 101 62" xfId="14421"/>
    <cellStyle name="Comma 101 63" xfId="14768"/>
    <cellStyle name="Comma 101 64" xfId="14968"/>
    <cellStyle name="Comma 101 65" xfId="15126"/>
    <cellStyle name="Comma 101 7" xfId="2166"/>
    <cellStyle name="Comma 101 8" xfId="2390"/>
    <cellStyle name="Comma 101 9" xfId="2611"/>
    <cellStyle name="Comma 102" xfId="153"/>
    <cellStyle name="Comma 102 10" xfId="2831"/>
    <cellStyle name="Comma 102 11" xfId="3044"/>
    <cellStyle name="Comma 102 12" xfId="3268"/>
    <cellStyle name="Comma 102 13" xfId="3482"/>
    <cellStyle name="Comma 102 14" xfId="3694"/>
    <cellStyle name="Comma 102 15" xfId="3916"/>
    <cellStyle name="Comma 102 16" xfId="4129"/>
    <cellStyle name="Comma 102 17" xfId="4346"/>
    <cellStyle name="Comma 102 18" xfId="4560"/>
    <cellStyle name="Comma 102 19" xfId="4774"/>
    <cellStyle name="Comma 102 2" xfId="154"/>
    <cellStyle name="Comma 102 2 10" xfId="3043"/>
    <cellStyle name="Comma 102 2 11" xfId="3267"/>
    <cellStyle name="Comma 102 2 12" xfId="3481"/>
    <cellStyle name="Comma 102 2 13" xfId="3693"/>
    <cellStyle name="Comma 102 2 14" xfId="3915"/>
    <cellStyle name="Comma 102 2 15" xfId="4128"/>
    <cellStyle name="Comma 102 2 16" xfId="4345"/>
    <cellStyle name="Comma 102 2 17" xfId="4559"/>
    <cellStyle name="Comma 102 2 18" xfId="4773"/>
    <cellStyle name="Comma 102 2 19" xfId="4985"/>
    <cellStyle name="Comma 102 2 2" xfId="988"/>
    <cellStyle name="Comma 102 2 2 2" xfId="17233"/>
    <cellStyle name="Comma 102 2 20" xfId="5188"/>
    <cellStyle name="Comma 102 2 21" xfId="5390"/>
    <cellStyle name="Comma 102 2 22" xfId="5547"/>
    <cellStyle name="Comma 102 2 23" xfId="5777"/>
    <cellStyle name="Comma 102 2 24" xfId="6283"/>
    <cellStyle name="Comma 102 2 25" xfId="6514"/>
    <cellStyle name="Comma 102 2 26" xfId="6741"/>
    <cellStyle name="Comma 102 2 27" xfId="6969"/>
    <cellStyle name="Comma 102 2 28" xfId="7197"/>
    <cellStyle name="Comma 102 2 29" xfId="7423"/>
    <cellStyle name="Comma 102 2 3" xfId="1490"/>
    <cellStyle name="Comma 102 2 30" xfId="7650"/>
    <cellStyle name="Comma 102 2 31" xfId="7878"/>
    <cellStyle name="Comma 102 2 32" xfId="8104"/>
    <cellStyle name="Comma 102 2 33" xfId="8330"/>
    <cellStyle name="Comma 102 2 34" xfId="8558"/>
    <cellStyle name="Comma 102 2 35" xfId="8784"/>
    <cellStyle name="Comma 102 2 36" xfId="9010"/>
    <cellStyle name="Comma 102 2 37" xfId="9235"/>
    <cellStyle name="Comma 102 2 38" xfId="9458"/>
    <cellStyle name="Comma 102 2 39" xfId="9681"/>
    <cellStyle name="Comma 102 2 4" xfId="1715"/>
    <cellStyle name="Comma 102 2 40" xfId="9904"/>
    <cellStyle name="Comma 102 2 41" xfId="10122"/>
    <cellStyle name="Comma 102 2 42" xfId="10340"/>
    <cellStyle name="Comma 102 2 43" xfId="10557"/>
    <cellStyle name="Comma 102 2 44" xfId="10776"/>
    <cellStyle name="Comma 102 2 45" xfId="10993"/>
    <cellStyle name="Comma 102 2 46" xfId="11210"/>
    <cellStyle name="Comma 102 2 47" xfId="11426"/>
    <cellStyle name="Comma 102 2 48" xfId="11641"/>
    <cellStyle name="Comma 102 2 49" xfId="11855"/>
    <cellStyle name="Comma 102 2 5" xfId="1941"/>
    <cellStyle name="Comma 102 2 50" xfId="12070"/>
    <cellStyle name="Comma 102 2 51" xfId="12281"/>
    <cellStyle name="Comma 102 2 52" xfId="12484"/>
    <cellStyle name="Comma 102 2 53" xfId="12687"/>
    <cellStyle name="Comma 102 2 54" xfId="12843"/>
    <cellStyle name="Comma 102 2 55" xfId="13063"/>
    <cellStyle name="Comma 102 2 56" xfId="13438"/>
    <cellStyle name="Comma 102 2 57" xfId="13644"/>
    <cellStyle name="Comma 102 2 58" xfId="13853"/>
    <cellStyle name="Comma 102 2 59" xfId="14056"/>
    <cellStyle name="Comma 102 2 6" xfId="2163"/>
    <cellStyle name="Comma 102 2 60" xfId="14211"/>
    <cellStyle name="Comma 102 2 61" xfId="14424"/>
    <cellStyle name="Comma 102 2 62" xfId="14765"/>
    <cellStyle name="Comma 102 2 63" xfId="14965"/>
    <cellStyle name="Comma 102 2 64" xfId="15123"/>
    <cellStyle name="Comma 102 2 7" xfId="2387"/>
    <cellStyle name="Comma 102 2 8" xfId="2608"/>
    <cellStyle name="Comma 102 2 9" xfId="2830"/>
    <cellStyle name="Comma 102 20" xfId="4986"/>
    <cellStyle name="Comma 102 21" xfId="5189"/>
    <cellStyle name="Comma 102 22" xfId="5391"/>
    <cellStyle name="Comma 102 23" xfId="5548"/>
    <cellStyle name="Comma 102 24" xfId="5776"/>
    <cellStyle name="Comma 102 25" xfId="6284"/>
    <cellStyle name="Comma 102 26" xfId="6515"/>
    <cellStyle name="Comma 102 27" xfId="6742"/>
    <cellStyle name="Comma 102 28" xfId="6970"/>
    <cellStyle name="Comma 102 29" xfId="7198"/>
    <cellStyle name="Comma 102 3" xfId="987"/>
    <cellStyle name="Comma 102 3 2" xfId="17234"/>
    <cellStyle name="Comma 102 30" xfId="7424"/>
    <cellStyle name="Comma 102 31" xfId="7651"/>
    <cellStyle name="Comma 102 32" xfId="7879"/>
    <cellStyle name="Comma 102 33" xfId="8105"/>
    <cellStyle name="Comma 102 34" xfId="8331"/>
    <cellStyle name="Comma 102 35" xfId="8559"/>
    <cellStyle name="Comma 102 36" xfId="8785"/>
    <cellStyle name="Comma 102 37" xfId="9011"/>
    <cellStyle name="Comma 102 38" xfId="9236"/>
    <cellStyle name="Comma 102 39" xfId="9459"/>
    <cellStyle name="Comma 102 4" xfId="1491"/>
    <cellStyle name="Comma 102 40" xfId="9682"/>
    <cellStyle name="Comma 102 41" xfId="9905"/>
    <cellStyle name="Comma 102 42" xfId="10123"/>
    <cellStyle name="Comma 102 43" xfId="10341"/>
    <cellStyle name="Comma 102 44" xfId="10558"/>
    <cellStyle name="Comma 102 45" xfId="10777"/>
    <cellStyle name="Comma 102 46" xfId="10994"/>
    <cellStyle name="Comma 102 47" xfId="11211"/>
    <cellStyle name="Comma 102 48" xfId="11427"/>
    <cellStyle name="Comma 102 49" xfId="11642"/>
    <cellStyle name="Comma 102 5" xfId="1716"/>
    <cellStyle name="Comma 102 50" xfId="11856"/>
    <cellStyle name="Comma 102 51" xfId="12071"/>
    <cellStyle name="Comma 102 52" xfId="12282"/>
    <cellStyle name="Comma 102 53" xfId="12485"/>
    <cellStyle name="Comma 102 54" xfId="12688"/>
    <cellStyle name="Comma 102 55" xfId="12844"/>
    <cellStyle name="Comma 102 56" xfId="13062"/>
    <cellStyle name="Comma 102 57" xfId="13439"/>
    <cellStyle name="Comma 102 58" xfId="13645"/>
    <cellStyle name="Comma 102 59" xfId="13854"/>
    <cellStyle name="Comma 102 6" xfId="1942"/>
    <cellStyle name="Comma 102 60" xfId="14057"/>
    <cellStyle name="Comma 102 61" xfId="14212"/>
    <cellStyle name="Comma 102 62" xfId="14423"/>
    <cellStyle name="Comma 102 63" xfId="14766"/>
    <cellStyle name="Comma 102 64" xfId="14966"/>
    <cellStyle name="Comma 102 65" xfId="15124"/>
    <cellStyle name="Comma 102 7" xfId="2164"/>
    <cellStyle name="Comma 102 8" xfId="2388"/>
    <cellStyle name="Comma 102 9" xfId="2609"/>
    <cellStyle name="Comma 103" xfId="155"/>
    <cellStyle name="Comma 103 10" xfId="2829"/>
    <cellStyle name="Comma 103 11" xfId="3042"/>
    <cellStyle name="Comma 103 12" xfId="3266"/>
    <cellStyle name="Comma 103 13" xfId="3480"/>
    <cellStyle name="Comma 103 14" xfId="3692"/>
    <cellStyle name="Comma 103 15" xfId="3914"/>
    <cellStyle name="Comma 103 16" xfId="4127"/>
    <cellStyle name="Comma 103 17" xfId="4344"/>
    <cellStyle name="Comma 103 18" xfId="4558"/>
    <cellStyle name="Comma 103 19" xfId="4772"/>
    <cellStyle name="Comma 103 2" xfId="156"/>
    <cellStyle name="Comma 103 2 10" xfId="3041"/>
    <cellStyle name="Comma 103 2 11" xfId="3265"/>
    <cellStyle name="Comma 103 2 12" xfId="3479"/>
    <cellStyle name="Comma 103 2 13" xfId="3691"/>
    <cellStyle name="Comma 103 2 14" xfId="3913"/>
    <cellStyle name="Comma 103 2 15" xfId="4126"/>
    <cellStyle name="Comma 103 2 16" xfId="4343"/>
    <cellStyle name="Comma 103 2 17" xfId="4557"/>
    <cellStyle name="Comma 103 2 18" xfId="4771"/>
    <cellStyle name="Comma 103 2 19" xfId="4983"/>
    <cellStyle name="Comma 103 2 2" xfId="990"/>
    <cellStyle name="Comma 103 2 2 2" xfId="17235"/>
    <cellStyle name="Comma 103 2 20" xfId="5186"/>
    <cellStyle name="Comma 103 2 21" xfId="5388"/>
    <cellStyle name="Comma 103 2 22" xfId="5545"/>
    <cellStyle name="Comma 103 2 23" xfId="5779"/>
    <cellStyle name="Comma 103 2 24" xfId="6281"/>
    <cellStyle name="Comma 103 2 25" xfId="6512"/>
    <cellStyle name="Comma 103 2 26" xfId="6739"/>
    <cellStyle name="Comma 103 2 27" xfId="6967"/>
    <cellStyle name="Comma 103 2 28" xfId="7195"/>
    <cellStyle name="Comma 103 2 29" xfId="7421"/>
    <cellStyle name="Comma 103 2 3" xfId="1488"/>
    <cellStyle name="Comma 103 2 30" xfId="7648"/>
    <cellStyle name="Comma 103 2 31" xfId="7876"/>
    <cellStyle name="Comma 103 2 32" xfId="8102"/>
    <cellStyle name="Comma 103 2 33" xfId="8328"/>
    <cellStyle name="Comma 103 2 34" xfId="8556"/>
    <cellStyle name="Comma 103 2 35" xfId="8782"/>
    <cellStyle name="Comma 103 2 36" xfId="9008"/>
    <cellStyle name="Comma 103 2 37" xfId="9233"/>
    <cellStyle name="Comma 103 2 38" xfId="9456"/>
    <cellStyle name="Comma 103 2 39" xfId="9679"/>
    <cellStyle name="Comma 103 2 4" xfId="1713"/>
    <cellStyle name="Comma 103 2 40" xfId="9902"/>
    <cellStyle name="Comma 103 2 41" xfId="10120"/>
    <cellStyle name="Comma 103 2 42" xfId="10338"/>
    <cellStyle name="Comma 103 2 43" xfId="10555"/>
    <cellStyle name="Comma 103 2 44" xfId="10774"/>
    <cellStyle name="Comma 103 2 45" xfId="10991"/>
    <cellStyle name="Comma 103 2 46" xfId="11208"/>
    <cellStyle name="Comma 103 2 47" xfId="11424"/>
    <cellStyle name="Comma 103 2 48" xfId="11639"/>
    <cellStyle name="Comma 103 2 49" xfId="11853"/>
    <cellStyle name="Comma 103 2 5" xfId="1939"/>
    <cellStyle name="Comma 103 2 50" xfId="12068"/>
    <cellStyle name="Comma 103 2 51" xfId="12279"/>
    <cellStyle name="Comma 103 2 52" xfId="12482"/>
    <cellStyle name="Comma 103 2 53" xfId="12685"/>
    <cellStyle name="Comma 103 2 54" xfId="12841"/>
    <cellStyle name="Comma 103 2 55" xfId="13065"/>
    <cellStyle name="Comma 103 2 56" xfId="13436"/>
    <cellStyle name="Comma 103 2 57" xfId="13642"/>
    <cellStyle name="Comma 103 2 58" xfId="13851"/>
    <cellStyle name="Comma 103 2 59" xfId="14054"/>
    <cellStyle name="Comma 103 2 6" xfId="2161"/>
    <cellStyle name="Comma 103 2 60" xfId="14209"/>
    <cellStyle name="Comma 103 2 61" xfId="14426"/>
    <cellStyle name="Comma 103 2 62" xfId="14763"/>
    <cellStyle name="Comma 103 2 63" xfId="14963"/>
    <cellStyle name="Comma 103 2 64" xfId="15121"/>
    <cellStyle name="Comma 103 2 7" xfId="2385"/>
    <cellStyle name="Comma 103 2 8" xfId="2606"/>
    <cellStyle name="Comma 103 2 9" xfId="2828"/>
    <cellStyle name="Comma 103 20" xfId="4984"/>
    <cellStyle name="Comma 103 21" xfId="5187"/>
    <cellStyle name="Comma 103 22" xfId="5389"/>
    <cellStyle name="Comma 103 23" xfId="5546"/>
    <cellStyle name="Comma 103 24" xfId="5778"/>
    <cellStyle name="Comma 103 25" xfId="6282"/>
    <cellStyle name="Comma 103 26" xfId="6513"/>
    <cellStyle name="Comma 103 27" xfId="6740"/>
    <cellStyle name="Comma 103 28" xfId="6968"/>
    <cellStyle name="Comma 103 29" xfId="7196"/>
    <cellStyle name="Comma 103 3" xfId="989"/>
    <cellStyle name="Comma 103 3 2" xfId="17236"/>
    <cellStyle name="Comma 103 30" xfId="7422"/>
    <cellStyle name="Comma 103 31" xfId="7649"/>
    <cellStyle name="Comma 103 32" xfId="7877"/>
    <cellStyle name="Comma 103 33" xfId="8103"/>
    <cellStyle name="Comma 103 34" xfId="8329"/>
    <cellStyle name="Comma 103 35" xfId="8557"/>
    <cellStyle name="Comma 103 36" xfId="8783"/>
    <cellStyle name="Comma 103 37" xfId="9009"/>
    <cellStyle name="Comma 103 38" xfId="9234"/>
    <cellStyle name="Comma 103 39" xfId="9457"/>
    <cellStyle name="Comma 103 4" xfId="1489"/>
    <cellStyle name="Comma 103 40" xfId="9680"/>
    <cellStyle name="Comma 103 41" xfId="9903"/>
    <cellStyle name="Comma 103 42" xfId="10121"/>
    <cellStyle name="Comma 103 43" xfId="10339"/>
    <cellStyle name="Comma 103 44" xfId="10556"/>
    <cellStyle name="Comma 103 45" xfId="10775"/>
    <cellStyle name="Comma 103 46" xfId="10992"/>
    <cellStyle name="Comma 103 47" xfId="11209"/>
    <cellStyle name="Comma 103 48" xfId="11425"/>
    <cellStyle name="Comma 103 49" xfId="11640"/>
    <cellStyle name="Comma 103 5" xfId="1714"/>
    <cellStyle name="Comma 103 50" xfId="11854"/>
    <cellStyle name="Comma 103 51" xfId="12069"/>
    <cellStyle name="Comma 103 52" xfId="12280"/>
    <cellStyle name="Comma 103 53" xfId="12483"/>
    <cellStyle name="Comma 103 54" xfId="12686"/>
    <cellStyle name="Comma 103 55" xfId="12842"/>
    <cellStyle name="Comma 103 56" xfId="13064"/>
    <cellStyle name="Comma 103 57" xfId="13437"/>
    <cellStyle name="Comma 103 58" xfId="13643"/>
    <cellStyle name="Comma 103 59" xfId="13852"/>
    <cellStyle name="Comma 103 6" xfId="1940"/>
    <cellStyle name="Comma 103 60" xfId="14055"/>
    <cellStyle name="Comma 103 61" xfId="14210"/>
    <cellStyle name="Comma 103 62" xfId="14425"/>
    <cellStyle name="Comma 103 63" xfId="14764"/>
    <cellStyle name="Comma 103 64" xfId="14964"/>
    <cellStyle name="Comma 103 65" xfId="15122"/>
    <cellStyle name="Comma 103 7" xfId="2162"/>
    <cellStyle name="Comma 103 8" xfId="2386"/>
    <cellStyle name="Comma 103 9" xfId="2607"/>
    <cellStyle name="Comma 104" xfId="157"/>
    <cellStyle name="Comma 104 10" xfId="2827"/>
    <cellStyle name="Comma 104 11" xfId="3040"/>
    <cellStyle name="Comma 104 12" xfId="3264"/>
    <cellStyle name="Comma 104 13" xfId="3478"/>
    <cellStyle name="Comma 104 14" xfId="3690"/>
    <cellStyle name="Comma 104 15" xfId="3912"/>
    <cellStyle name="Comma 104 16" xfId="4125"/>
    <cellStyle name="Comma 104 17" xfId="4342"/>
    <cellStyle name="Comma 104 18" xfId="4556"/>
    <cellStyle name="Comma 104 19" xfId="4770"/>
    <cellStyle name="Comma 104 2" xfId="158"/>
    <cellStyle name="Comma 104 2 10" xfId="3039"/>
    <cellStyle name="Comma 104 2 11" xfId="3263"/>
    <cellStyle name="Comma 104 2 12" xfId="3477"/>
    <cellStyle name="Comma 104 2 13" xfId="3689"/>
    <cellStyle name="Comma 104 2 14" xfId="3911"/>
    <cellStyle name="Comma 104 2 15" xfId="4124"/>
    <cellStyle name="Comma 104 2 16" xfId="4341"/>
    <cellStyle name="Comma 104 2 17" xfId="4555"/>
    <cellStyle name="Comma 104 2 18" xfId="4769"/>
    <cellStyle name="Comma 104 2 19" xfId="4981"/>
    <cellStyle name="Comma 104 2 2" xfId="992"/>
    <cellStyle name="Comma 104 2 2 2" xfId="17237"/>
    <cellStyle name="Comma 104 2 20" xfId="5184"/>
    <cellStyle name="Comma 104 2 21" xfId="5386"/>
    <cellStyle name="Comma 104 2 22" xfId="5543"/>
    <cellStyle name="Comma 104 2 23" xfId="5781"/>
    <cellStyle name="Comma 104 2 24" xfId="6279"/>
    <cellStyle name="Comma 104 2 25" xfId="6510"/>
    <cellStyle name="Comma 104 2 26" xfId="6737"/>
    <cellStyle name="Comma 104 2 27" xfId="6965"/>
    <cellStyle name="Comma 104 2 28" xfId="7193"/>
    <cellStyle name="Comma 104 2 29" xfId="7419"/>
    <cellStyle name="Comma 104 2 3" xfId="1486"/>
    <cellStyle name="Comma 104 2 30" xfId="7646"/>
    <cellStyle name="Comma 104 2 31" xfId="7874"/>
    <cellStyle name="Comma 104 2 32" xfId="8100"/>
    <cellStyle name="Comma 104 2 33" xfId="8326"/>
    <cellStyle name="Comma 104 2 34" xfId="8554"/>
    <cellStyle name="Comma 104 2 35" xfId="8780"/>
    <cellStyle name="Comma 104 2 36" xfId="9006"/>
    <cellStyle name="Comma 104 2 37" xfId="9231"/>
    <cellStyle name="Comma 104 2 38" xfId="9454"/>
    <cellStyle name="Comma 104 2 39" xfId="9677"/>
    <cellStyle name="Comma 104 2 4" xfId="1711"/>
    <cellStyle name="Comma 104 2 40" xfId="9900"/>
    <cellStyle name="Comma 104 2 41" xfId="10118"/>
    <cellStyle name="Comma 104 2 42" xfId="10336"/>
    <cellStyle name="Comma 104 2 43" xfId="10553"/>
    <cellStyle name="Comma 104 2 44" xfId="10772"/>
    <cellStyle name="Comma 104 2 45" xfId="10989"/>
    <cellStyle name="Comma 104 2 46" xfId="11206"/>
    <cellStyle name="Comma 104 2 47" xfId="11422"/>
    <cellStyle name="Comma 104 2 48" xfId="11637"/>
    <cellStyle name="Comma 104 2 49" xfId="11851"/>
    <cellStyle name="Comma 104 2 5" xfId="1937"/>
    <cellStyle name="Comma 104 2 50" xfId="12066"/>
    <cellStyle name="Comma 104 2 51" xfId="12277"/>
    <cellStyle name="Comma 104 2 52" xfId="12480"/>
    <cellStyle name="Comma 104 2 53" xfId="12683"/>
    <cellStyle name="Comma 104 2 54" xfId="12839"/>
    <cellStyle name="Comma 104 2 55" xfId="13067"/>
    <cellStyle name="Comma 104 2 56" xfId="13434"/>
    <cellStyle name="Comma 104 2 57" xfId="13640"/>
    <cellStyle name="Comma 104 2 58" xfId="13849"/>
    <cellStyle name="Comma 104 2 59" xfId="14052"/>
    <cellStyle name="Comma 104 2 6" xfId="2159"/>
    <cellStyle name="Comma 104 2 60" xfId="14207"/>
    <cellStyle name="Comma 104 2 61" xfId="14428"/>
    <cellStyle name="Comma 104 2 62" xfId="14761"/>
    <cellStyle name="Comma 104 2 63" xfId="14961"/>
    <cellStyle name="Comma 104 2 64" xfId="15119"/>
    <cellStyle name="Comma 104 2 7" xfId="2383"/>
    <cellStyle name="Comma 104 2 8" xfId="2604"/>
    <cellStyle name="Comma 104 2 9" xfId="2826"/>
    <cellStyle name="Comma 104 20" xfId="4982"/>
    <cellStyle name="Comma 104 21" xfId="5185"/>
    <cellStyle name="Comma 104 22" xfId="5387"/>
    <cellStyle name="Comma 104 23" xfId="5544"/>
    <cellStyle name="Comma 104 24" xfId="5780"/>
    <cellStyle name="Comma 104 25" xfId="6280"/>
    <cellStyle name="Comma 104 26" xfId="6511"/>
    <cellStyle name="Comma 104 27" xfId="6738"/>
    <cellStyle name="Comma 104 28" xfId="6966"/>
    <cellStyle name="Comma 104 29" xfId="7194"/>
    <cellStyle name="Comma 104 3" xfId="991"/>
    <cellStyle name="Comma 104 3 2" xfId="17238"/>
    <cellStyle name="Comma 104 30" xfId="7420"/>
    <cellStyle name="Comma 104 31" xfId="7647"/>
    <cellStyle name="Comma 104 32" xfId="7875"/>
    <cellStyle name="Comma 104 33" xfId="8101"/>
    <cellStyle name="Comma 104 34" xfId="8327"/>
    <cellStyle name="Comma 104 35" xfId="8555"/>
    <cellStyle name="Comma 104 36" xfId="8781"/>
    <cellStyle name="Comma 104 37" xfId="9007"/>
    <cellStyle name="Comma 104 38" xfId="9232"/>
    <cellStyle name="Comma 104 39" xfId="9455"/>
    <cellStyle name="Comma 104 4" xfId="1487"/>
    <cellStyle name="Comma 104 40" xfId="9678"/>
    <cellStyle name="Comma 104 41" xfId="9901"/>
    <cellStyle name="Comma 104 42" xfId="10119"/>
    <cellStyle name="Comma 104 43" xfId="10337"/>
    <cellStyle name="Comma 104 44" xfId="10554"/>
    <cellStyle name="Comma 104 45" xfId="10773"/>
    <cellStyle name="Comma 104 46" xfId="10990"/>
    <cellStyle name="Comma 104 47" xfId="11207"/>
    <cellStyle name="Comma 104 48" xfId="11423"/>
    <cellStyle name="Comma 104 49" xfId="11638"/>
    <cellStyle name="Comma 104 5" xfId="1712"/>
    <cellStyle name="Comma 104 50" xfId="11852"/>
    <cellStyle name="Comma 104 51" xfId="12067"/>
    <cellStyle name="Comma 104 52" xfId="12278"/>
    <cellStyle name="Comma 104 53" xfId="12481"/>
    <cellStyle name="Comma 104 54" xfId="12684"/>
    <cellStyle name="Comma 104 55" xfId="12840"/>
    <cellStyle name="Comma 104 56" xfId="13066"/>
    <cellStyle name="Comma 104 57" xfId="13435"/>
    <cellStyle name="Comma 104 58" xfId="13641"/>
    <cellStyle name="Comma 104 59" xfId="13850"/>
    <cellStyle name="Comma 104 6" xfId="1938"/>
    <cellStyle name="Comma 104 60" xfId="14053"/>
    <cellStyle name="Comma 104 61" xfId="14208"/>
    <cellStyle name="Comma 104 62" xfId="14427"/>
    <cellStyle name="Comma 104 63" xfId="14762"/>
    <cellStyle name="Comma 104 64" xfId="14962"/>
    <cellStyle name="Comma 104 65" xfId="15120"/>
    <cellStyle name="Comma 104 7" xfId="2160"/>
    <cellStyle name="Comma 104 8" xfId="2384"/>
    <cellStyle name="Comma 104 9" xfId="2605"/>
    <cellStyle name="Comma 105" xfId="159"/>
    <cellStyle name="Comma 105 10" xfId="2825"/>
    <cellStyle name="Comma 105 11" xfId="3038"/>
    <cellStyle name="Comma 105 12" xfId="3262"/>
    <cellStyle name="Comma 105 13" xfId="3476"/>
    <cellStyle name="Comma 105 14" xfId="3688"/>
    <cellStyle name="Comma 105 15" xfId="3910"/>
    <cellStyle name="Comma 105 16" xfId="4123"/>
    <cellStyle name="Comma 105 17" xfId="4340"/>
    <cellStyle name="Comma 105 18" xfId="4554"/>
    <cellStyle name="Comma 105 19" xfId="4768"/>
    <cellStyle name="Comma 105 2" xfId="160"/>
    <cellStyle name="Comma 105 2 10" xfId="3037"/>
    <cellStyle name="Comma 105 2 11" xfId="3261"/>
    <cellStyle name="Comma 105 2 12" xfId="3475"/>
    <cellStyle name="Comma 105 2 13" xfId="3687"/>
    <cellStyle name="Comma 105 2 14" xfId="3909"/>
    <cellStyle name="Comma 105 2 15" xfId="4122"/>
    <cellStyle name="Comma 105 2 16" xfId="4339"/>
    <cellStyle name="Comma 105 2 17" xfId="4553"/>
    <cellStyle name="Comma 105 2 18" xfId="4767"/>
    <cellStyle name="Comma 105 2 19" xfId="4979"/>
    <cellStyle name="Comma 105 2 2" xfId="994"/>
    <cellStyle name="Comma 105 2 2 2" xfId="17239"/>
    <cellStyle name="Comma 105 2 20" xfId="5182"/>
    <cellStyle name="Comma 105 2 21" xfId="5384"/>
    <cellStyle name="Comma 105 2 22" xfId="5541"/>
    <cellStyle name="Comma 105 2 23" xfId="5783"/>
    <cellStyle name="Comma 105 2 24" xfId="6277"/>
    <cellStyle name="Comma 105 2 25" xfId="6508"/>
    <cellStyle name="Comma 105 2 26" xfId="6735"/>
    <cellStyle name="Comma 105 2 27" xfId="6963"/>
    <cellStyle name="Comma 105 2 28" xfId="7191"/>
    <cellStyle name="Comma 105 2 29" xfId="7417"/>
    <cellStyle name="Comma 105 2 3" xfId="1484"/>
    <cellStyle name="Comma 105 2 30" xfId="7644"/>
    <cellStyle name="Comma 105 2 31" xfId="7872"/>
    <cellStyle name="Comma 105 2 32" xfId="8098"/>
    <cellStyle name="Comma 105 2 33" xfId="8324"/>
    <cellStyle name="Comma 105 2 34" xfId="8552"/>
    <cellStyle name="Comma 105 2 35" xfId="8778"/>
    <cellStyle name="Comma 105 2 36" xfId="9004"/>
    <cellStyle name="Comma 105 2 37" xfId="9229"/>
    <cellStyle name="Comma 105 2 38" xfId="9452"/>
    <cellStyle name="Comma 105 2 39" xfId="9675"/>
    <cellStyle name="Comma 105 2 4" xfId="1709"/>
    <cellStyle name="Comma 105 2 40" xfId="9898"/>
    <cellStyle name="Comma 105 2 41" xfId="10116"/>
    <cellStyle name="Comma 105 2 42" xfId="10334"/>
    <cellStyle name="Comma 105 2 43" xfId="10551"/>
    <cellStyle name="Comma 105 2 44" xfId="10770"/>
    <cellStyle name="Comma 105 2 45" xfId="10987"/>
    <cellStyle name="Comma 105 2 46" xfId="11204"/>
    <cellStyle name="Comma 105 2 47" xfId="11420"/>
    <cellStyle name="Comma 105 2 48" xfId="11635"/>
    <cellStyle name="Comma 105 2 49" xfId="11849"/>
    <cellStyle name="Comma 105 2 5" xfId="1935"/>
    <cellStyle name="Comma 105 2 50" xfId="12064"/>
    <cellStyle name="Comma 105 2 51" xfId="12275"/>
    <cellStyle name="Comma 105 2 52" xfId="12478"/>
    <cellStyle name="Comma 105 2 53" xfId="12681"/>
    <cellStyle name="Comma 105 2 54" xfId="12837"/>
    <cellStyle name="Comma 105 2 55" xfId="13069"/>
    <cellStyle name="Comma 105 2 56" xfId="13432"/>
    <cellStyle name="Comma 105 2 57" xfId="13638"/>
    <cellStyle name="Comma 105 2 58" xfId="13847"/>
    <cellStyle name="Comma 105 2 59" xfId="14050"/>
    <cellStyle name="Comma 105 2 6" xfId="2157"/>
    <cellStyle name="Comma 105 2 60" xfId="14205"/>
    <cellStyle name="Comma 105 2 61" xfId="14430"/>
    <cellStyle name="Comma 105 2 62" xfId="14759"/>
    <cellStyle name="Comma 105 2 63" xfId="14959"/>
    <cellStyle name="Comma 105 2 64" xfId="15117"/>
    <cellStyle name="Comma 105 2 7" xfId="2381"/>
    <cellStyle name="Comma 105 2 8" xfId="2602"/>
    <cellStyle name="Comma 105 2 9" xfId="2824"/>
    <cellStyle name="Comma 105 20" xfId="4980"/>
    <cellStyle name="Comma 105 21" xfId="5183"/>
    <cellStyle name="Comma 105 22" xfId="5385"/>
    <cellStyle name="Comma 105 23" xfId="5542"/>
    <cellStyle name="Comma 105 24" xfId="5782"/>
    <cellStyle name="Comma 105 25" xfId="6278"/>
    <cellStyle name="Comma 105 26" xfId="6509"/>
    <cellStyle name="Comma 105 27" xfId="6736"/>
    <cellStyle name="Comma 105 28" xfId="6964"/>
    <cellStyle name="Comma 105 29" xfId="7192"/>
    <cellStyle name="Comma 105 3" xfId="993"/>
    <cellStyle name="Comma 105 3 2" xfId="17240"/>
    <cellStyle name="Comma 105 30" xfId="7418"/>
    <cellStyle name="Comma 105 31" xfId="7645"/>
    <cellStyle name="Comma 105 32" xfId="7873"/>
    <cellStyle name="Comma 105 33" xfId="8099"/>
    <cellStyle name="Comma 105 34" xfId="8325"/>
    <cellStyle name="Comma 105 35" xfId="8553"/>
    <cellStyle name="Comma 105 36" xfId="8779"/>
    <cellStyle name="Comma 105 37" xfId="9005"/>
    <cellStyle name="Comma 105 38" xfId="9230"/>
    <cellStyle name="Comma 105 39" xfId="9453"/>
    <cellStyle name="Comma 105 4" xfId="1485"/>
    <cellStyle name="Comma 105 40" xfId="9676"/>
    <cellStyle name="Comma 105 41" xfId="9899"/>
    <cellStyle name="Comma 105 42" xfId="10117"/>
    <cellStyle name="Comma 105 43" xfId="10335"/>
    <cellStyle name="Comma 105 44" xfId="10552"/>
    <cellStyle name="Comma 105 45" xfId="10771"/>
    <cellStyle name="Comma 105 46" xfId="10988"/>
    <cellStyle name="Comma 105 47" xfId="11205"/>
    <cellStyle name="Comma 105 48" xfId="11421"/>
    <cellStyle name="Comma 105 49" xfId="11636"/>
    <cellStyle name="Comma 105 5" xfId="1710"/>
    <cellStyle name="Comma 105 50" xfId="11850"/>
    <cellStyle name="Comma 105 51" xfId="12065"/>
    <cellStyle name="Comma 105 52" xfId="12276"/>
    <cellStyle name="Comma 105 53" xfId="12479"/>
    <cellStyle name="Comma 105 54" xfId="12682"/>
    <cellStyle name="Comma 105 55" xfId="12838"/>
    <cellStyle name="Comma 105 56" xfId="13068"/>
    <cellStyle name="Comma 105 57" xfId="13433"/>
    <cellStyle name="Comma 105 58" xfId="13639"/>
    <cellStyle name="Comma 105 59" xfId="13848"/>
    <cellStyle name="Comma 105 6" xfId="1936"/>
    <cellStyle name="Comma 105 60" xfId="14051"/>
    <cellStyle name="Comma 105 61" xfId="14206"/>
    <cellStyle name="Comma 105 62" xfId="14429"/>
    <cellStyle name="Comma 105 63" xfId="14760"/>
    <cellStyle name="Comma 105 64" xfId="14960"/>
    <cellStyle name="Comma 105 65" xfId="15118"/>
    <cellStyle name="Comma 105 7" xfId="2158"/>
    <cellStyle name="Comma 105 8" xfId="2382"/>
    <cellStyle name="Comma 105 9" xfId="2603"/>
    <cellStyle name="Comma 106" xfId="161"/>
    <cellStyle name="Comma 106 10" xfId="2823"/>
    <cellStyle name="Comma 106 11" xfId="3036"/>
    <cellStyle name="Comma 106 12" xfId="3260"/>
    <cellStyle name="Comma 106 13" xfId="3474"/>
    <cellStyle name="Comma 106 14" xfId="3686"/>
    <cellStyle name="Comma 106 15" xfId="3908"/>
    <cellStyle name="Comma 106 16" xfId="4121"/>
    <cellStyle name="Comma 106 17" xfId="4338"/>
    <cellStyle name="Comma 106 18" xfId="4552"/>
    <cellStyle name="Comma 106 19" xfId="4766"/>
    <cellStyle name="Comma 106 2" xfId="162"/>
    <cellStyle name="Comma 106 2 10" xfId="3035"/>
    <cellStyle name="Comma 106 2 11" xfId="3259"/>
    <cellStyle name="Comma 106 2 12" xfId="3473"/>
    <cellStyle name="Comma 106 2 13" xfId="3685"/>
    <cellStyle name="Comma 106 2 14" xfId="3907"/>
    <cellStyle name="Comma 106 2 15" xfId="4120"/>
    <cellStyle name="Comma 106 2 16" xfId="4337"/>
    <cellStyle name="Comma 106 2 17" xfId="4551"/>
    <cellStyle name="Comma 106 2 18" xfId="4765"/>
    <cellStyle name="Comma 106 2 19" xfId="4977"/>
    <cellStyle name="Comma 106 2 2" xfId="996"/>
    <cellStyle name="Comma 106 2 2 2" xfId="17241"/>
    <cellStyle name="Comma 106 2 20" xfId="5180"/>
    <cellStyle name="Comma 106 2 21" xfId="5382"/>
    <cellStyle name="Comma 106 2 22" xfId="5539"/>
    <cellStyle name="Comma 106 2 23" xfId="5785"/>
    <cellStyle name="Comma 106 2 24" xfId="6275"/>
    <cellStyle name="Comma 106 2 25" xfId="6506"/>
    <cellStyle name="Comma 106 2 26" xfId="6733"/>
    <cellStyle name="Comma 106 2 27" xfId="6961"/>
    <cellStyle name="Comma 106 2 28" xfId="7189"/>
    <cellStyle name="Comma 106 2 29" xfId="7415"/>
    <cellStyle name="Comma 106 2 3" xfId="1482"/>
    <cellStyle name="Comma 106 2 30" xfId="7642"/>
    <cellStyle name="Comma 106 2 31" xfId="7870"/>
    <cellStyle name="Comma 106 2 32" xfId="8096"/>
    <cellStyle name="Comma 106 2 33" xfId="8322"/>
    <cellStyle name="Comma 106 2 34" xfId="8550"/>
    <cellStyle name="Comma 106 2 35" xfId="8776"/>
    <cellStyle name="Comma 106 2 36" xfId="9002"/>
    <cellStyle name="Comma 106 2 37" xfId="9227"/>
    <cellStyle name="Comma 106 2 38" xfId="9450"/>
    <cellStyle name="Comma 106 2 39" xfId="9673"/>
    <cellStyle name="Comma 106 2 4" xfId="1707"/>
    <cellStyle name="Comma 106 2 40" xfId="9896"/>
    <cellStyle name="Comma 106 2 41" xfId="10114"/>
    <cellStyle name="Comma 106 2 42" xfId="10332"/>
    <cellStyle name="Comma 106 2 43" xfId="10549"/>
    <cellStyle name="Comma 106 2 44" xfId="10768"/>
    <cellStyle name="Comma 106 2 45" xfId="10985"/>
    <cellStyle name="Comma 106 2 46" xfId="11202"/>
    <cellStyle name="Comma 106 2 47" xfId="11418"/>
    <cellStyle name="Comma 106 2 48" xfId="11633"/>
    <cellStyle name="Comma 106 2 49" xfId="11847"/>
    <cellStyle name="Comma 106 2 5" xfId="1933"/>
    <cellStyle name="Comma 106 2 50" xfId="12062"/>
    <cellStyle name="Comma 106 2 51" xfId="12273"/>
    <cellStyle name="Comma 106 2 52" xfId="12476"/>
    <cellStyle name="Comma 106 2 53" xfId="12679"/>
    <cellStyle name="Comma 106 2 54" xfId="12835"/>
    <cellStyle name="Comma 106 2 55" xfId="13071"/>
    <cellStyle name="Comma 106 2 56" xfId="13430"/>
    <cellStyle name="Comma 106 2 57" xfId="13636"/>
    <cellStyle name="Comma 106 2 58" xfId="13845"/>
    <cellStyle name="Comma 106 2 59" xfId="14048"/>
    <cellStyle name="Comma 106 2 6" xfId="2155"/>
    <cellStyle name="Comma 106 2 60" xfId="14203"/>
    <cellStyle name="Comma 106 2 61" xfId="14432"/>
    <cellStyle name="Comma 106 2 62" xfId="14757"/>
    <cellStyle name="Comma 106 2 63" xfId="14957"/>
    <cellStyle name="Comma 106 2 64" xfId="15115"/>
    <cellStyle name="Comma 106 2 7" xfId="2379"/>
    <cellStyle name="Comma 106 2 8" xfId="2600"/>
    <cellStyle name="Comma 106 2 9" xfId="2822"/>
    <cellStyle name="Comma 106 20" xfId="4978"/>
    <cellStyle name="Comma 106 21" xfId="5181"/>
    <cellStyle name="Comma 106 22" xfId="5383"/>
    <cellStyle name="Comma 106 23" xfId="5540"/>
    <cellStyle name="Comma 106 24" xfId="5784"/>
    <cellStyle name="Comma 106 25" xfId="6276"/>
    <cellStyle name="Comma 106 26" xfId="6507"/>
    <cellStyle name="Comma 106 27" xfId="6734"/>
    <cellStyle name="Comma 106 28" xfId="6962"/>
    <cellStyle name="Comma 106 29" xfId="7190"/>
    <cellStyle name="Comma 106 3" xfId="995"/>
    <cellStyle name="Comma 106 3 2" xfId="17242"/>
    <cellStyle name="Comma 106 30" xfId="7416"/>
    <cellStyle name="Comma 106 31" xfId="7643"/>
    <cellStyle name="Comma 106 32" xfId="7871"/>
    <cellStyle name="Comma 106 33" xfId="8097"/>
    <cellStyle name="Comma 106 34" xfId="8323"/>
    <cellStyle name="Comma 106 35" xfId="8551"/>
    <cellStyle name="Comma 106 36" xfId="8777"/>
    <cellStyle name="Comma 106 37" xfId="9003"/>
    <cellStyle name="Comma 106 38" xfId="9228"/>
    <cellStyle name="Comma 106 39" xfId="9451"/>
    <cellStyle name="Comma 106 4" xfId="1483"/>
    <cellStyle name="Comma 106 40" xfId="9674"/>
    <cellStyle name="Comma 106 41" xfId="9897"/>
    <cellStyle name="Comma 106 42" xfId="10115"/>
    <cellStyle name="Comma 106 43" xfId="10333"/>
    <cellStyle name="Comma 106 44" xfId="10550"/>
    <cellStyle name="Comma 106 45" xfId="10769"/>
    <cellStyle name="Comma 106 46" xfId="10986"/>
    <cellStyle name="Comma 106 47" xfId="11203"/>
    <cellStyle name="Comma 106 48" xfId="11419"/>
    <cellStyle name="Comma 106 49" xfId="11634"/>
    <cellStyle name="Comma 106 5" xfId="1708"/>
    <cellStyle name="Comma 106 50" xfId="11848"/>
    <cellStyle name="Comma 106 51" xfId="12063"/>
    <cellStyle name="Comma 106 52" xfId="12274"/>
    <cellStyle name="Comma 106 53" xfId="12477"/>
    <cellStyle name="Comma 106 54" xfId="12680"/>
    <cellStyle name="Comma 106 55" xfId="12836"/>
    <cellStyle name="Comma 106 56" xfId="13070"/>
    <cellStyle name="Comma 106 57" xfId="13431"/>
    <cellStyle name="Comma 106 58" xfId="13637"/>
    <cellStyle name="Comma 106 59" xfId="13846"/>
    <cellStyle name="Comma 106 6" xfId="1934"/>
    <cellStyle name="Comma 106 60" xfId="14049"/>
    <cellStyle name="Comma 106 61" xfId="14204"/>
    <cellStyle name="Comma 106 62" xfId="14431"/>
    <cellStyle name="Comma 106 63" xfId="14758"/>
    <cellStyle name="Comma 106 64" xfId="14958"/>
    <cellStyle name="Comma 106 65" xfId="15116"/>
    <cellStyle name="Comma 106 7" xfId="2156"/>
    <cellStyle name="Comma 106 8" xfId="2380"/>
    <cellStyle name="Comma 106 9" xfId="2601"/>
    <cellStyle name="Comma 107" xfId="163"/>
    <cellStyle name="Comma 107 10" xfId="2821"/>
    <cellStyle name="Comma 107 11" xfId="3034"/>
    <cellStyle name="Comma 107 12" xfId="3258"/>
    <cellStyle name="Comma 107 13" xfId="3472"/>
    <cellStyle name="Comma 107 14" xfId="3684"/>
    <cellStyle name="Comma 107 15" xfId="3906"/>
    <cellStyle name="Comma 107 16" xfId="4119"/>
    <cellStyle name="Comma 107 17" xfId="4336"/>
    <cellStyle name="Comma 107 18" xfId="4550"/>
    <cellStyle name="Comma 107 19" xfId="4764"/>
    <cellStyle name="Comma 107 2" xfId="164"/>
    <cellStyle name="Comma 107 2 10" xfId="3033"/>
    <cellStyle name="Comma 107 2 11" xfId="3257"/>
    <cellStyle name="Comma 107 2 12" xfId="3471"/>
    <cellStyle name="Comma 107 2 13" xfId="3683"/>
    <cellStyle name="Comma 107 2 14" xfId="3905"/>
    <cellStyle name="Comma 107 2 15" xfId="4118"/>
    <cellStyle name="Comma 107 2 16" xfId="4335"/>
    <cellStyle name="Comma 107 2 17" xfId="4549"/>
    <cellStyle name="Comma 107 2 18" xfId="4763"/>
    <cellStyle name="Comma 107 2 19" xfId="4975"/>
    <cellStyle name="Comma 107 2 2" xfId="998"/>
    <cellStyle name="Comma 107 2 2 2" xfId="17243"/>
    <cellStyle name="Comma 107 2 20" xfId="5178"/>
    <cellStyle name="Comma 107 2 21" xfId="5380"/>
    <cellStyle name="Comma 107 2 22" xfId="5537"/>
    <cellStyle name="Comma 107 2 23" xfId="5787"/>
    <cellStyle name="Comma 107 2 24" xfId="6273"/>
    <cellStyle name="Comma 107 2 25" xfId="6504"/>
    <cellStyle name="Comma 107 2 26" xfId="6731"/>
    <cellStyle name="Comma 107 2 27" xfId="6959"/>
    <cellStyle name="Comma 107 2 28" xfId="7187"/>
    <cellStyle name="Comma 107 2 29" xfId="7413"/>
    <cellStyle name="Comma 107 2 3" xfId="1480"/>
    <cellStyle name="Comma 107 2 30" xfId="7640"/>
    <cellStyle name="Comma 107 2 31" xfId="7868"/>
    <cellStyle name="Comma 107 2 32" xfId="8094"/>
    <cellStyle name="Comma 107 2 33" xfId="8320"/>
    <cellStyle name="Comma 107 2 34" xfId="8548"/>
    <cellStyle name="Comma 107 2 35" xfId="8774"/>
    <cellStyle name="Comma 107 2 36" xfId="9000"/>
    <cellStyle name="Comma 107 2 37" xfId="9225"/>
    <cellStyle name="Comma 107 2 38" xfId="9448"/>
    <cellStyle name="Comma 107 2 39" xfId="9671"/>
    <cellStyle name="Comma 107 2 4" xfId="1705"/>
    <cellStyle name="Comma 107 2 40" xfId="9894"/>
    <cellStyle name="Comma 107 2 41" xfId="10112"/>
    <cellStyle name="Comma 107 2 42" xfId="10330"/>
    <cellStyle name="Comma 107 2 43" xfId="10547"/>
    <cellStyle name="Comma 107 2 44" xfId="10766"/>
    <cellStyle name="Comma 107 2 45" xfId="10983"/>
    <cellStyle name="Comma 107 2 46" xfId="11200"/>
    <cellStyle name="Comma 107 2 47" xfId="11416"/>
    <cellStyle name="Comma 107 2 48" xfId="11631"/>
    <cellStyle name="Comma 107 2 49" xfId="11845"/>
    <cellStyle name="Comma 107 2 5" xfId="1931"/>
    <cellStyle name="Comma 107 2 50" xfId="12060"/>
    <cellStyle name="Comma 107 2 51" xfId="12271"/>
    <cellStyle name="Comma 107 2 52" xfId="12474"/>
    <cellStyle name="Comma 107 2 53" xfId="12677"/>
    <cellStyle name="Comma 107 2 54" xfId="12833"/>
    <cellStyle name="Comma 107 2 55" xfId="13073"/>
    <cellStyle name="Comma 107 2 56" xfId="13428"/>
    <cellStyle name="Comma 107 2 57" xfId="13634"/>
    <cellStyle name="Comma 107 2 58" xfId="13843"/>
    <cellStyle name="Comma 107 2 59" xfId="14046"/>
    <cellStyle name="Comma 107 2 6" xfId="2153"/>
    <cellStyle name="Comma 107 2 60" xfId="14201"/>
    <cellStyle name="Comma 107 2 61" xfId="14434"/>
    <cellStyle name="Comma 107 2 62" xfId="14755"/>
    <cellStyle name="Comma 107 2 63" xfId="14955"/>
    <cellStyle name="Comma 107 2 64" xfId="15113"/>
    <cellStyle name="Comma 107 2 7" xfId="2377"/>
    <cellStyle name="Comma 107 2 8" xfId="2598"/>
    <cellStyle name="Comma 107 2 9" xfId="2820"/>
    <cellStyle name="Comma 107 20" xfId="4976"/>
    <cellStyle name="Comma 107 21" xfId="5179"/>
    <cellStyle name="Comma 107 22" xfId="5381"/>
    <cellStyle name="Comma 107 23" xfId="5538"/>
    <cellStyle name="Comma 107 24" xfId="5786"/>
    <cellStyle name="Comma 107 25" xfId="6274"/>
    <cellStyle name="Comma 107 26" xfId="6505"/>
    <cellStyle name="Comma 107 27" xfId="6732"/>
    <cellStyle name="Comma 107 28" xfId="6960"/>
    <cellStyle name="Comma 107 29" xfId="7188"/>
    <cellStyle name="Comma 107 3" xfId="997"/>
    <cellStyle name="Comma 107 3 2" xfId="17244"/>
    <cellStyle name="Comma 107 30" xfId="7414"/>
    <cellStyle name="Comma 107 31" xfId="7641"/>
    <cellStyle name="Comma 107 32" xfId="7869"/>
    <cellStyle name="Comma 107 33" xfId="8095"/>
    <cellStyle name="Comma 107 34" xfId="8321"/>
    <cellStyle name="Comma 107 35" xfId="8549"/>
    <cellStyle name="Comma 107 36" xfId="8775"/>
    <cellStyle name="Comma 107 37" xfId="9001"/>
    <cellStyle name="Comma 107 38" xfId="9226"/>
    <cellStyle name="Comma 107 39" xfId="9449"/>
    <cellStyle name="Comma 107 4" xfId="1481"/>
    <cellStyle name="Comma 107 40" xfId="9672"/>
    <cellStyle name="Comma 107 41" xfId="9895"/>
    <cellStyle name="Comma 107 42" xfId="10113"/>
    <cellStyle name="Comma 107 43" xfId="10331"/>
    <cellStyle name="Comma 107 44" xfId="10548"/>
    <cellStyle name="Comma 107 45" xfId="10767"/>
    <cellStyle name="Comma 107 46" xfId="10984"/>
    <cellStyle name="Comma 107 47" xfId="11201"/>
    <cellStyle name="Comma 107 48" xfId="11417"/>
    <cellStyle name="Comma 107 49" xfId="11632"/>
    <cellStyle name="Comma 107 5" xfId="1706"/>
    <cellStyle name="Comma 107 50" xfId="11846"/>
    <cellStyle name="Comma 107 51" xfId="12061"/>
    <cellStyle name="Comma 107 52" xfId="12272"/>
    <cellStyle name="Comma 107 53" xfId="12475"/>
    <cellStyle name="Comma 107 54" xfId="12678"/>
    <cellStyle name="Comma 107 55" xfId="12834"/>
    <cellStyle name="Comma 107 56" xfId="13072"/>
    <cellStyle name="Comma 107 57" xfId="13429"/>
    <cellStyle name="Comma 107 58" xfId="13635"/>
    <cellStyle name="Comma 107 59" xfId="13844"/>
    <cellStyle name="Comma 107 6" xfId="1932"/>
    <cellStyle name="Comma 107 60" xfId="14047"/>
    <cellStyle name="Comma 107 61" xfId="14202"/>
    <cellStyle name="Comma 107 62" xfId="14433"/>
    <cellStyle name="Comma 107 63" xfId="14756"/>
    <cellStyle name="Comma 107 64" xfId="14956"/>
    <cellStyle name="Comma 107 65" xfId="15114"/>
    <cellStyle name="Comma 107 7" xfId="2154"/>
    <cellStyle name="Comma 107 8" xfId="2378"/>
    <cellStyle name="Comma 107 9" xfId="2599"/>
    <cellStyle name="Comma 108" xfId="165"/>
    <cellStyle name="Comma 108 10" xfId="2819"/>
    <cellStyle name="Comma 108 11" xfId="3032"/>
    <cellStyle name="Comma 108 12" xfId="3256"/>
    <cellStyle name="Comma 108 13" xfId="3470"/>
    <cellStyle name="Comma 108 14" xfId="3682"/>
    <cellStyle name="Comma 108 15" xfId="3904"/>
    <cellStyle name="Comma 108 16" xfId="4117"/>
    <cellStyle name="Comma 108 17" xfId="4334"/>
    <cellStyle name="Comma 108 18" xfId="4548"/>
    <cellStyle name="Comma 108 19" xfId="4762"/>
    <cellStyle name="Comma 108 2" xfId="166"/>
    <cellStyle name="Comma 108 2 10" xfId="3031"/>
    <cellStyle name="Comma 108 2 11" xfId="3255"/>
    <cellStyle name="Comma 108 2 12" xfId="3469"/>
    <cellStyle name="Comma 108 2 13" xfId="3681"/>
    <cellStyle name="Comma 108 2 14" xfId="3903"/>
    <cellStyle name="Comma 108 2 15" xfId="4116"/>
    <cellStyle name="Comma 108 2 16" xfId="4333"/>
    <cellStyle name="Comma 108 2 17" xfId="4547"/>
    <cellStyle name="Comma 108 2 18" xfId="4761"/>
    <cellStyle name="Comma 108 2 19" xfId="4973"/>
    <cellStyle name="Comma 108 2 2" xfId="1000"/>
    <cellStyle name="Comma 108 2 2 2" xfId="17245"/>
    <cellStyle name="Comma 108 2 20" xfId="5176"/>
    <cellStyle name="Comma 108 2 21" xfId="5378"/>
    <cellStyle name="Comma 108 2 22" xfId="5535"/>
    <cellStyle name="Comma 108 2 23" xfId="5789"/>
    <cellStyle name="Comma 108 2 24" xfId="6271"/>
    <cellStyle name="Comma 108 2 25" xfId="6502"/>
    <cellStyle name="Comma 108 2 26" xfId="6729"/>
    <cellStyle name="Comma 108 2 27" xfId="6957"/>
    <cellStyle name="Comma 108 2 28" xfId="7185"/>
    <cellStyle name="Comma 108 2 29" xfId="7411"/>
    <cellStyle name="Comma 108 2 3" xfId="1478"/>
    <cellStyle name="Comma 108 2 30" xfId="7638"/>
    <cellStyle name="Comma 108 2 31" xfId="7866"/>
    <cellStyle name="Comma 108 2 32" xfId="8092"/>
    <cellStyle name="Comma 108 2 33" xfId="8318"/>
    <cellStyle name="Comma 108 2 34" xfId="8546"/>
    <cellStyle name="Comma 108 2 35" xfId="8772"/>
    <cellStyle name="Comma 108 2 36" xfId="8998"/>
    <cellStyle name="Comma 108 2 37" xfId="9223"/>
    <cellStyle name="Comma 108 2 38" xfId="9446"/>
    <cellStyle name="Comma 108 2 39" xfId="9669"/>
    <cellStyle name="Comma 108 2 4" xfId="1703"/>
    <cellStyle name="Comma 108 2 40" xfId="9892"/>
    <cellStyle name="Comma 108 2 41" xfId="10110"/>
    <cellStyle name="Comma 108 2 42" xfId="10328"/>
    <cellStyle name="Comma 108 2 43" xfId="10545"/>
    <cellStyle name="Comma 108 2 44" xfId="10764"/>
    <cellStyle name="Comma 108 2 45" xfId="10981"/>
    <cellStyle name="Comma 108 2 46" xfId="11198"/>
    <cellStyle name="Comma 108 2 47" xfId="11414"/>
    <cellStyle name="Comma 108 2 48" xfId="11629"/>
    <cellStyle name="Comma 108 2 49" xfId="11843"/>
    <cellStyle name="Comma 108 2 5" xfId="1929"/>
    <cellStyle name="Comma 108 2 50" xfId="12058"/>
    <cellStyle name="Comma 108 2 51" xfId="12269"/>
    <cellStyle name="Comma 108 2 52" xfId="12472"/>
    <cellStyle name="Comma 108 2 53" xfId="12675"/>
    <cellStyle name="Comma 108 2 54" xfId="12831"/>
    <cellStyle name="Comma 108 2 55" xfId="13075"/>
    <cellStyle name="Comma 108 2 56" xfId="13426"/>
    <cellStyle name="Comma 108 2 57" xfId="13632"/>
    <cellStyle name="Comma 108 2 58" xfId="13841"/>
    <cellStyle name="Comma 108 2 59" xfId="14044"/>
    <cellStyle name="Comma 108 2 6" xfId="2151"/>
    <cellStyle name="Comma 108 2 60" xfId="14199"/>
    <cellStyle name="Comma 108 2 61" xfId="14436"/>
    <cellStyle name="Comma 108 2 62" xfId="14753"/>
    <cellStyle name="Comma 108 2 63" xfId="14953"/>
    <cellStyle name="Comma 108 2 64" xfId="15111"/>
    <cellStyle name="Comma 108 2 7" xfId="2375"/>
    <cellStyle name="Comma 108 2 8" xfId="2596"/>
    <cellStyle name="Comma 108 2 9" xfId="2818"/>
    <cellStyle name="Comma 108 20" xfId="4974"/>
    <cellStyle name="Comma 108 21" xfId="5177"/>
    <cellStyle name="Comma 108 22" xfId="5379"/>
    <cellStyle name="Comma 108 23" xfId="5536"/>
    <cellStyle name="Comma 108 24" xfId="5788"/>
    <cellStyle name="Comma 108 25" xfId="6272"/>
    <cellStyle name="Comma 108 26" xfId="6503"/>
    <cellStyle name="Comma 108 27" xfId="6730"/>
    <cellStyle name="Comma 108 28" xfId="6958"/>
    <cellStyle name="Comma 108 29" xfId="7186"/>
    <cellStyle name="Comma 108 3" xfId="999"/>
    <cellStyle name="Comma 108 3 2" xfId="17246"/>
    <cellStyle name="Comma 108 30" xfId="7412"/>
    <cellStyle name="Comma 108 31" xfId="7639"/>
    <cellStyle name="Comma 108 32" xfId="7867"/>
    <cellStyle name="Comma 108 33" xfId="8093"/>
    <cellStyle name="Comma 108 34" xfId="8319"/>
    <cellStyle name="Comma 108 35" xfId="8547"/>
    <cellStyle name="Comma 108 36" xfId="8773"/>
    <cellStyle name="Comma 108 37" xfId="8999"/>
    <cellStyle name="Comma 108 38" xfId="9224"/>
    <cellStyle name="Comma 108 39" xfId="9447"/>
    <cellStyle name="Comma 108 4" xfId="1479"/>
    <cellStyle name="Comma 108 40" xfId="9670"/>
    <cellStyle name="Comma 108 41" xfId="9893"/>
    <cellStyle name="Comma 108 42" xfId="10111"/>
    <cellStyle name="Comma 108 43" xfId="10329"/>
    <cellStyle name="Comma 108 44" xfId="10546"/>
    <cellStyle name="Comma 108 45" xfId="10765"/>
    <cellStyle name="Comma 108 46" xfId="10982"/>
    <cellStyle name="Comma 108 47" xfId="11199"/>
    <cellStyle name="Comma 108 48" xfId="11415"/>
    <cellStyle name="Comma 108 49" xfId="11630"/>
    <cellStyle name="Comma 108 5" xfId="1704"/>
    <cellStyle name="Comma 108 50" xfId="11844"/>
    <cellStyle name="Comma 108 51" xfId="12059"/>
    <cellStyle name="Comma 108 52" xfId="12270"/>
    <cellStyle name="Comma 108 53" xfId="12473"/>
    <cellStyle name="Comma 108 54" xfId="12676"/>
    <cellStyle name="Comma 108 55" xfId="12832"/>
    <cellStyle name="Comma 108 56" xfId="13074"/>
    <cellStyle name="Comma 108 57" xfId="13427"/>
    <cellStyle name="Comma 108 58" xfId="13633"/>
    <cellStyle name="Comma 108 59" xfId="13842"/>
    <cellStyle name="Comma 108 6" xfId="1930"/>
    <cellStyle name="Comma 108 60" xfId="14045"/>
    <cellStyle name="Comma 108 61" xfId="14200"/>
    <cellStyle name="Comma 108 62" xfId="14435"/>
    <cellStyle name="Comma 108 63" xfId="14754"/>
    <cellStyle name="Comma 108 64" xfId="14954"/>
    <cellStyle name="Comma 108 65" xfId="15112"/>
    <cellStyle name="Comma 108 7" xfId="2152"/>
    <cellStyle name="Comma 108 8" xfId="2376"/>
    <cellStyle name="Comma 108 9" xfId="2597"/>
    <cellStyle name="Comma 109" xfId="167"/>
    <cellStyle name="Comma 109 10" xfId="2817"/>
    <cellStyle name="Comma 109 11" xfId="3030"/>
    <cellStyle name="Comma 109 12" xfId="3254"/>
    <cellStyle name="Comma 109 13" xfId="3468"/>
    <cellStyle name="Comma 109 14" xfId="3680"/>
    <cellStyle name="Comma 109 15" xfId="3902"/>
    <cellStyle name="Comma 109 16" xfId="4115"/>
    <cellStyle name="Comma 109 17" xfId="4332"/>
    <cellStyle name="Comma 109 18" xfId="4546"/>
    <cellStyle name="Comma 109 19" xfId="4760"/>
    <cellStyle name="Comma 109 2" xfId="168"/>
    <cellStyle name="Comma 109 2 10" xfId="3029"/>
    <cellStyle name="Comma 109 2 11" xfId="3253"/>
    <cellStyle name="Comma 109 2 12" xfId="3467"/>
    <cellStyle name="Comma 109 2 13" xfId="3679"/>
    <cellStyle name="Comma 109 2 14" xfId="3901"/>
    <cellStyle name="Comma 109 2 15" xfId="4114"/>
    <cellStyle name="Comma 109 2 16" xfId="4331"/>
    <cellStyle name="Comma 109 2 17" xfId="4545"/>
    <cellStyle name="Comma 109 2 18" xfId="4759"/>
    <cellStyle name="Comma 109 2 19" xfId="4971"/>
    <cellStyle name="Comma 109 2 2" xfId="1002"/>
    <cellStyle name="Comma 109 2 2 2" xfId="17247"/>
    <cellStyle name="Comma 109 2 20" xfId="5174"/>
    <cellStyle name="Comma 109 2 21" xfId="5376"/>
    <cellStyle name="Comma 109 2 22" xfId="5533"/>
    <cellStyle name="Comma 109 2 23" xfId="5791"/>
    <cellStyle name="Comma 109 2 24" xfId="6269"/>
    <cellStyle name="Comma 109 2 25" xfId="6500"/>
    <cellStyle name="Comma 109 2 26" xfId="6727"/>
    <cellStyle name="Comma 109 2 27" xfId="6955"/>
    <cellStyle name="Comma 109 2 28" xfId="7183"/>
    <cellStyle name="Comma 109 2 29" xfId="7409"/>
    <cellStyle name="Comma 109 2 3" xfId="1476"/>
    <cellStyle name="Comma 109 2 30" xfId="7636"/>
    <cellStyle name="Comma 109 2 31" xfId="7864"/>
    <cellStyle name="Comma 109 2 32" xfId="8090"/>
    <cellStyle name="Comma 109 2 33" xfId="8316"/>
    <cellStyle name="Comma 109 2 34" xfId="8544"/>
    <cellStyle name="Comma 109 2 35" xfId="8770"/>
    <cellStyle name="Comma 109 2 36" xfId="8996"/>
    <cellStyle name="Comma 109 2 37" xfId="9221"/>
    <cellStyle name="Comma 109 2 38" xfId="9444"/>
    <cellStyle name="Comma 109 2 39" xfId="9667"/>
    <cellStyle name="Comma 109 2 4" xfId="1701"/>
    <cellStyle name="Comma 109 2 40" xfId="9890"/>
    <cellStyle name="Comma 109 2 41" xfId="10108"/>
    <cellStyle name="Comma 109 2 42" xfId="10326"/>
    <cellStyle name="Comma 109 2 43" xfId="10543"/>
    <cellStyle name="Comma 109 2 44" xfId="10762"/>
    <cellStyle name="Comma 109 2 45" xfId="10979"/>
    <cellStyle name="Comma 109 2 46" xfId="11196"/>
    <cellStyle name="Comma 109 2 47" xfId="11412"/>
    <cellStyle name="Comma 109 2 48" xfId="11627"/>
    <cellStyle name="Comma 109 2 49" xfId="11841"/>
    <cellStyle name="Comma 109 2 5" xfId="1927"/>
    <cellStyle name="Comma 109 2 50" xfId="12056"/>
    <cellStyle name="Comma 109 2 51" xfId="12267"/>
    <cellStyle name="Comma 109 2 52" xfId="12470"/>
    <cellStyle name="Comma 109 2 53" xfId="12673"/>
    <cellStyle name="Comma 109 2 54" xfId="12829"/>
    <cellStyle name="Comma 109 2 55" xfId="13077"/>
    <cellStyle name="Comma 109 2 56" xfId="13424"/>
    <cellStyle name="Comma 109 2 57" xfId="13630"/>
    <cellStyle name="Comma 109 2 58" xfId="13839"/>
    <cellStyle name="Comma 109 2 59" xfId="14042"/>
    <cellStyle name="Comma 109 2 6" xfId="2149"/>
    <cellStyle name="Comma 109 2 60" xfId="14197"/>
    <cellStyle name="Comma 109 2 61" xfId="14438"/>
    <cellStyle name="Comma 109 2 62" xfId="14751"/>
    <cellStyle name="Comma 109 2 63" xfId="14951"/>
    <cellStyle name="Comma 109 2 64" xfId="15109"/>
    <cellStyle name="Comma 109 2 7" xfId="2373"/>
    <cellStyle name="Comma 109 2 8" xfId="2594"/>
    <cellStyle name="Comma 109 2 9" xfId="2816"/>
    <cellStyle name="Comma 109 20" xfId="4972"/>
    <cellStyle name="Comma 109 21" xfId="5175"/>
    <cellStyle name="Comma 109 22" xfId="5377"/>
    <cellStyle name="Comma 109 23" xfId="5534"/>
    <cellStyle name="Comma 109 24" xfId="5790"/>
    <cellStyle name="Comma 109 25" xfId="6270"/>
    <cellStyle name="Comma 109 26" xfId="6501"/>
    <cellStyle name="Comma 109 27" xfId="6728"/>
    <cellStyle name="Comma 109 28" xfId="6956"/>
    <cellStyle name="Comma 109 29" xfId="7184"/>
    <cellStyle name="Comma 109 3" xfId="1001"/>
    <cellStyle name="Comma 109 3 2" xfId="17248"/>
    <cellStyle name="Comma 109 30" xfId="7410"/>
    <cellStyle name="Comma 109 31" xfId="7637"/>
    <cellStyle name="Comma 109 32" xfId="7865"/>
    <cellStyle name="Comma 109 33" xfId="8091"/>
    <cellStyle name="Comma 109 34" xfId="8317"/>
    <cellStyle name="Comma 109 35" xfId="8545"/>
    <cellStyle name="Comma 109 36" xfId="8771"/>
    <cellStyle name="Comma 109 37" xfId="8997"/>
    <cellStyle name="Comma 109 38" xfId="9222"/>
    <cellStyle name="Comma 109 39" xfId="9445"/>
    <cellStyle name="Comma 109 4" xfId="1477"/>
    <cellStyle name="Comma 109 40" xfId="9668"/>
    <cellStyle name="Comma 109 41" xfId="9891"/>
    <cellStyle name="Comma 109 42" xfId="10109"/>
    <cellStyle name="Comma 109 43" xfId="10327"/>
    <cellStyle name="Comma 109 44" xfId="10544"/>
    <cellStyle name="Comma 109 45" xfId="10763"/>
    <cellStyle name="Comma 109 46" xfId="10980"/>
    <cellStyle name="Comma 109 47" xfId="11197"/>
    <cellStyle name="Comma 109 48" xfId="11413"/>
    <cellStyle name="Comma 109 49" xfId="11628"/>
    <cellStyle name="Comma 109 5" xfId="1702"/>
    <cellStyle name="Comma 109 50" xfId="11842"/>
    <cellStyle name="Comma 109 51" xfId="12057"/>
    <cellStyle name="Comma 109 52" xfId="12268"/>
    <cellStyle name="Comma 109 53" xfId="12471"/>
    <cellStyle name="Comma 109 54" xfId="12674"/>
    <cellStyle name="Comma 109 55" xfId="12830"/>
    <cellStyle name="Comma 109 56" xfId="13076"/>
    <cellStyle name="Comma 109 57" xfId="13425"/>
    <cellStyle name="Comma 109 58" xfId="13631"/>
    <cellStyle name="Comma 109 59" xfId="13840"/>
    <cellStyle name="Comma 109 6" xfId="1928"/>
    <cellStyle name="Comma 109 60" xfId="14043"/>
    <cellStyle name="Comma 109 61" xfId="14198"/>
    <cellStyle name="Comma 109 62" xfId="14437"/>
    <cellStyle name="Comma 109 63" xfId="14752"/>
    <cellStyle name="Comma 109 64" xfId="14952"/>
    <cellStyle name="Comma 109 65" xfId="15110"/>
    <cellStyle name="Comma 109 7" xfId="2150"/>
    <cellStyle name="Comma 109 8" xfId="2374"/>
    <cellStyle name="Comma 109 9" xfId="2595"/>
    <cellStyle name="Comma 11" xfId="169"/>
    <cellStyle name="Comma 11 10" xfId="21171"/>
    <cellStyle name="Comma 11 11" xfId="21172"/>
    <cellStyle name="Comma 11 2" xfId="170"/>
    <cellStyle name="Comma 11 2 10" xfId="21173"/>
    <cellStyle name="Comma 11 2 2" xfId="15265"/>
    <cellStyle name="Comma 11 2 2 2" xfId="17249"/>
    <cellStyle name="Comma 11 2 2 2 2" xfId="21174"/>
    <cellStyle name="Comma 11 2 2 3" xfId="17250"/>
    <cellStyle name="Comma 11 2 2 3 2" xfId="21175"/>
    <cellStyle name="Comma 11 2 2 4" xfId="21176"/>
    <cellStyle name="Comma 11 2 3" xfId="15906"/>
    <cellStyle name="Comma 11 2 3 2" xfId="17251"/>
    <cellStyle name="Comma 11 2 3 2 2" xfId="21177"/>
    <cellStyle name="Comma 11 2 3 3" xfId="19690"/>
    <cellStyle name="Comma 11 2 3 3 2" xfId="25362"/>
    <cellStyle name="Comma 11 2 3 4" xfId="21178"/>
    <cellStyle name="Comma 11 2 4" xfId="15907"/>
    <cellStyle name="Comma 11 2 4 2" xfId="17252"/>
    <cellStyle name="Comma 11 2 4 2 2" xfId="21179"/>
    <cellStyle name="Comma 11 2 4 3" xfId="19691"/>
    <cellStyle name="Comma 11 2 4 3 2" xfId="25363"/>
    <cellStyle name="Comma 11 2 4 4" xfId="21180"/>
    <cellStyle name="Comma 11 2 5" xfId="15908"/>
    <cellStyle name="Comma 11 2 5 2" xfId="17253"/>
    <cellStyle name="Comma 11 2 5 2 2" xfId="21181"/>
    <cellStyle name="Comma 11 2 5 3" xfId="19692"/>
    <cellStyle name="Comma 11 2 5 3 2" xfId="25364"/>
    <cellStyle name="Comma 11 2 5 4" xfId="21182"/>
    <cellStyle name="Comma 11 2 6" xfId="15909"/>
    <cellStyle name="Comma 11 2 6 2" xfId="17254"/>
    <cellStyle name="Comma 11 2 6 2 2" xfId="21183"/>
    <cellStyle name="Comma 11 2 6 3" xfId="19693"/>
    <cellStyle name="Comma 11 2 6 3 2" xfId="25365"/>
    <cellStyle name="Comma 11 2 6 4" xfId="21184"/>
    <cellStyle name="Comma 11 2 7" xfId="17255"/>
    <cellStyle name="Comma 11 2 7 2" xfId="21185"/>
    <cellStyle name="Comma 11 2 8" xfId="17256"/>
    <cellStyle name="Comma 11 2 8 2" xfId="21186"/>
    <cellStyle name="Comma 11 2 9" xfId="21187"/>
    <cellStyle name="Comma 11 3" xfId="15266"/>
    <cellStyle name="Comma 11 3 2" xfId="17257"/>
    <cellStyle name="Comma 11 3 2 2" xfId="21188"/>
    <cellStyle name="Comma 11 3 3" xfId="17258"/>
    <cellStyle name="Comma 11 3 3 2" xfId="21189"/>
    <cellStyle name="Comma 11 3 4" xfId="21190"/>
    <cellStyle name="Comma 11 4" xfId="15910"/>
    <cellStyle name="Comma 11 4 2" xfId="17259"/>
    <cellStyle name="Comma 11 4 2 2" xfId="21191"/>
    <cellStyle name="Comma 11 4 3" xfId="19694"/>
    <cellStyle name="Comma 11 4 3 2" xfId="25366"/>
    <cellStyle name="Comma 11 4 4" xfId="21192"/>
    <cellStyle name="Comma 11 5" xfId="15911"/>
    <cellStyle name="Comma 11 5 2" xfId="17260"/>
    <cellStyle name="Comma 11 5 2 2" xfId="21193"/>
    <cellStyle name="Comma 11 5 3" xfId="19695"/>
    <cellStyle name="Comma 11 5 3 2" xfId="25367"/>
    <cellStyle name="Comma 11 5 4" xfId="21194"/>
    <cellStyle name="Comma 11 6" xfId="15912"/>
    <cellStyle name="Comma 11 6 2" xfId="17261"/>
    <cellStyle name="Comma 11 6 2 2" xfId="21195"/>
    <cellStyle name="Comma 11 6 3" xfId="19696"/>
    <cellStyle name="Comma 11 6 3 2" xfId="25368"/>
    <cellStyle name="Comma 11 6 4" xfId="21196"/>
    <cellStyle name="Comma 11 7" xfId="15913"/>
    <cellStyle name="Comma 11 7 2" xfId="17262"/>
    <cellStyle name="Comma 11 7 2 2" xfId="21197"/>
    <cellStyle name="Comma 11 7 3" xfId="19697"/>
    <cellStyle name="Comma 11 7 3 2" xfId="25369"/>
    <cellStyle name="Comma 11 7 4" xfId="21198"/>
    <cellStyle name="Comma 11 8" xfId="17263"/>
    <cellStyle name="Comma 11 8 2" xfId="21199"/>
    <cellStyle name="Comma 11 9" xfId="17264"/>
    <cellStyle name="Comma 11 9 2" xfId="21200"/>
    <cellStyle name="Comma 110" xfId="171"/>
    <cellStyle name="Comma 110 10" xfId="2813"/>
    <cellStyle name="Comma 110 11" xfId="3027"/>
    <cellStyle name="Comma 110 12" xfId="3250"/>
    <cellStyle name="Comma 110 13" xfId="3465"/>
    <cellStyle name="Comma 110 14" xfId="3676"/>
    <cellStyle name="Comma 110 15" xfId="3898"/>
    <cellStyle name="Comma 110 16" xfId="4112"/>
    <cellStyle name="Comma 110 17" xfId="4328"/>
    <cellStyle name="Comma 110 18" xfId="4543"/>
    <cellStyle name="Comma 110 19" xfId="4756"/>
    <cellStyle name="Comma 110 2" xfId="172"/>
    <cellStyle name="Comma 110 2 10" xfId="3026"/>
    <cellStyle name="Comma 110 2 11" xfId="3249"/>
    <cellStyle name="Comma 110 2 12" xfId="3464"/>
    <cellStyle name="Comma 110 2 13" xfId="3675"/>
    <cellStyle name="Comma 110 2 14" xfId="3897"/>
    <cellStyle name="Comma 110 2 15" xfId="4111"/>
    <cellStyle name="Comma 110 2 16" xfId="4327"/>
    <cellStyle name="Comma 110 2 17" xfId="4542"/>
    <cellStyle name="Comma 110 2 18" xfId="4755"/>
    <cellStyle name="Comma 110 2 19" xfId="4969"/>
    <cellStyle name="Comma 110 2 2" xfId="1006"/>
    <cellStyle name="Comma 110 2 2 2" xfId="17265"/>
    <cellStyle name="Comma 110 2 20" xfId="5172"/>
    <cellStyle name="Comma 110 2 21" xfId="5374"/>
    <cellStyle name="Comma 110 2 22" xfId="5531"/>
    <cellStyle name="Comma 110 2 23" xfId="5795"/>
    <cellStyle name="Comma 110 2 24" xfId="6265"/>
    <cellStyle name="Comma 110 2 25" xfId="6496"/>
    <cellStyle name="Comma 110 2 26" xfId="6723"/>
    <cellStyle name="Comma 110 2 27" xfId="6951"/>
    <cellStyle name="Comma 110 2 28" xfId="7179"/>
    <cellStyle name="Comma 110 2 29" xfId="7405"/>
    <cellStyle name="Comma 110 2 3" xfId="1472"/>
    <cellStyle name="Comma 110 2 30" xfId="7632"/>
    <cellStyle name="Comma 110 2 31" xfId="7860"/>
    <cellStyle name="Comma 110 2 32" xfId="8086"/>
    <cellStyle name="Comma 110 2 33" xfId="8312"/>
    <cellStyle name="Comma 110 2 34" xfId="8540"/>
    <cellStyle name="Comma 110 2 35" xfId="8766"/>
    <cellStyle name="Comma 110 2 36" xfId="8992"/>
    <cellStyle name="Comma 110 2 37" xfId="9217"/>
    <cellStyle name="Comma 110 2 38" xfId="9440"/>
    <cellStyle name="Comma 110 2 39" xfId="9663"/>
    <cellStyle name="Comma 110 2 4" xfId="1697"/>
    <cellStyle name="Comma 110 2 40" xfId="9886"/>
    <cellStyle name="Comma 110 2 41" xfId="10104"/>
    <cellStyle name="Comma 110 2 42" xfId="10322"/>
    <cellStyle name="Comma 110 2 43" xfId="10540"/>
    <cellStyle name="Comma 110 2 44" xfId="10758"/>
    <cellStyle name="Comma 110 2 45" xfId="10976"/>
    <cellStyle name="Comma 110 2 46" xfId="11192"/>
    <cellStyle name="Comma 110 2 47" xfId="11408"/>
    <cellStyle name="Comma 110 2 48" xfId="11623"/>
    <cellStyle name="Comma 110 2 49" xfId="11837"/>
    <cellStyle name="Comma 110 2 5" xfId="1923"/>
    <cellStyle name="Comma 110 2 50" xfId="12052"/>
    <cellStyle name="Comma 110 2 51" xfId="12265"/>
    <cellStyle name="Comma 110 2 52" xfId="12468"/>
    <cellStyle name="Comma 110 2 53" xfId="12671"/>
    <cellStyle name="Comma 110 2 54" xfId="12827"/>
    <cellStyle name="Comma 110 2 55" xfId="13081"/>
    <cellStyle name="Comma 110 2 56" xfId="13422"/>
    <cellStyle name="Comma 110 2 57" xfId="13628"/>
    <cellStyle name="Comma 110 2 58" xfId="13837"/>
    <cellStyle name="Comma 110 2 59" xfId="14040"/>
    <cellStyle name="Comma 110 2 6" xfId="2145"/>
    <cellStyle name="Comma 110 2 60" xfId="14195"/>
    <cellStyle name="Comma 110 2 61" xfId="14440"/>
    <cellStyle name="Comma 110 2 62" xfId="14749"/>
    <cellStyle name="Comma 110 2 63" xfId="14949"/>
    <cellStyle name="Comma 110 2 64" xfId="15107"/>
    <cellStyle name="Comma 110 2 7" xfId="2369"/>
    <cellStyle name="Comma 110 2 8" xfId="2590"/>
    <cellStyle name="Comma 110 2 9" xfId="2812"/>
    <cellStyle name="Comma 110 20" xfId="4970"/>
    <cellStyle name="Comma 110 21" xfId="5173"/>
    <cellStyle name="Comma 110 22" xfId="5375"/>
    <cellStyle name="Comma 110 23" xfId="5532"/>
    <cellStyle name="Comma 110 24" xfId="5794"/>
    <cellStyle name="Comma 110 25" xfId="6266"/>
    <cellStyle name="Comma 110 26" xfId="6497"/>
    <cellStyle name="Comma 110 27" xfId="6724"/>
    <cellStyle name="Comma 110 28" xfId="6952"/>
    <cellStyle name="Comma 110 29" xfId="7180"/>
    <cellStyle name="Comma 110 3" xfId="1005"/>
    <cellStyle name="Comma 110 3 2" xfId="17266"/>
    <cellStyle name="Comma 110 30" xfId="7406"/>
    <cellStyle name="Comma 110 31" xfId="7633"/>
    <cellStyle name="Comma 110 32" xfId="7861"/>
    <cellStyle name="Comma 110 33" xfId="8087"/>
    <cellStyle name="Comma 110 34" xfId="8313"/>
    <cellStyle name="Comma 110 35" xfId="8541"/>
    <cellStyle name="Comma 110 36" xfId="8767"/>
    <cellStyle name="Comma 110 37" xfId="8993"/>
    <cellStyle name="Comma 110 38" xfId="9218"/>
    <cellStyle name="Comma 110 39" xfId="9441"/>
    <cellStyle name="Comma 110 4" xfId="1473"/>
    <cellStyle name="Comma 110 40" xfId="9664"/>
    <cellStyle name="Comma 110 41" xfId="9887"/>
    <cellStyle name="Comma 110 42" xfId="10105"/>
    <cellStyle name="Comma 110 43" xfId="10323"/>
    <cellStyle name="Comma 110 44" xfId="10541"/>
    <cellStyle name="Comma 110 45" xfId="10759"/>
    <cellStyle name="Comma 110 46" xfId="10977"/>
    <cellStyle name="Comma 110 47" xfId="11193"/>
    <cellStyle name="Comma 110 48" xfId="11409"/>
    <cellStyle name="Comma 110 49" xfId="11624"/>
    <cellStyle name="Comma 110 5" xfId="1698"/>
    <cellStyle name="Comma 110 50" xfId="11838"/>
    <cellStyle name="Comma 110 51" xfId="12053"/>
    <cellStyle name="Comma 110 52" xfId="12266"/>
    <cellStyle name="Comma 110 53" xfId="12469"/>
    <cellStyle name="Comma 110 54" xfId="12672"/>
    <cellStyle name="Comma 110 55" xfId="12828"/>
    <cellStyle name="Comma 110 56" xfId="13080"/>
    <cellStyle name="Comma 110 57" xfId="13423"/>
    <cellStyle name="Comma 110 58" xfId="13629"/>
    <cellStyle name="Comma 110 59" xfId="13838"/>
    <cellStyle name="Comma 110 6" xfId="1924"/>
    <cellStyle name="Comma 110 60" xfId="14041"/>
    <cellStyle name="Comma 110 61" xfId="14196"/>
    <cellStyle name="Comma 110 62" xfId="14439"/>
    <cellStyle name="Comma 110 63" xfId="14750"/>
    <cellStyle name="Comma 110 64" xfId="14950"/>
    <cellStyle name="Comma 110 65" xfId="15108"/>
    <cellStyle name="Comma 110 7" xfId="2146"/>
    <cellStyle name="Comma 110 8" xfId="2370"/>
    <cellStyle name="Comma 110 9" xfId="2591"/>
    <cellStyle name="Comma 111" xfId="173"/>
    <cellStyle name="Comma 111 10" xfId="2811"/>
    <cellStyle name="Comma 111 11" xfId="3025"/>
    <cellStyle name="Comma 111 12" xfId="3248"/>
    <cellStyle name="Comma 111 13" xfId="3463"/>
    <cellStyle name="Comma 111 14" xfId="3674"/>
    <cellStyle name="Comma 111 15" xfId="3896"/>
    <cellStyle name="Comma 111 16" xfId="4110"/>
    <cellStyle name="Comma 111 17" xfId="4326"/>
    <cellStyle name="Comma 111 18" xfId="4541"/>
    <cellStyle name="Comma 111 19" xfId="4754"/>
    <cellStyle name="Comma 111 2" xfId="174"/>
    <cellStyle name="Comma 111 2 10" xfId="3024"/>
    <cellStyle name="Comma 111 2 11" xfId="3247"/>
    <cellStyle name="Comma 111 2 12" xfId="3462"/>
    <cellStyle name="Comma 111 2 13" xfId="3673"/>
    <cellStyle name="Comma 111 2 14" xfId="3895"/>
    <cellStyle name="Comma 111 2 15" xfId="4109"/>
    <cellStyle name="Comma 111 2 16" xfId="4325"/>
    <cellStyle name="Comma 111 2 17" xfId="4540"/>
    <cellStyle name="Comma 111 2 18" xfId="4753"/>
    <cellStyle name="Comma 111 2 19" xfId="4967"/>
    <cellStyle name="Comma 111 2 2" xfId="1008"/>
    <cellStyle name="Comma 111 2 2 2" xfId="17267"/>
    <cellStyle name="Comma 111 2 20" xfId="5170"/>
    <cellStyle name="Comma 111 2 21" xfId="5372"/>
    <cellStyle name="Comma 111 2 22" xfId="5529"/>
    <cellStyle name="Comma 111 2 23" xfId="5797"/>
    <cellStyle name="Comma 111 2 24" xfId="6263"/>
    <cellStyle name="Comma 111 2 25" xfId="6494"/>
    <cellStyle name="Comma 111 2 26" xfId="6721"/>
    <cellStyle name="Comma 111 2 27" xfId="6949"/>
    <cellStyle name="Comma 111 2 28" xfId="7177"/>
    <cellStyle name="Comma 111 2 29" xfId="7403"/>
    <cellStyle name="Comma 111 2 3" xfId="1470"/>
    <cellStyle name="Comma 111 2 30" xfId="7630"/>
    <cellStyle name="Comma 111 2 31" xfId="7858"/>
    <cellStyle name="Comma 111 2 32" xfId="8084"/>
    <cellStyle name="Comma 111 2 33" xfId="8310"/>
    <cellStyle name="Comma 111 2 34" xfId="8538"/>
    <cellStyle name="Comma 111 2 35" xfId="8764"/>
    <cellStyle name="Comma 111 2 36" xfId="8990"/>
    <cellStyle name="Comma 111 2 37" xfId="9215"/>
    <cellStyle name="Comma 111 2 38" xfId="9438"/>
    <cellStyle name="Comma 111 2 39" xfId="9661"/>
    <cellStyle name="Comma 111 2 4" xfId="1695"/>
    <cellStyle name="Comma 111 2 40" xfId="9884"/>
    <cellStyle name="Comma 111 2 41" xfId="10102"/>
    <cellStyle name="Comma 111 2 42" xfId="10320"/>
    <cellStyle name="Comma 111 2 43" xfId="10538"/>
    <cellStyle name="Comma 111 2 44" xfId="10756"/>
    <cellStyle name="Comma 111 2 45" xfId="10974"/>
    <cellStyle name="Comma 111 2 46" xfId="11190"/>
    <cellStyle name="Comma 111 2 47" xfId="11406"/>
    <cellStyle name="Comma 111 2 48" xfId="11621"/>
    <cellStyle name="Comma 111 2 49" xfId="11835"/>
    <cellStyle name="Comma 111 2 5" xfId="1921"/>
    <cellStyle name="Comma 111 2 50" xfId="12050"/>
    <cellStyle name="Comma 111 2 51" xfId="12263"/>
    <cellStyle name="Comma 111 2 52" xfId="12466"/>
    <cellStyle name="Comma 111 2 53" xfId="12669"/>
    <cellStyle name="Comma 111 2 54" xfId="12825"/>
    <cellStyle name="Comma 111 2 55" xfId="13083"/>
    <cellStyle name="Comma 111 2 56" xfId="13420"/>
    <cellStyle name="Comma 111 2 57" xfId="13626"/>
    <cellStyle name="Comma 111 2 58" xfId="13835"/>
    <cellStyle name="Comma 111 2 59" xfId="14038"/>
    <cellStyle name="Comma 111 2 6" xfId="2143"/>
    <cellStyle name="Comma 111 2 60" xfId="14193"/>
    <cellStyle name="Comma 111 2 61" xfId="14442"/>
    <cellStyle name="Comma 111 2 62" xfId="14747"/>
    <cellStyle name="Comma 111 2 63" xfId="14947"/>
    <cellStyle name="Comma 111 2 64" xfId="15105"/>
    <cellStyle name="Comma 111 2 7" xfId="2367"/>
    <cellStyle name="Comma 111 2 8" xfId="2588"/>
    <cellStyle name="Comma 111 2 9" xfId="2810"/>
    <cellStyle name="Comma 111 20" xfId="4968"/>
    <cellStyle name="Comma 111 21" xfId="5171"/>
    <cellStyle name="Comma 111 22" xfId="5373"/>
    <cellStyle name="Comma 111 23" xfId="5530"/>
    <cellStyle name="Comma 111 24" xfId="5796"/>
    <cellStyle name="Comma 111 25" xfId="6264"/>
    <cellStyle name="Comma 111 26" xfId="6495"/>
    <cellStyle name="Comma 111 27" xfId="6722"/>
    <cellStyle name="Comma 111 28" xfId="6950"/>
    <cellStyle name="Comma 111 29" xfId="7178"/>
    <cellStyle name="Comma 111 3" xfId="1007"/>
    <cellStyle name="Comma 111 3 2" xfId="17268"/>
    <cellStyle name="Comma 111 30" xfId="7404"/>
    <cellStyle name="Comma 111 31" xfId="7631"/>
    <cellStyle name="Comma 111 32" xfId="7859"/>
    <cellStyle name="Comma 111 33" xfId="8085"/>
    <cellStyle name="Comma 111 34" xfId="8311"/>
    <cellStyle name="Comma 111 35" xfId="8539"/>
    <cellStyle name="Comma 111 36" xfId="8765"/>
    <cellStyle name="Comma 111 37" xfId="8991"/>
    <cellStyle name="Comma 111 38" xfId="9216"/>
    <cellStyle name="Comma 111 39" xfId="9439"/>
    <cellStyle name="Comma 111 4" xfId="1471"/>
    <cellStyle name="Comma 111 40" xfId="9662"/>
    <cellStyle name="Comma 111 41" xfId="9885"/>
    <cellStyle name="Comma 111 42" xfId="10103"/>
    <cellStyle name="Comma 111 43" xfId="10321"/>
    <cellStyle name="Comma 111 44" xfId="10539"/>
    <cellStyle name="Comma 111 45" xfId="10757"/>
    <cellStyle name="Comma 111 46" xfId="10975"/>
    <cellStyle name="Comma 111 47" xfId="11191"/>
    <cellStyle name="Comma 111 48" xfId="11407"/>
    <cellStyle name="Comma 111 49" xfId="11622"/>
    <cellStyle name="Comma 111 5" xfId="1696"/>
    <cellStyle name="Comma 111 50" xfId="11836"/>
    <cellStyle name="Comma 111 51" xfId="12051"/>
    <cellStyle name="Comma 111 52" xfId="12264"/>
    <cellStyle name="Comma 111 53" xfId="12467"/>
    <cellStyle name="Comma 111 54" xfId="12670"/>
    <cellStyle name="Comma 111 55" xfId="12826"/>
    <cellStyle name="Comma 111 56" xfId="13082"/>
    <cellStyle name="Comma 111 57" xfId="13421"/>
    <cellStyle name="Comma 111 58" xfId="13627"/>
    <cellStyle name="Comma 111 59" xfId="13836"/>
    <cellStyle name="Comma 111 6" xfId="1922"/>
    <cellStyle name="Comma 111 60" xfId="14039"/>
    <cellStyle name="Comma 111 61" xfId="14194"/>
    <cellStyle name="Comma 111 62" xfId="14441"/>
    <cellStyle name="Comma 111 63" xfId="14748"/>
    <cellStyle name="Comma 111 64" xfId="14948"/>
    <cellStyle name="Comma 111 65" xfId="15106"/>
    <cellStyle name="Comma 111 7" xfId="2144"/>
    <cellStyle name="Comma 111 8" xfId="2368"/>
    <cellStyle name="Comma 111 9" xfId="2589"/>
    <cellStyle name="Comma 112" xfId="175"/>
    <cellStyle name="Comma 112 10" xfId="2809"/>
    <cellStyle name="Comma 112 11" xfId="3023"/>
    <cellStyle name="Comma 112 12" xfId="3246"/>
    <cellStyle name="Comma 112 13" xfId="3461"/>
    <cellStyle name="Comma 112 14" xfId="3672"/>
    <cellStyle name="Comma 112 15" xfId="3894"/>
    <cellStyle name="Comma 112 16" xfId="4108"/>
    <cellStyle name="Comma 112 17" xfId="4324"/>
    <cellStyle name="Comma 112 18" xfId="4539"/>
    <cellStyle name="Comma 112 19" xfId="4752"/>
    <cellStyle name="Comma 112 2" xfId="176"/>
    <cellStyle name="Comma 112 2 10" xfId="3022"/>
    <cellStyle name="Comma 112 2 11" xfId="3245"/>
    <cellStyle name="Comma 112 2 12" xfId="3460"/>
    <cellStyle name="Comma 112 2 13" xfId="3668"/>
    <cellStyle name="Comma 112 2 14" xfId="3893"/>
    <cellStyle name="Comma 112 2 15" xfId="4107"/>
    <cellStyle name="Comma 112 2 16" xfId="4323"/>
    <cellStyle name="Comma 112 2 17" xfId="4538"/>
    <cellStyle name="Comma 112 2 18" xfId="4751"/>
    <cellStyle name="Comma 112 2 19" xfId="4965"/>
    <cellStyle name="Comma 112 2 2" xfId="1010"/>
    <cellStyle name="Comma 112 2 2 2" xfId="17269"/>
    <cellStyle name="Comma 112 2 20" xfId="5168"/>
    <cellStyle name="Comma 112 2 21" xfId="5370"/>
    <cellStyle name="Comma 112 2 22" xfId="5527"/>
    <cellStyle name="Comma 112 2 23" xfId="5799"/>
    <cellStyle name="Comma 112 2 24" xfId="6261"/>
    <cellStyle name="Comma 112 2 25" xfId="6492"/>
    <cellStyle name="Comma 112 2 26" xfId="6719"/>
    <cellStyle name="Comma 112 2 27" xfId="6947"/>
    <cellStyle name="Comma 112 2 28" xfId="7175"/>
    <cellStyle name="Comma 112 2 29" xfId="7401"/>
    <cellStyle name="Comma 112 2 3" xfId="1468"/>
    <cellStyle name="Comma 112 2 30" xfId="7628"/>
    <cellStyle name="Comma 112 2 31" xfId="7856"/>
    <cellStyle name="Comma 112 2 32" xfId="8082"/>
    <cellStyle name="Comma 112 2 33" xfId="8308"/>
    <cellStyle name="Comma 112 2 34" xfId="8536"/>
    <cellStyle name="Comma 112 2 35" xfId="8762"/>
    <cellStyle name="Comma 112 2 36" xfId="8988"/>
    <cellStyle name="Comma 112 2 37" xfId="9213"/>
    <cellStyle name="Comma 112 2 38" xfId="9436"/>
    <cellStyle name="Comma 112 2 39" xfId="9659"/>
    <cellStyle name="Comma 112 2 4" xfId="1693"/>
    <cellStyle name="Comma 112 2 40" xfId="9882"/>
    <cellStyle name="Comma 112 2 41" xfId="10100"/>
    <cellStyle name="Comma 112 2 42" xfId="10318"/>
    <cellStyle name="Comma 112 2 43" xfId="10536"/>
    <cellStyle name="Comma 112 2 44" xfId="10754"/>
    <cellStyle name="Comma 112 2 45" xfId="10972"/>
    <cellStyle name="Comma 112 2 46" xfId="11188"/>
    <cellStyle name="Comma 112 2 47" xfId="11404"/>
    <cellStyle name="Comma 112 2 48" xfId="11619"/>
    <cellStyle name="Comma 112 2 49" xfId="11833"/>
    <cellStyle name="Comma 112 2 5" xfId="1919"/>
    <cellStyle name="Comma 112 2 50" xfId="12048"/>
    <cellStyle name="Comma 112 2 51" xfId="12261"/>
    <cellStyle name="Comma 112 2 52" xfId="12464"/>
    <cellStyle name="Comma 112 2 53" xfId="12667"/>
    <cellStyle name="Comma 112 2 54" xfId="12823"/>
    <cellStyle name="Comma 112 2 55" xfId="13085"/>
    <cellStyle name="Comma 112 2 56" xfId="13418"/>
    <cellStyle name="Comma 112 2 57" xfId="13621"/>
    <cellStyle name="Comma 112 2 58" xfId="13833"/>
    <cellStyle name="Comma 112 2 59" xfId="14036"/>
    <cellStyle name="Comma 112 2 6" xfId="2141"/>
    <cellStyle name="Comma 112 2 60" xfId="14191"/>
    <cellStyle name="Comma 112 2 61" xfId="14444"/>
    <cellStyle name="Comma 112 2 62" xfId="14745"/>
    <cellStyle name="Comma 112 2 63" xfId="14945"/>
    <cellStyle name="Comma 112 2 64" xfId="15103"/>
    <cellStyle name="Comma 112 2 7" xfId="2365"/>
    <cellStyle name="Comma 112 2 8" xfId="2586"/>
    <cellStyle name="Comma 112 2 9" xfId="2808"/>
    <cellStyle name="Comma 112 20" xfId="4966"/>
    <cellStyle name="Comma 112 21" xfId="5169"/>
    <cellStyle name="Comma 112 22" xfId="5371"/>
    <cellStyle name="Comma 112 23" xfId="5528"/>
    <cellStyle name="Comma 112 24" xfId="5798"/>
    <cellStyle name="Comma 112 25" xfId="6262"/>
    <cellStyle name="Comma 112 26" xfId="6493"/>
    <cellStyle name="Comma 112 27" xfId="6720"/>
    <cellStyle name="Comma 112 28" xfId="6948"/>
    <cellStyle name="Comma 112 29" xfId="7176"/>
    <cellStyle name="Comma 112 3" xfId="1009"/>
    <cellStyle name="Comma 112 3 2" xfId="17270"/>
    <cellStyle name="Comma 112 30" xfId="7402"/>
    <cellStyle name="Comma 112 31" xfId="7629"/>
    <cellStyle name="Comma 112 32" xfId="7857"/>
    <cellStyle name="Comma 112 33" xfId="8083"/>
    <cellStyle name="Comma 112 34" xfId="8309"/>
    <cellStyle name="Comma 112 35" xfId="8537"/>
    <cellStyle name="Comma 112 36" xfId="8763"/>
    <cellStyle name="Comma 112 37" xfId="8989"/>
    <cellStyle name="Comma 112 38" xfId="9214"/>
    <cellStyle name="Comma 112 39" xfId="9437"/>
    <cellStyle name="Comma 112 4" xfId="1469"/>
    <cellStyle name="Comma 112 40" xfId="9660"/>
    <cellStyle name="Comma 112 41" xfId="9883"/>
    <cellStyle name="Comma 112 42" xfId="10101"/>
    <cellStyle name="Comma 112 43" xfId="10319"/>
    <cellStyle name="Comma 112 44" xfId="10537"/>
    <cellStyle name="Comma 112 45" xfId="10755"/>
    <cellStyle name="Comma 112 46" xfId="10973"/>
    <cellStyle name="Comma 112 47" xfId="11189"/>
    <cellStyle name="Comma 112 48" xfId="11405"/>
    <cellStyle name="Comma 112 49" xfId="11620"/>
    <cellStyle name="Comma 112 5" xfId="1694"/>
    <cellStyle name="Comma 112 50" xfId="11834"/>
    <cellStyle name="Comma 112 51" xfId="12049"/>
    <cellStyle name="Comma 112 52" xfId="12262"/>
    <cellStyle name="Comma 112 53" xfId="12465"/>
    <cellStyle name="Comma 112 54" xfId="12668"/>
    <cellStyle name="Comma 112 55" xfId="12824"/>
    <cellStyle name="Comma 112 56" xfId="13084"/>
    <cellStyle name="Comma 112 57" xfId="13419"/>
    <cellStyle name="Comma 112 58" xfId="13625"/>
    <cellStyle name="Comma 112 59" xfId="13834"/>
    <cellStyle name="Comma 112 6" xfId="1920"/>
    <cellStyle name="Comma 112 60" xfId="14037"/>
    <cellStyle name="Comma 112 61" xfId="14192"/>
    <cellStyle name="Comma 112 62" xfId="14443"/>
    <cellStyle name="Comma 112 63" xfId="14746"/>
    <cellStyle name="Comma 112 64" xfId="14946"/>
    <cellStyle name="Comma 112 65" xfId="15104"/>
    <cellStyle name="Comma 112 7" xfId="2142"/>
    <cellStyle name="Comma 112 8" xfId="2366"/>
    <cellStyle name="Comma 112 9" xfId="2587"/>
    <cellStyle name="Comma 113" xfId="177"/>
    <cellStyle name="Comma 113 10" xfId="2807"/>
    <cellStyle name="Comma 113 11" xfId="3021"/>
    <cellStyle name="Comma 113 12" xfId="3244"/>
    <cellStyle name="Comma 113 13" xfId="3459"/>
    <cellStyle name="Comma 113 14" xfId="3667"/>
    <cellStyle name="Comma 113 15" xfId="3892"/>
    <cellStyle name="Comma 113 16" xfId="4106"/>
    <cellStyle name="Comma 113 17" xfId="4322"/>
    <cellStyle name="Comma 113 18" xfId="4537"/>
    <cellStyle name="Comma 113 19" xfId="4750"/>
    <cellStyle name="Comma 113 2" xfId="178"/>
    <cellStyle name="Comma 113 2 10" xfId="3020"/>
    <cellStyle name="Comma 113 2 11" xfId="3243"/>
    <cellStyle name="Comma 113 2 12" xfId="3458"/>
    <cellStyle name="Comma 113 2 13" xfId="3666"/>
    <cellStyle name="Comma 113 2 14" xfId="3891"/>
    <cellStyle name="Comma 113 2 15" xfId="4105"/>
    <cellStyle name="Comma 113 2 16" xfId="4321"/>
    <cellStyle name="Comma 113 2 17" xfId="4536"/>
    <cellStyle name="Comma 113 2 18" xfId="4749"/>
    <cellStyle name="Comma 113 2 19" xfId="4963"/>
    <cellStyle name="Comma 113 2 2" xfId="1012"/>
    <cellStyle name="Comma 113 2 2 2" xfId="17271"/>
    <cellStyle name="Comma 113 2 20" xfId="5166"/>
    <cellStyle name="Comma 113 2 21" xfId="5368"/>
    <cellStyle name="Comma 113 2 22" xfId="5525"/>
    <cellStyle name="Comma 113 2 23" xfId="5801"/>
    <cellStyle name="Comma 113 2 24" xfId="6256"/>
    <cellStyle name="Comma 113 2 25" xfId="6490"/>
    <cellStyle name="Comma 113 2 26" xfId="6717"/>
    <cellStyle name="Comma 113 2 27" xfId="6945"/>
    <cellStyle name="Comma 113 2 28" xfId="7173"/>
    <cellStyle name="Comma 113 2 29" xfId="7399"/>
    <cellStyle name="Comma 113 2 3" xfId="1466"/>
    <cellStyle name="Comma 113 2 30" xfId="7626"/>
    <cellStyle name="Comma 113 2 31" xfId="7854"/>
    <cellStyle name="Comma 113 2 32" xfId="8080"/>
    <cellStyle name="Comma 113 2 33" xfId="8306"/>
    <cellStyle name="Comma 113 2 34" xfId="8534"/>
    <cellStyle name="Comma 113 2 35" xfId="8760"/>
    <cellStyle name="Comma 113 2 36" xfId="8986"/>
    <cellStyle name="Comma 113 2 37" xfId="9211"/>
    <cellStyle name="Comma 113 2 38" xfId="9434"/>
    <cellStyle name="Comma 113 2 39" xfId="9657"/>
    <cellStyle name="Comma 113 2 4" xfId="1691"/>
    <cellStyle name="Comma 113 2 40" xfId="9880"/>
    <cellStyle name="Comma 113 2 41" xfId="10098"/>
    <cellStyle name="Comma 113 2 42" xfId="10316"/>
    <cellStyle name="Comma 113 2 43" xfId="10534"/>
    <cellStyle name="Comma 113 2 44" xfId="10752"/>
    <cellStyle name="Comma 113 2 45" xfId="10970"/>
    <cellStyle name="Comma 113 2 46" xfId="11186"/>
    <cellStyle name="Comma 113 2 47" xfId="11402"/>
    <cellStyle name="Comma 113 2 48" xfId="11617"/>
    <cellStyle name="Comma 113 2 49" xfId="11831"/>
    <cellStyle name="Comma 113 2 5" xfId="1917"/>
    <cellStyle name="Comma 113 2 50" xfId="12046"/>
    <cellStyle name="Comma 113 2 51" xfId="12259"/>
    <cellStyle name="Comma 113 2 52" xfId="12462"/>
    <cellStyle name="Comma 113 2 53" xfId="12665"/>
    <cellStyle name="Comma 113 2 54" xfId="12821"/>
    <cellStyle name="Comma 113 2 55" xfId="13087"/>
    <cellStyle name="Comma 113 2 56" xfId="13416"/>
    <cellStyle name="Comma 113 2 57" xfId="13619"/>
    <cellStyle name="Comma 113 2 58" xfId="13831"/>
    <cellStyle name="Comma 113 2 59" xfId="14034"/>
    <cellStyle name="Comma 113 2 6" xfId="2139"/>
    <cellStyle name="Comma 113 2 60" xfId="14186"/>
    <cellStyle name="Comma 113 2 61" xfId="14446"/>
    <cellStyle name="Comma 113 2 62" xfId="14743"/>
    <cellStyle name="Comma 113 2 63" xfId="14943"/>
    <cellStyle name="Comma 113 2 64" xfId="15101"/>
    <cellStyle name="Comma 113 2 7" xfId="2363"/>
    <cellStyle name="Comma 113 2 8" xfId="2584"/>
    <cellStyle name="Comma 113 2 9" xfId="2806"/>
    <cellStyle name="Comma 113 20" xfId="4964"/>
    <cellStyle name="Comma 113 21" xfId="5167"/>
    <cellStyle name="Comma 113 22" xfId="5369"/>
    <cellStyle name="Comma 113 23" xfId="5526"/>
    <cellStyle name="Comma 113 24" xfId="5800"/>
    <cellStyle name="Comma 113 25" xfId="6257"/>
    <cellStyle name="Comma 113 26" xfId="6491"/>
    <cellStyle name="Comma 113 27" xfId="6718"/>
    <cellStyle name="Comma 113 28" xfId="6946"/>
    <cellStyle name="Comma 113 29" xfId="7174"/>
    <cellStyle name="Comma 113 3" xfId="1011"/>
    <cellStyle name="Comma 113 3 2" xfId="17272"/>
    <cellStyle name="Comma 113 30" xfId="7400"/>
    <cellStyle name="Comma 113 31" xfId="7627"/>
    <cellStyle name="Comma 113 32" xfId="7855"/>
    <cellStyle name="Comma 113 33" xfId="8081"/>
    <cellStyle name="Comma 113 34" xfId="8307"/>
    <cellStyle name="Comma 113 35" xfId="8535"/>
    <cellStyle name="Comma 113 36" xfId="8761"/>
    <cellStyle name="Comma 113 37" xfId="8987"/>
    <cellStyle name="Comma 113 38" xfId="9212"/>
    <cellStyle name="Comma 113 39" xfId="9435"/>
    <cellStyle name="Comma 113 4" xfId="1467"/>
    <cellStyle name="Comma 113 40" xfId="9658"/>
    <cellStyle name="Comma 113 41" xfId="9881"/>
    <cellStyle name="Comma 113 42" xfId="10099"/>
    <cellStyle name="Comma 113 43" xfId="10317"/>
    <cellStyle name="Comma 113 44" xfId="10535"/>
    <cellStyle name="Comma 113 45" xfId="10753"/>
    <cellStyle name="Comma 113 46" xfId="10971"/>
    <cellStyle name="Comma 113 47" xfId="11187"/>
    <cellStyle name="Comma 113 48" xfId="11403"/>
    <cellStyle name="Comma 113 49" xfId="11618"/>
    <cellStyle name="Comma 113 5" xfId="1692"/>
    <cellStyle name="Comma 113 50" xfId="11832"/>
    <cellStyle name="Comma 113 51" xfId="12047"/>
    <cellStyle name="Comma 113 52" xfId="12260"/>
    <cellStyle name="Comma 113 53" xfId="12463"/>
    <cellStyle name="Comma 113 54" xfId="12666"/>
    <cellStyle name="Comma 113 55" xfId="12822"/>
    <cellStyle name="Comma 113 56" xfId="13086"/>
    <cellStyle name="Comma 113 57" xfId="13417"/>
    <cellStyle name="Comma 113 58" xfId="13620"/>
    <cellStyle name="Comma 113 59" xfId="13832"/>
    <cellStyle name="Comma 113 6" xfId="1918"/>
    <cellStyle name="Comma 113 60" xfId="14035"/>
    <cellStyle name="Comma 113 61" xfId="14190"/>
    <cellStyle name="Comma 113 62" xfId="14445"/>
    <cellStyle name="Comma 113 63" xfId="14744"/>
    <cellStyle name="Comma 113 64" xfId="14944"/>
    <cellStyle name="Comma 113 65" xfId="15102"/>
    <cellStyle name="Comma 113 7" xfId="2140"/>
    <cellStyle name="Comma 113 8" xfId="2364"/>
    <cellStyle name="Comma 113 9" xfId="2585"/>
    <cellStyle name="Comma 114" xfId="179"/>
    <cellStyle name="Comma 114 10" xfId="2805"/>
    <cellStyle name="Comma 114 11" xfId="3019"/>
    <cellStyle name="Comma 114 12" xfId="3242"/>
    <cellStyle name="Comma 114 13" xfId="3457"/>
    <cellStyle name="Comma 114 14" xfId="3665"/>
    <cellStyle name="Comma 114 15" xfId="3890"/>
    <cellStyle name="Comma 114 16" xfId="4104"/>
    <cellStyle name="Comma 114 17" xfId="4320"/>
    <cellStyle name="Comma 114 18" xfId="4535"/>
    <cellStyle name="Comma 114 19" xfId="4748"/>
    <cellStyle name="Comma 114 2" xfId="180"/>
    <cellStyle name="Comma 114 2 10" xfId="3015"/>
    <cellStyle name="Comma 114 2 11" xfId="3241"/>
    <cellStyle name="Comma 114 2 12" xfId="3456"/>
    <cellStyle name="Comma 114 2 13" xfId="3664"/>
    <cellStyle name="Comma 114 2 14" xfId="3889"/>
    <cellStyle name="Comma 114 2 15" xfId="4100"/>
    <cellStyle name="Comma 114 2 16" xfId="4316"/>
    <cellStyle name="Comma 114 2 17" xfId="4531"/>
    <cellStyle name="Comma 114 2 18" xfId="4744"/>
    <cellStyle name="Comma 114 2 19" xfId="4961"/>
    <cellStyle name="Comma 114 2 2" xfId="1014"/>
    <cellStyle name="Comma 114 2 2 2" xfId="17273"/>
    <cellStyle name="Comma 114 2 20" xfId="5164"/>
    <cellStyle name="Comma 114 2 21" xfId="5366"/>
    <cellStyle name="Comma 114 2 22" xfId="5523"/>
    <cellStyle name="Comma 114 2 23" xfId="5803"/>
    <cellStyle name="Comma 114 2 24" xfId="6254"/>
    <cellStyle name="Comma 114 2 25" xfId="6485"/>
    <cellStyle name="Comma 114 2 26" xfId="6712"/>
    <cellStyle name="Comma 114 2 27" xfId="6940"/>
    <cellStyle name="Comma 114 2 28" xfId="7168"/>
    <cellStyle name="Comma 114 2 29" xfId="7394"/>
    <cellStyle name="Comma 114 2 3" xfId="1461"/>
    <cellStyle name="Comma 114 2 30" xfId="7621"/>
    <cellStyle name="Comma 114 2 31" xfId="7852"/>
    <cellStyle name="Comma 114 2 32" xfId="8078"/>
    <cellStyle name="Comma 114 2 33" xfId="8304"/>
    <cellStyle name="Comma 114 2 34" xfId="8532"/>
    <cellStyle name="Comma 114 2 35" xfId="8758"/>
    <cellStyle name="Comma 114 2 36" xfId="8984"/>
    <cellStyle name="Comma 114 2 37" xfId="9209"/>
    <cellStyle name="Comma 114 2 38" xfId="9432"/>
    <cellStyle name="Comma 114 2 39" xfId="9652"/>
    <cellStyle name="Comma 114 2 4" xfId="1686"/>
    <cellStyle name="Comma 114 2 40" xfId="9875"/>
    <cellStyle name="Comma 114 2 41" xfId="10093"/>
    <cellStyle name="Comma 114 2 42" xfId="10311"/>
    <cellStyle name="Comma 114 2 43" xfId="10529"/>
    <cellStyle name="Comma 114 2 44" xfId="10747"/>
    <cellStyle name="Comma 114 2 45" xfId="10965"/>
    <cellStyle name="Comma 114 2 46" xfId="11181"/>
    <cellStyle name="Comma 114 2 47" xfId="11400"/>
    <cellStyle name="Comma 114 2 48" xfId="11615"/>
    <cellStyle name="Comma 114 2 49" xfId="11829"/>
    <cellStyle name="Comma 114 2 5" xfId="1915"/>
    <cellStyle name="Comma 114 2 50" xfId="12044"/>
    <cellStyle name="Comma 114 2 51" xfId="12257"/>
    <cellStyle name="Comma 114 2 52" xfId="12457"/>
    <cellStyle name="Comma 114 2 53" xfId="12660"/>
    <cellStyle name="Comma 114 2 54" xfId="12816"/>
    <cellStyle name="Comma 114 2 55" xfId="13089"/>
    <cellStyle name="Comma 114 2 56" xfId="13411"/>
    <cellStyle name="Comma 114 2 57" xfId="13617"/>
    <cellStyle name="Comma 114 2 58" xfId="13829"/>
    <cellStyle name="Comma 114 2 59" xfId="14032"/>
    <cellStyle name="Comma 114 2 6" xfId="2137"/>
    <cellStyle name="Comma 114 2 60" xfId="14184"/>
    <cellStyle name="Comma 114 2 61" xfId="14448"/>
    <cellStyle name="Comma 114 2 62" xfId="14738"/>
    <cellStyle name="Comma 114 2 63" xfId="14938"/>
    <cellStyle name="Comma 114 2 64" xfId="15099"/>
    <cellStyle name="Comma 114 2 7" xfId="2358"/>
    <cellStyle name="Comma 114 2 8" xfId="2579"/>
    <cellStyle name="Comma 114 2 9" xfId="2801"/>
    <cellStyle name="Comma 114 20" xfId="4962"/>
    <cellStyle name="Comma 114 21" xfId="5165"/>
    <cellStyle name="Comma 114 22" xfId="5367"/>
    <cellStyle name="Comma 114 23" xfId="5524"/>
    <cellStyle name="Comma 114 24" xfId="5802"/>
    <cellStyle name="Comma 114 25" xfId="6255"/>
    <cellStyle name="Comma 114 26" xfId="6489"/>
    <cellStyle name="Comma 114 27" xfId="6716"/>
    <cellStyle name="Comma 114 28" xfId="6944"/>
    <cellStyle name="Comma 114 29" xfId="7172"/>
    <cellStyle name="Comma 114 3" xfId="1013"/>
    <cellStyle name="Comma 114 3 2" xfId="17274"/>
    <cellStyle name="Comma 114 30" xfId="7398"/>
    <cellStyle name="Comma 114 31" xfId="7625"/>
    <cellStyle name="Comma 114 32" xfId="7853"/>
    <cellStyle name="Comma 114 33" xfId="8079"/>
    <cellStyle name="Comma 114 34" xfId="8305"/>
    <cellStyle name="Comma 114 35" xfId="8533"/>
    <cellStyle name="Comma 114 36" xfId="8759"/>
    <cellStyle name="Comma 114 37" xfId="8985"/>
    <cellStyle name="Comma 114 38" xfId="9210"/>
    <cellStyle name="Comma 114 39" xfId="9433"/>
    <cellStyle name="Comma 114 4" xfId="1465"/>
    <cellStyle name="Comma 114 40" xfId="9656"/>
    <cellStyle name="Comma 114 41" xfId="9879"/>
    <cellStyle name="Comma 114 42" xfId="10097"/>
    <cellStyle name="Comma 114 43" xfId="10315"/>
    <cellStyle name="Comma 114 44" xfId="10533"/>
    <cellStyle name="Comma 114 45" xfId="10751"/>
    <cellStyle name="Comma 114 46" xfId="10969"/>
    <cellStyle name="Comma 114 47" xfId="11185"/>
    <cellStyle name="Comma 114 48" xfId="11401"/>
    <cellStyle name="Comma 114 49" xfId="11616"/>
    <cellStyle name="Comma 114 5" xfId="1690"/>
    <cellStyle name="Comma 114 50" xfId="11830"/>
    <cellStyle name="Comma 114 51" xfId="12045"/>
    <cellStyle name="Comma 114 52" xfId="12258"/>
    <cellStyle name="Comma 114 53" xfId="12461"/>
    <cellStyle name="Comma 114 54" xfId="12664"/>
    <cellStyle name="Comma 114 55" xfId="12820"/>
    <cellStyle name="Comma 114 56" xfId="13088"/>
    <cellStyle name="Comma 114 57" xfId="13415"/>
    <cellStyle name="Comma 114 58" xfId="13618"/>
    <cellStyle name="Comma 114 59" xfId="13830"/>
    <cellStyle name="Comma 114 6" xfId="1916"/>
    <cellStyle name="Comma 114 60" xfId="14033"/>
    <cellStyle name="Comma 114 61" xfId="14185"/>
    <cellStyle name="Comma 114 62" xfId="14447"/>
    <cellStyle name="Comma 114 63" xfId="14739"/>
    <cellStyle name="Comma 114 64" xfId="14939"/>
    <cellStyle name="Comma 114 65" xfId="15100"/>
    <cellStyle name="Comma 114 7" xfId="2138"/>
    <cellStyle name="Comma 114 8" xfId="2362"/>
    <cellStyle name="Comma 114 9" xfId="2583"/>
    <cellStyle name="Comma 115" xfId="181"/>
    <cellStyle name="Comma 115 10" xfId="2800"/>
    <cellStyle name="Comma 115 11" xfId="3014"/>
    <cellStyle name="Comma 115 12" xfId="3237"/>
    <cellStyle name="Comma 115 13" xfId="3452"/>
    <cellStyle name="Comma 115 14" xfId="3663"/>
    <cellStyle name="Comma 115 15" xfId="3885"/>
    <cellStyle name="Comma 115 16" xfId="4099"/>
    <cellStyle name="Comma 115 17" xfId="4315"/>
    <cellStyle name="Comma 115 18" xfId="4530"/>
    <cellStyle name="Comma 115 19" xfId="4743"/>
    <cellStyle name="Comma 115 2" xfId="182"/>
    <cellStyle name="Comma 115 2 10" xfId="3013"/>
    <cellStyle name="Comma 115 2 11" xfId="3236"/>
    <cellStyle name="Comma 115 2 12" xfId="3451"/>
    <cellStyle name="Comma 115 2 13" xfId="3662"/>
    <cellStyle name="Comma 115 2 14" xfId="3884"/>
    <cellStyle name="Comma 115 2 15" xfId="4098"/>
    <cellStyle name="Comma 115 2 16" xfId="4314"/>
    <cellStyle name="Comma 115 2 17" xfId="4529"/>
    <cellStyle name="Comma 115 2 18" xfId="4742"/>
    <cellStyle name="Comma 115 2 19" xfId="4956"/>
    <cellStyle name="Comma 115 2 2" xfId="1016"/>
    <cellStyle name="Comma 115 2 2 2" xfId="17275"/>
    <cellStyle name="Comma 115 2 20" xfId="5159"/>
    <cellStyle name="Comma 115 2 21" xfId="5361"/>
    <cellStyle name="Comma 115 2 22" xfId="5518"/>
    <cellStyle name="Comma 115 2 23" xfId="5805"/>
    <cellStyle name="Comma 115 2 24" xfId="6252"/>
    <cellStyle name="Comma 115 2 25" xfId="6483"/>
    <cellStyle name="Comma 115 2 26" xfId="6710"/>
    <cellStyle name="Comma 115 2 27" xfId="6938"/>
    <cellStyle name="Comma 115 2 28" xfId="7166"/>
    <cellStyle name="Comma 115 2 29" xfId="7392"/>
    <cellStyle name="Comma 115 2 3" xfId="1459"/>
    <cellStyle name="Comma 115 2 30" xfId="7619"/>
    <cellStyle name="Comma 115 2 31" xfId="7847"/>
    <cellStyle name="Comma 115 2 32" xfId="8073"/>
    <cellStyle name="Comma 115 2 33" xfId="8299"/>
    <cellStyle name="Comma 115 2 34" xfId="8527"/>
    <cellStyle name="Comma 115 2 35" xfId="8753"/>
    <cellStyle name="Comma 115 2 36" xfId="8979"/>
    <cellStyle name="Comma 115 2 37" xfId="9204"/>
    <cellStyle name="Comma 115 2 38" xfId="9427"/>
    <cellStyle name="Comma 115 2 39" xfId="9650"/>
    <cellStyle name="Comma 115 2 4" xfId="1684"/>
    <cellStyle name="Comma 115 2 40" xfId="9873"/>
    <cellStyle name="Comma 115 2 41" xfId="10091"/>
    <cellStyle name="Comma 115 2 42" xfId="10309"/>
    <cellStyle name="Comma 115 2 43" xfId="10527"/>
    <cellStyle name="Comma 115 2 44" xfId="10745"/>
    <cellStyle name="Comma 115 2 45" xfId="10963"/>
    <cellStyle name="Comma 115 2 46" xfId="11179"/>
    <cellStyle name="Comma 115 2 47" xfId="11395"/>
    <cellStyle name="Comma 115 2 48" xfId="11610"/>
    <cellStyle name="Comma 115 2 49" xfId="11824"/>
    <cellStyle name="Comma 115 2 5" xfId="1910"/>
    <cellStyle name="Comma 115 2 50" xfId="12039"/>
    <cellStyle name="Comma 115 2 51" xfId="12252"/>
    <cellStyle name="Comma 115 2 52" xfId="12455"/>
    <cellStyle name="Comma 115 2 53" xfId="12658"/>
    <cellStyle name="Comma 115 2 54" xfId="12814"/>
    <cellStyle name="Comma 115 2 55" xfId="13091"/>
    <cellStyle name="Comma 115 2 56" xfId="13409"/>
    <cellStyle name="Comma 115 2 57" xfId="13615"/>
    <cellStyle name="Comma 115 2 58" xfId="13824"/>
    <cellStyle name="Comma 115 2 59" xfId="14027"/>
    <cellStyle name="Comma 115 2 6" xfId="2132"/>
    <cellStyle name="Comma 115 2 60" xfId="14182"/>
    <cellStyle name="Comma 115 2 61" xfId="14450"/>
    <cellStyle name="Comma 115 2 62" xfId="14736"/>
    <cellStyle name="Comma 115 2 63" xfId="14936"/>
    <cellStyle name="Comma 115 2 64" xfId="15094"/>
    <cellStyle name="Comma 115 2 7" xfId="2356"/>
    <cellStyle name="Comma 115 2 8" xfId="2577"/>
    <cellStyle name="Comma 115 2 9" xfId="2799"/>
    <cellStyle name="Comma 115 20" xfId="4957"/>
    <cellStyle name="Comma 115 21" xfId="5160"/>
    <cellStyle name="Comma 115 22" xfId="5362"/>
    <cellStyle name="Comma 115 23" xfId="5519"/>
    <cellStyle name="Comma 115 24" xfId="5804"/>
    <cellStyle name="Comma 115 25" xfId="6253"/>
    <cellStyle name="Comma 115 26" xfId="6484"/>
    <cellStyle name="Comma 115 27" xfId="6711"/>
    <cellStyle name="Comma 115 28" xfId="6939"/>
    <cellStyle name="Comma 115 29" xfId="7167"/>
    <cellStyle name="Comma 115 3" xfId="1015"/>
    <cellStyle name="Comma 115 3 2" xfId="17276"/>
    <cellStyle name="Comma 115 30" xfId="7393"/>
    <cellStyle name="Comma 115 31" xfId="7620"/>
    <cellStyle name="Comma 115 32" xfId="7848"/>
    <cellStyle name="Comma 115 33" xfId="8074"/>
    <cellStyle name="Comma 115 34" xfId="8300"/>
    <cellStyle name="Comma 115 35" xfId="8528"/>
    <cellStyle name="Comma 115 36" xfId="8754"/>
    <cellStyle name="Comma 115 37" xfId="8980"/>
    <cellStyle name="Comma 115 38" xfId="9205"/>
    <cellStyle name="Comma 115 39" xfId="9428"/>
    <cellStyle name="Comma 115 4" xfId="1460"/>
    <cellStyle name="Comma 115 40" xfId="9651"/>
    <cellStyle name="Comma 115 41" xfId="9874"/>
    <cellStyle name="Comma 115 42" xfId="10092"/>
    <cellStyle name="Comma 115 43" xfId="10310"/>
    <cellStyle name="Comma 115 44" xfId="10528"/>
    <cellStyle name="Comma 115 45" xfId="10746"/>
    <cellStyle name="Comma 115 46" xfId="10964"/>
    <cellStyle name="Comma 115 47" xfId="11180"/>
    <cellStyle name="Comma 115 48" xfId="11396"/>
    <cellStyle name="Comma 115 49" xfId="11611"/>
    <cellStyle name="Comma 115 5" xfId="1685"/>
    <cellStyle name="Comma 115 50" xfId="11825"/>
    <cellStyle name="Comma 115 51" xfId="12040"/>
    <cellStyle name="Comma 115 52" xfId="12253"/>
    <cellStyle name="Comma 115 53" xfId="12456"/>
    <cellStyle name="Comma 115 54" xfId="12659"/>
    <cellStyle name="Comma 115 55" xfId="12815"/>
    <cellStyle name="Comma 115 56" xfId="13090"/>
    <cellStyle name="Comma 115 57" xfId="13410"/>
    <cellStyle name="Comma 115 58" xfId="13616"/>
    <cellStyle name="Comma 115 59" xfId="13825"/>
    <cellStyle name="Comma 115 6" xfId="1911"/>
    <cellStyle name="Comma 115 60" xfId="14028"/>
    <cellStyle name="Comma 115 61" xfId="14183"/>
    <cellStyle name="Comma 115 62" xfId="14449"/>
    <cellStyle name="Comma 115 63" xfId="14737"/>
    <cellStyle name="Comma 115 64" xfId="14937"/>
    <cellStyle name="Comma 115 65" xfId="15095"/>
    <cellStyle name="Comma 115 7" xfId="2133"/>
    <cellStyle name="Comma 115 8" xfId="2357"/>
    <cellStyle name="Comma 115 9" xfId="2578"/>
    <cellStyle name="Comma 116" xfId="183"/>
    <cellStyle name="Comma 116 10" xfId="2798"/>
    <cellStyle name="Comma 116 11" xfId="3012"/>
    <cellStyle name="Comma 116 12" xfId="3235"/>
    <cellStyle name="Comma 116 13" xfId="3450"/>
    <cellStyle name="Comma 116 14" xfId="3661"/>
    <cellStyle name="Comma 116 15" xfId="3883"/>
    <cellStyle name="Comma 116 16" xfId="4097"/>
    <cellStyle name="Comma 116 17" xfId="4313"/>
    <cellStyle name="Comma 116 18" xfId="4528"/>
    <cellStyle name="Comma 116 19" xfId="4741"/>
    <cellStyle name="Comma 116 2" xfId="184"/>
    <cellStyle name="Comma 116 2 10" xfId="3011"/>
    <cellStyle name="Comma 116 2 11" xfId="3234"/>
    <cellStyle name="Comma 116 2 12" xfId="3449"/>
    <cellStyle name="Comma 116 2 13" xfId="3660"/>
    <cellStyle name="Comma 116 2 14" xfId="3882"/>
    <cellStyle name="Comma 116 2 15" xfId="4096"/>
    <cellStyle name="Comma 116 2 16" xfId="4312"/>
    <cellStyle name="Comma 116 2 17" xfId="4527"/>
    <cellStyle name="Comma 116 2 18" xfId="4740"/>
    <cellStyle name="Comma 116 2 19" xfId="4954"/>
    <cellStyle name="Comma 116 2 2" xfId="1018"/>
    <cellStyle name="Comma 116 2 2 2" xfId="17277"/>
    <cellStyle name="Comma 116 2 20" xfId="5157"/>
    <cellStyle name="Comma 116 2 21" xfId="5359"/>
    <cellStyle name="Comma 116 2 22" xfId="5516"/>
    <cellStyle name="Comma 116 2 23" xfId="5807"/>
    <cellStyle name="Comma 116 2 24" xfId="6250"/>
    <cellStyle name="Comma 116 2 25" xfId="6481"/>
    <cellStyle name="Comma 116 2 26" xfId="6708"/>
    <cellStyle name="Comma 116 2 27" xfId="6936"/>
    <cellStyle name="Comma 116 2 28" xfId="7164"/>
    <cellStyle name="Comma 116 2 29" xfId="7390"/>
    <cellStyle name="Comma 116 2 3" xfId="1457"/>
    <cellStyle name="Comma 116 2 30" xfId="7617"/>
    <cellStyle name="Comma 116 2 31" xfId="7845"/>
    <cellStyle name="Comma 116 2 32" xfId="8071"/>
    <cellStyle name="Comma 116 2 33" xfId="8297"/>
    <cellStyle name="Comma 116 2 34" xfId="8525"/>
    <cellStyle name="Comma 116 2 35" xfId="8751"/>
    <cellStyle name="Comma 116 2 36" xfId="8977"/>
    <cellStyle name="Comma 116 2 37" xfId="9202"/>
    <cellStyle name="Comma 116 2 38" xfId="9425"/>
    <cellStyle name="Comma 116 2 39" xfId="9648"/>
    <cellStyle name="Comma 116 2 4" xfId="1682"/>
    <cellStyle name="Comma 116 2 40" xfId="9871"/>
    <cellStyle name="Comma 116 2 41" xfId="10089"/>
    <cellStyle name="Comma 116 2 42" xfId="10307"/>
    <cellStyle name="Comma 116 2 43" xfId="10525"/>
    <cellStyle name="Comma 116 2 44" xfId="10743"/>
    <cellStyle name="Comma 116 2 45" xfId="10961"/>
    <cellStyle name="Comma 116 2 46" xfId="11177"/>
    <cellStyle name="Comma 116 2 47" xfId="11393"/>
    <cellStyle name="Comma 116 2 48" xfId="11608"/>
    <cellStyle name="Comma 116 2 49" xfId="11822"/>
    <cellStyle name="Comma 116 2 5" xfId="1908"/>
    <cellStyle name="Comma 116 2 50" xfId="12037"/>
    <cellStyle name="Comma 116 2 51" xfId="12250"/>
    <cellStyle name="Comma 116 2 52" xfId="12453"/>
    <cellStyle name="Comma 116 2 53" xfId="12656"/>
    <cellStyle name="Comma 116 2 54" xfId="12812"/>
    <cellStyle name="Comma 116 2 55" xfId="13093"/>
    <cellStyle name="Comma 116 2 56" xfId="13407"/>
    <cellStyle name="Comma 116 2 57" xfId="13613"/>
    <cellStyle name="Comma 116 2 58" xfId="13822"/>
    <cellStyle name="Comma 116 2 59" xfId="14025"/>
    <cellStyle name="Comma 116 2 6" xfId="2130"/>
    <cellStyle name="Comma 116 2 60" xfId="14180"/>
    <cellStyle name="Comma 116 2 61" xfId="14452"/>
    <cellStyle name="Comma 116 2 62" xfId="14734"/>
    <cellStyle name="Comma 116 2 63" xfId="14934"/>
    <cellStyle name="Comma 116 2 64" xfId="15092"/>
    <cellStyle name="Comma 116 2 7" xfId="2354"/>
    <cellStyle name="Comma 116 2 8" xfId="2575"/>
    <cellStyle name="Comma 116 2 9" xfId="2797"/>
    <cellStyle name="Comma 116 20" xfId="4955"/>
    <cellStyle name="Comma 116 21" xfId="5158"/>
    <cellStyle name="Comma 116 22" xfId="5360"/>
    <cellStyle name="Comma 116 23" xfId="5517"/>
    <cellStyle name="Comma 116 24" xfId="5806"/>
    <cellStyle name="Comma 116 25" xfId="6251"/>
    <cellStyle name="Comma 116 26" xfId="6482"/>
    <cellStyle name="Comma 116 27" xfId="6709"/>
    <cellStyle name="Comma 116 28" xfId="6937"/>
    <cellStyle name="Comma 116 29" xfId="7165"/>
    <cellStyle name="Comma 116 3" xfId="1017"/>
    <cellStyle name="Comma 116 3 2" xfId="17278"/>
    <cellStyle name="Comma 116 30" xfId="7391"/>
    <cellStyle name="Comma 116 31" xfId="7618"/>
    <cellStyle name="Comma 116 32" xfId="7846"/>
    <cellStyle name="Comma 116 33" xfId="8072"/>
    <cellStyle name="Comma 116 34" xfId="8298"/>
    <cellStyle name="Comma 116 35" xfId="8526"/>
    <cellStyle name="Comma 116 36" xfId="8752"/>
    <cellStyle name="Comma 116 37" xfId="8978"/>
    <cellStyle name="Comma 116 38" xfId="9203"/>
    <cellStyle name="Comma 116 39" xfId="9426"/>
    <cellStyle name="Comma 116 4" xfId="1458"/>
    <cellStyle name="Comma 116 40" xfId="9649"/>
    <cellStyle name="Comma 116 41" xfId="9872"/>
    <cellStyle name="Comma 116 42" xfId="10090"/>
    <cellStyle name="Comma 116 43" xfId="10308"/>
    <cellStyle name="Comma 116 44" xfId="10526"/>
    <cellStyle name="Comma 116 45" xfId="10744"/>
    <cellStyle name="Comma 116 46" xfId="10962"/>
    <cellStyle name="Comma 116 47" xfId="11178"/>
    <cellStyle name="Comma 116 48" xfId="11394"/>
    <cellStyle name="Comma 116 49" xfId="11609"/>
    <cellStyle name="Comma 116 5" xfId="1683"/>
    <cellStyle name="Comma 116 50" xfId="11823"/>
    <cellStyle name="Comma 116 51" xfId="12038"/>
    <cellStyle name="Comma 116 52" xfId="12251"/>
    <cellStyle name="Comma 116 53" xfId="12454"/>
    <cellStyle name="Comma 116 54" xfId="12657"/>
    <cellStyle name="Comma 116 55" xfId="12813"/>
    <cellStyle name="Comma 116 56" xfId="13092"/>
    <cellStyle name="Comma 116 57" xfId="13408"/>
    <cellStyle name="Comma 116 58" xfId="13614"/>
    <cellStyle name="Comma 116 59" xfId="13823"/>
    <cellStyle name="Comma 116 6" xfId="1909"/>
    <cellStyle name="Comma 116 60" xfId="14026"/>
    <cellStyle name="Comma 116 61" xfId="14181"/>
    <cellStyle name="Comma 116 62" xfId="14451"/>
    <cellStyle name="Comma 116 63" xfId="14735"/>
    <cellStyle name="Comma 116 64" xfId="14935"/>
    <cellStyle name="Comma 116 65" xfId="15093"/>
    <cellStyle name="Comma 116 7" xfId="2131"/>
    <cellStyle name="Comma 116 8" xfId="2355"/>
    <cellStyle name="Comma 116 9" xfId="2576"/>
    <cellStyle name="Comma 117" xfId="185"/>
    <cellStyle name="Comma 117 10" xfId="2796"/>
    <cellStyle name="Comma 117 11" xfId="3010"/>
    <cellStyle name="Comma 117 12" xfId="3233"/>
    <cellStyle name="Comma 117 13" xfId="3448"/>
    <cellStyle name="Comma 117 14" xfId="3659"/>
    <cellStyle name="Comma 117 15" xfId="3881"/>
    <cellStyle name="Comma 117 16" xfId="4095"/>
    <cellStyle name="Comma 117 17" xfId="4311"/>
    <cellStyle name="Comma 117 18" xfId="4526"/>
    <cellStyle name="Comma 117 19" xfId="4739"/>
    <cellStyle name="Comma 117 2" xfId="186"/>
    <cellStyle name="Comma 117 2 10" xfId="3009"/>
    <cellStyle name="Comma 117 2 11" xfId="3232"/>
    <cellStyle name="Comma 117 2 12" xfId="3447"/>
    <cellStyle name="Comma 117 2 13" xfId="3658"/>
    <cellStyle name="Comma 117 2 14" xfId="3880"/>
    <cellStyle name="Comma 117 2 15" xfId="4094"/>
    <cellStyle name="Comma 117 2 16" xfId="4310"/>
    <cellStyle name="Comma 117 2 17" xfId="4525"/>
    <cellStyle name="Comma 117 2 18" xfId="4738"/>
    <cellStyle name="Comma 117 2 19" xfId="4952"/>
    <cellStyle name="Comma 117 2 2" xfId="1020"/>
    <cellStyle name="Comma 117 2 2 2" xfId="17279"/>
    <cellStyle name="Comma 117 2 20" xfId="5155"/>
    <cellStyle name="Comma 117 2 21" xfId="5357"/>
    <cellStyle name="Comma 117 2 22" xfId="5514"/>
    <cellStyle name="Comma 117 2 23" xfId="5809"/>
    <cellStyle name="Comma 117 2 24" xfId="6248"/>
    <cellStyle name="Comma 117 2 25" xfId="6479"/>
    <cellStyle name="Comma 117 2 26" xfId="6706"/>
    <cellStyle name="Comma 117 2 27" xfId="6934"/>
    <cellStyle name="Comma 117 2 28" xfId="7162"/>
    <cellStyle name="Comma 117 2 29" xfId="7388"/>
    <cellStyle name="Comma 117 2 3" xfId="1455"/>
    <cellStyle name="Comma 117 2 30" xfId="7615"/>
    <cellStyle name="Comma 117 2 31" xfId="7843"/>
    <cellStyle name="Comma 117 2 32" xfId="8069"/>
    <cellStyle name="Comma 117 2 33" xfId="8295"/>
    <cellStyle name="Comma 117 2 34" xfId="8523"/>
    <cellStyle name="Comma 117 2 35" xfId="8749"/>
    <cellStyle name="Comma 117 2 36" xfId="8975"/>
    <cellStyle name="Comma 117 2 37" xfId="9200"/>
    <cellStyle name="Comma 117 2 38" xfId="9423"/>
    <cellStyle name="Comma 117 2 39" xfId="9646"/>
    <cellStyle name="Comma 117 2 4" xfId="1680"/>
    <cellStyle name="Comma 117 2 40" xfId="9869"/>
    <cellStyle name="Comma 117 2 41" xfId="10087"/>
    <cellStyle name="Comma 117 2 42" xfId="10305"/>
    <cellStyle name="Comma 117 2 43" xfId="10523"/>
    <cellStyle name="Comma 117 2 44" xfId="10741"/>
    <cellStyle name="Comma 117 2 45" xfId="10959"/>
    <cellStyle name="Comma 117 2 46" xfId="11175"/>
    <cellStyle name="Comma 117 2 47" xfId="11391"/>
    <cellStyle name="Comma 117 2 48" xfId="11606"/>
    <cellStyle name="Comma 117 2 49" xfId="11820"/>
    <cellStyle name="Comma 117 2 5" xfId="1906"/>
    <cellStyle name="Comma 117 2 50" xfId="12035"/>
    <cellStyle name="Comma 117 2 51" xfId="12248"/>
    <cellStyle name="Comma 117 2 52" xfId="12451"/>
    <cellStyle name="Comma 117 2 53" xfId="12654"/>
    <cellStyle name="Comma 117 2 54" xfId="12810"/>
    <cellStyle name="Comma 117 2 55" xfId="13095"/>
    <cellStyle name="Comma 117 2 56" xfId="13405"/>
    <cellStyle name="Comma 117 2 57" xfId="13611"/>
    <cellStyle name="Comma 117 2 58" xfId="13820"/>
    <cellStyle name="Comma 117 2 59" xfId="14023"/>
    <cellStyle name="Comma 117 2 6" xfId="2128"/>
    <cellStyle name="Comma 117 2 60" xfId="14178"/>
    <cellStyle name="Comma 117 2 61" xfId="14454"/>
    <cellStyle name="Comma 117 2 62" xfId="14732"/>
    <cellStyle name="Comma 117 2 63" xfId="14932"/>
    <cellStyle name="Comma 117 2 64" xfId="15090"/>
    <cellStyle name="Comma 117 2 7" xfId="2352"/>
    <cellStyle name="Comma 117 2 8" xfId="2573"/>
    <cellStyle name="Comma 117 2 9" xfId="2795"/>
    <cellStyle name="Comma 117 20" xfId="4953"/>
    <cellStyle name="Comma 117 21" xfId="5156"/>
    <cellStyle name="Comma 117 22" xfId="5358"/>
    <cellStyle name="Comma 117 23" xfId="5515"/>
    <cellStyle name="Comma 117 24" xfId="5808"/>
    <cellStyle name="Comma 117 25" xfId="6249"/>
    <cellStyle name="Comma 117 26" xfId="6480"/>
    <cellStyle name="Comma 117 27" xfId="6707"/>
    <cellStyle name="Comma 117 28" xfId="6935"/>
    <cellStyle name="Comma 117 29" xfId="7163"/>
    <cellStyle name="Comma 117 3" xfId="1019"/>
    <cellStyle name="Comma 117 3 2" xfId="17280"/>
    <cellStyle name="Comma 117 30" xfId="7389"/>
    <cellStyle name="Comma 117 31" xfId="7616"/>
    <cellStyle name="Comma 117 32" xfId="7844"/>
    <cellStyle name="Comma 117 33" xfId="8070"/>
    <cellStyle name="Comma 117 34" xfId="8296"/>
    <cellStyle name="Comma 117 35" xfId="8524"/>
    <cellStyle name="Comma 117 36" xfId="8750"/>
    <cellStyle name="Comma 117 37" xfId="8976"/>
    <cellStyle name="Comma 117 38" xfId="9201"/>
    <cellStyle name="Comma 117 39" xfId="9424"/>
    <cellStyle name="Comma 117 4" xfId="1456"/>
    <cellStyle name="Comma 117 40" xfId="9647"/>
    <cellStyle name="Comma 117 41" xfId="9870"/>
    <cellStyle name="Comma 117 42" xfId="10088"/>
    <cellStyle name="Comma 117 43" xfId="10306"/>
    <cellStyle name="Comma 117 44" xfId="10524"/>
    <cellStyle name="Comma 117 45" xfId="10742"/>
    <cellStyle name="Comma 117 46" xfId="10960"/>
    <cellStyle name="Comma 117 47" xfId="11176"/>
    <cellStyle name="Comma 117 48" xfId="11392"/>
    <cellStyle name="Comma 117 49" xfId="11607"/>
    <cellStyle name="Comma 117 5" xfId="1681"/>
    <cellStyle name="Comma 117 50" xfId="11821"/>
    <cellStyle name="Comma 117 51" xfId="12036"/>
    <cellStyle name="Comma 117 52" xfId="12249"/>
    <cellStyle name="Comma 117 53" xfId="12452"/>
    <cellStyle name="Comma 117 54" xfId="12655"/>
    <cellStyle name="Comma 117 55" xfId="12811"/>
    <cellStyle name="Comma 117 56" xfId="13094"/>
    <cellStyle name="Comma 117 57" xfId="13406"/>
    <cellStyle name="Comma 117 58" xfId="13612"/>
    <cellStyle name="Comma 117 59" xfId="13821"/>
    <cellStyle name="Comma 117 6" xfId="1907"/>
    <cellStyle name="Comma 117 60" xfId="14024"/>
    <cellStyle name="Comma 117 61" xfId="14179"/>
    <cellStyle name="Comma 117 62" xfId="14453"/>
    <cellStyle name="Comma 117 63" xfId="14733"/>
    <cellStyle name="Comma 117 64" xfId="14933"/>
    <cellStyle name="Comma 117 65" xfId="15091"/>
    <cellStyle name="Comma 117 7" xfId="2129"/>
    <cellStyle name="Comma 117 8" xfId="2353"/>
    <cellStyle name="Comma 117 9" xfId="2574"/>
    <cellStyle name="Comma 118" xfId="187"/>
    <cellStyle name="Comma 118 10" xfId="2794"/>
    <cellStyle name="Comma 118 11" xfId="3008"/>
    <cellStyle name="Comma 118 12" xfId="3231"/>
    <cellStyle name="Comma 118 13" xfId="3446"/>
    <cellStyle name="Comma 118 14" xfId="3657"/>
    <cellStyle name="Comma 118 15" xfId="3879"/>
    <cellStyle name="Comma 118 16" xfId="4093"/>
    <cellStyle name="Comma 118 17" xfId="4309"/>
    <cellStyle name="Comma 118 18" xfId="4524"/>
    <cellStyle name="Comma 118 19" xfId="4737"/>
    <cellStyle name="Comma 118 2" xfId="188"/>
    <cellStyle name="Comma 118 2 10" xfId="3007"/>
    <cellStyle name="Comma 118 2 11" xfId="3230"/>
    <cellStyle name="Comma 118 2 12" xfId="3445"/>
    <cellStyle name="Comma 118 2 13" xfId="3656"/>
    <cellStyle name="Comma 118 2 14" xfId="3878"/>
    <cellStyle name="Comma 118 2 15" xfId="4092"/>
    <cellStyle name="Comma 118 2 16" xfId="4308"/>
    <cellStyle name="Comma 118 2 17" xfId="4523"/>
    <cellStyle name="Comma 118 2 18" xfId="4736"/>
    <cellStyle name="Comma 118 2 19" xfId="4950"/>
    <cellStyle name="Comma 118 2 2" xfId="1022"/>
    <cellStyle name="Comma 118 2 2 2" xfId="17281"/>
    <cellStyle name="Comma 118 2 20" xfId="5153"/>
    <cellStyle name="Comma 118 2 21" xfId="5355"/>
    <cellStyle name="Comma 118 2 22" xfId="5512"/>
    <cellStyle name="Comma 118 2 23" xfId="5811"/>
    <cellStyle name="Comma 118 2 24" xfId="6246"/>
    <cellStyle name="Comma 118 2 25" xfId="6477"/>
    <cellStyle name="Comma 118 2 26" xfId="6704"/>
    <cellStyle name="Comma 118 2 27" xfId="6932"/>
    <cellStyle name="Comma 118 2 28" xfId="7160"/>
    <cellStyle name="Comma 118 2 29" xfId="7386"/>
    <cellStyle name="Comma 118 2 3" xfId="1453"/>
    <cellStyle name="Comma 118 2 30" xfId="7613"/>
    <cellStyle name="Comma 118 2 31" xfId="7841"/>
    <cellStyle name="Comma 118 2 32" xfId="8067"/>
    <cellStyle name="Comma 118 2 33" xfId="8293"/>
    <cellStyle name="Comma 118 2 34" xfId="8521"/>
    <cellStyle name="Comma 118 2 35" xfId="8747"/>
    <cellStyle name="Comma 118 2 36" xfId="8973"/>
    <cellStyle name="Comma 118 2 37" xfId="9198"/>
    <cellStyle name="Comma 118 2 38" xfId="9421"/>
    <cellStyle name="Comma 118 2 39" xfId="9644"/>
    <cellStyle name="Comma 118 2 4" xfId="1678"/>
    <cellStyle name="Comma 118 2 40" xfId="9867"/>
    <cellStyle name="Comma 118 2 41" xfId="10085"/>
    <cellStyle name="Comma 118 2 42" xfId="10303"/>
    <cellStyle name="Comma 118 2 43" xfId="10521"/>
    <cellStyle name="Comma 118 2 44" xfId="10739"/>
    <cellStyle name="Comma 118 2 45" xfId="10957"/>
    <cellStyle name="Comma 118 2 46" xfId="11173"/>
    <cellStyle name="Comma 118 2 47" xfId="11389"/>
    <cellStyle name="Comma 118 2 48" xfId="11604"/>
    <cellStyle name="Comma 118 2 49" xfId="11818"/>
    <cellStyle name="Comma 118 2 5" xfId="1904"/>
    <cellStyle name="Comma 118 2 50" xfId="12033"/>
    <cellStyle name="Comma 118 2 51" xfId="12246"/>
    <cellStyle name="Comma 118 2 52" xfId="12449"/>
    <cellStyle name="Comma 118 2 53" xfId="12652"/>
    <cellStyle name="Comma 118 2 54" xfId="12808"/>
    <cellStyle name="Comma 118 2 55" xfId="13097"/>
    <cellStyle name="Comma 118 2 56" xfId="13403"/>
    <cellStyle name="Comma 118 2 57" xfId="13609"/>
    <cellStyle name="Comma 118 2 58" xfId="13818"/>
    <cellStyle name="Comma 118 2 59" xfId="14021"/>
    <cellStyle name="Comma 118 2 6" xfId="2126"/>
    <cellStyle name="Comma 118 2 60" xfId="14176"/>
    <cellStyle name="Comma 118 2 61" xfId="14456"/>
    <cellStyle name="Comma 118 2 62" xfId="14730"/>
    <cellStyle name="Comma 118 2 63" xfId="14930"/>
    <cellStyle name="Comma 118 2 64" xfId="15088"/>
    <cellStyle name="Comma 118 2 7" xfId="2350"/>
    <cellStyle name="Comma 118 2 8" xfId="2571"/>
    <cellStyle name="Comma 118 2 9" xfId="2793"/>
    <cellStyle name="Comma 118 20" xfId="4951"/>
    <cellStyle name="Comma 118 21" xfId="5154"/>
    <cellStyle name="Comma 118 22" xfId="5356"/>
    <cellStyle name="Comma 118 23" xfId="5513"/>
    <cellStyle name="Comma 118 24" xfId="5810"/>
    <cellStyle name="Comma 118 25" xfId="6247"/>
    <cellStyle name="Comma 118 26" xfId="6478"/>
    <cellStyle name="Comma 118 27" xfId="6705"/>
    <cellStyle name="Comma 118 28" xfId="6933"/>
    <cellStyle name="Comma 118 29" xfId="7161"/>
    <cellStyle name="Comma 118 3" xfId="1021"/>
    <cellStyle name="Comma 118 3 2" xfId="17282"/>
    <cellStyle name="Comma 118 30" xfId="7387"/>
    <cellStyle name="Comma 118 31" xfId="7614"/>
    <cellStyle name="Comma 118 32" xfId="7842"/>
    <cellStyle name="Comma 118 33" xfId="8068"/>
    <cellStyle name="Comma 118 34" xfId="8294"/>
    <cellStyle name="Comma 118 35" xfId="8522"/>
    <cellStyle name="Comma 118 36" xfId="8748"/>
    <cellStyle name="Comma 118 37" xfId="8974"/>
    <cellStyle name="Comma 118 38" xfId="9199"/>
    <cellStyle name="Comma 118 39" xfId="9422"/>
    <cellStyle name="Comma 118 4" xfId="1454"/>
    <cellStyle name="Comma 118 40" xfId="9645"/>
    <cellStyle name="Comma 118 41" xfId="9868"/>
    <cellStyle name="Comma 118 42" xfId="10086"/>
    <cellStyle name="Comma 118 43" xfId="10304"/>
    <cellStyle name="Comma 118 44" xfId="10522"/>
    <cellStyle name="Comma 118 45" xfId="10740"/>
    <cellStyle name="Comma 118 46" xfId="10958"/>
    <cellStyle name="Comma 118 47" xfId="11174"/>
    <cellStyle name="Comma 118 48" xfId="11390"/>
    <cellStyle name="Comma 118 49" xfId="11605"/>
    <cellStyle name="Comma 118 5" xfId="1679"/>
    <cellStyle name="Comma 118 50" xfId="11819"/>
    <cellStyle name="Comma 118 51" xfId="12034"/>
    <cellStyle name="Comma 118 52" xfId="12247"/>
    <cellStyle name="Comma 118 53" xfId="12450"/>
    <cellStyle name="Comma 118 54" xfId="12653"/>
    <cellStyle name="Comma 118 55" xfId="12809"/>
    <cellStyle name="Comma 118 56" xfId="13096"/>
    <cellStyle name="Comma 118 57" xfId="13404"/>
    <cellStyle name="Comma 118 58" xfId="13610"/>
    <cellStyle name="Comma 118 59" xfId="13819"/>
    <cellStyle name="Comma 118 6" xfId="1905"/>
    <cellStyle name="Comma 118 60" xfId="14022"/>
    <cellStyle name="Comma 118 61" xfId="14177"/>
    <cellStyle name="Comma 118 62" xfId="14455"/>
    <cellStyle name="Comma 118 63" xfId="14731"/>
    <cellStyle name="Comma 118 64" xfId="14931"/>
    <cellStyle name="Comma 118 65" xfId="15089"/>
    <cellStyle name="Comma 118 7" xfId="2127"/>
    <cellStyle name="Comma 118 8" xfId="2351"/>
    <cellStyle name="Comma 118 9" xfId="2572"/>
    <cellStyle name="Comma 119" xfId="189"/>
    <cellStyle name="Comma 119 10" xfId="2792"/>
    <cellStyle name="Comma 119 11" xfId="3006"/>
    <cellStyle name="Comma 119 12" xfId="3229"/>
    <cellStyle name="Comma 119 13" xfId="3444"/>
    <cellStyle name="Comma 119 14" xfId="3655"/>
    <cellStyle name="Comma 119 15" xfId="3877"/>
    <cellStyle name="Comma 119 16" xfId="4091"/>
    <cellStyle name="Comma 119 17" xfId="4307"/>
    <cellStyle name="Comma 119 18" xfId="4522"/>
    <cellStyle name="Comma 119 19" xfId="4735"/>
    <cellStyle name="Comma 119 2" xfId="190"/>
    <cellStyle name="Comma 119 2 10" xfId="3005"/>
    <cellStyle name="Comma 119 2 11" xfId="3228"/>
    <cellStyle name="Comma 119 2 12" xfId="3443"/>
    <cellStyle name="Comma 119 2 13" xfId="3654"/>
    <cellStyle name="Comma 119 2 14" xfId="3876"/>
    <cellStyle name="Comma 119 2 15" xfId="4090"/>
    <cellStyle name="Comma 119 2 16" xfId="4306"/>
    <cellStyle name="Comma 119 2 17" xfId="4521"/>
    <cellStyle name="Comma 119 2 18" xfId="4734"/>
    <cellStyle name="Comma 119 2 19" xfId="4948"/>
    <cellStyle name="Comma 119 2 2" xfId="1024"/>
    <cellStyle name="Comma 119 2 2 2" xfId="17283"/>
    <cellStyle name="Comma 119 2 20" xfId="5151"/>
    <cellStyle name="Comma 119 2 21" xfId="5353"/>
    <cellStyle name="Comma 119 2 22" xfId="5510"/>
    <cellStyle name="Comma 119 2 23" xfId="5813"/>
    <cellStyle name="Comma 119 2 24" xfId="6244"/>
    <cellStyle name="Comma 119 2 25" xfId="6475"/>
    <cellStyle name="Comma 119 2 26" xfId="6702"/>
    <cellStyle name="Comma 119 2 27" xfId="6930"/>
    <cellStyle name="Comma 119 2 28" xfId="7158"/>
    <cellStyle name="Comma 119 2 29" xfId="7384"/>
    <cellStyle name="Comma 119 2 3" xfId="1451"/>
    <cellStyle name="Comma 119 2 30" xfId="7611"/>
    <cellStyle name="Comma 119 2 31" xfId="7839"/>
    <cellStyle name="Comma 119 2 32" xfId="8065"/>
    <cellStyle name="Comma 119 2 33" xfId="8291"/>
    <cellStyle name="Comma 119 2 34" xfId="8519"/>
    <cellStyle name="Comma 119 2 35" xfId="8745"/>
    <cellStyle name="Comma 119 2 36" xfId="8971"/>
    <cellStyle name="Comma 119 2 37" xfId="9196"/>
    <cellStyle name="Comma 119 2 38" xfId="9419"/>
    <cellStyle name="Comma 119 2 39" xfId="9642"/>
    <cellStyle name="Comma 119 2 4" xfId="1676"/>
    <cellStyle name="Comma 119 2 40" xfId="9865"/>
    <cellStyle name="Comma 119 2 41" xfId="10083"/>
    <cellStyle name="Comma 119 2 42" xfId="10301"/>
    <cellStyle name="Comma 119 2 43" xfId="10519"/>
    <cellStyle name="Comma 119 2 44" xfId="10737"/>
    <cellStyle name="Comma 119 2 45" xfId="10955"/>
    <cellStyle name="Comma 119 2 46" xfId="11171"/>
    <cellStyle name="Comma 119 2 47" xfId="11387"/>
    <cellStyle name="Comma 119 2 48" xfId="11602"/>
    <cellStyle name="Comma 119 2 49" xfId="11816"/>
    <cellStyle name="Comma 119 2 5" xfId="1902"/>
    <cellStyle name="Comma 119 2 50" xfId="12031"/>
    <cellStyle name="Comma 119 2 51" xfId="12244"/>
    <cellStyle name="Comma 119 2 52" xfId="12447"/>
    <cellStyle name="Comma 119 2 53" xfId="12650"/>
    <cellStyle name="Comma 119 2 54" xfId="12806"/>
    <cellStyle name="Comma 119 2 55" xfId="13099"/>
    <cellStyle name="Comma 119 2 56" xfId="13401"/>
    <cellStyle name="Comma 119 2 57" xfId="13607"/>
    <cellStyle name="Comma 119 2 58" xfId="13816"/>
    <cellStyle name="Comma 119 2 59" xfId="14019"/>
    <cellStyle name="Comma 119 2 6" xfId="2124"/>
    <cellStyle name="Comma 119 2 60" xfId="14174"/>
    <cellStyle name="Comma 119 2 61" xfId="14458"/>
    <cellStyle name="Comma 119 2 62" xfId="14728"/>
    <cellStyle name="Comma 119 2 63" xfId="14928"/>
    <cellStyle name="Comma 119 2 64" xfId="15086"/>
    <cellStyle name="Comma 119 2 7" xfId="2348"/>
    <cellStyle name="Comma 119 2 8" xfId="2569"/>
    <cellStyle name="Comma 119 2 9" xfId="2791"/>
    <cellStyle name="Comma 119 20" xfId="4949"/>
    <cellStyle name="Comma 119 21" xfId="5152"/>
    <cellStyle name="Comma 119 22" xfId="5354"/>
    <cellStyle name="Comma 119 23" xfId="5511"/>
    <cellStyle name="Comma 119 24" xfId="5812"/>
    <cellStyle name="Comma 119 25" xfId="6245"/>
    <cellStyle name="Comma 119 26" xfId="6476"/>
    <cellStyle name="Comma 119 27" xfId="6703"/>
    <cellStyle name="Comma 119 28" xfId="6931"/>
    <cellStyle name="Comma 119 29" xfId="7159"/>
    <cellStyle name="Comma 119 3" xfId="1023"/>
    <cellStyle name="Comma 119 3 2" xfId="17284"/>
    <cellStyle name="Comma 119 30" xfId="7385"/>
    <cellStyle name="Comma 119 31" xfId="7612"/>
    <cellStyle name="Comma 119 32" xfId="7840"/>
    <cellStyle name="Comma 119 33" xfId="8066"/>
    <cellStyle name="Comma 119 34" xfId="8292"/>
    <cellStyle name="Comma 119 35" xfId="8520"/>
    <cellStyle name="Comma 119 36" xfId="8746"/>
    <cellStyle name="Comma 119 37" xfId="8972"/>
    <cellStyle name="Comma 119 38" xfId="9197"/>
    <cellStyle name="Comma 119 39" xfId="9420"/>
    <cellStyle name="Comma 119 4" xfId="1452"/>
    <cellStyle name="Comma 119 40" xfId="9643"/>
    <cellStyle name="Comma 119 41" xfId="9866"/>
    <cellStyle name="Comma 119 42" xfId="10084"/>
    <cellStyle name="Comma 119 43" xfId="10302"/>
    <cellStyle name="Comma 119 44" xfId="10520"/>
    <cellStyle name="Comma 119 45" xfId="10738"/>
    <cellStyle name="Comma 119 46" xfId="10956"/>
    <cellStyle name="Comma 119 47" xfId="11172"/>
    <cellStyle name="Comma 119 48" xfId="11388"/>
    <cellStyle name="Comma 119 49" xfId="11603"/>
    <cellStyle name="Comma 119 5" xfId="1677"/>
    <cellStyle name="Comma 119 50" xfId="11817"/>
    <cellStyle name="Comma 119 51" xfId="12032"/>
    <cellStyle name="Comma 119 52" xfId="12245"/>
    <cellStyle name="Comma 119 53" xfId="12448"/>
    <cellStyle name="Comma 119 54" xfId="12651"/>
    <cellStyle name="Comma 119 55" xfId="12807"/>
    <cellStyle name="Comma 119 56" xfId="13098"/>
    <cellStyle name="Comma 119 57" xfId="13402"/>
    <cellStyle name="Comma 119 58" xfId="13608"/>
    <cellStyle name="Comma 119 59" xfId="13817"/>
    <cellStyle name="Comma 119 6" xfId="1903"/>
    <cellStyle name="Comma 119 60" xfId="14020"/>
    <cellStyle name="Comma 119 61" xfId="14175"/>
    <cellStyle name="Comma 119 62" xfId="14457"/>
    <cellStyle name="Comma 119 63" xfId="14729"/>
    <cellStyle name="Comma 119 64" xfId="14929"/>
    <cellStyle name="Comma 119 65" xfId="15087"/>
    <cellStyle name="Comma 119 7" xfId="2125"/>
    <cellStyle name="Comma 119 8" xfId="2349"/>
    <cellStyle name="Comma 119 9" xfId="2570"/>
    <cellStyle name="Comma 12" xfId="191"/>
    <cellStyle name="Comma 12 10" xfId="21201"/>
    <cellStyle name="Comma 12 11" xfId="21202"/>
    <cellStyle name="Comma 12 2" xfId="192"/>
    <cellStyle name="Comma 12 2 10" xfId="21203"/>
    <cellStyle name="Comma 12 2 2" xfId="15267"/>
    <cellStyle name="Comma 12 2 2 2" xfId="17285"/>
    <cellStyle name="Comma 12 2 2 2 2" xfId="21204"/>
    <cellStyle name="Comma 12 2 2 3" xfId="17286"/>
    <cellStyle name="Comma 12 2 2 3 2" xfId="21205"/>
    <cellStyle name="Comma 12 2 2 4" xfId="21206"/>
    <cellStyle name="Comma 12 2 3" xfId="15914"/>
    <cellStyle name="Comma 12 2 3 2" xfId="17287"/>
    <cellStyle name="Comma 12 2 3 2 2" xfId="21207"/>
    <cellStyle name="Comma 12 2 3 3" xfId="19698"/>
    <cellStyle name="Comma 12 2 3 3 2" xfId="25370"/>
    <cellStyle name="Comma 12 2 3 4" xfId="21208"/>
    <cellStyle name="Comma 12 2 4" xfId="15915"/>
    <cellStyle name="Comma 12 2 4 2" xfId="17288"/>
    <cellStyle name="Comma 12 2 4 2 2" xfId="21209"/>
    <cellStyle name="Comma 12 2 4 3" xfId="19699"/>
    <cellStyle name="Comma 12 2 4 3 2" xfId="25371"/>
    <cellStyle name="Comma 12 2 4 4" xfId="21210"/>
    <cellStyle name="Comma 12 2 5" xfId="15916"/>
    <cellStyle name="Comma 12 2 5 2" xfId="17289"/>
    <cellStyle name="Comma 12 2 5 2 2" xfId="21211"/>
    <cellStyle name="Comma 12 2 5 3" xfId="19700"/>
    <cellStyle name="Comma 12 2 5 3 2" xfId="25372"/>
    <cellStyle name="Comma 12 2 5 4" xfId="21212"/>
    <cellStyle name="Comma 12 2 6" xfId="15917"/>
    <cellStyle name="Comma 12 2 6 2" xfId="17290"/>
    <cellStyle name="Comma 12 2 6 2 2" xfId="21213"/>
    <cellStyle name="Comma 12 2 6 3" xfId="19701"/>
    <cellStyle name="Comma 12 2 6 3 2" xfId="25373"/>
    <cellStyle name="Comma 12 2 6 4" xfId="21214"/>
    <cellStyle name="Comma 12 2 7" xfId="17291"/>
    <cellStyle name="Comma 12 2 7 2" xfId="21215"/>
    <cellStyle name="Comma 12 2 8" xfId="17292"/>
    <cellStyle name="Comma 12 2 8 2" xfId="21216"/>
    <cellStyle name="Comma 12 2 9" xfId="21217"/>
    <cellStyle name="Comma 12 3" xfId="15268"/>
    <cellStyle name="Comma 12 3 2" xfId="17293"/>
    <cellStyle name="Comma 12 3 2 2" xfId="21218"/>
    <cellStyle name="Comma 12 3 3" xfId="17294"/>
    <cellStyle name="Comma 12 3 3 2" xfId="21219"/>
    <cellStyle name="Comma 12 3 4" xfId="21220"/>
    <cellStyle name="Comma 12 4" xfId="15918"/>
    <cellStyle name="Comma 12 4 2" xfId="17295"/>
    <cellStyle name="Comma 12 4 2 2" xfId="21221"/>
    <cellStyle name="Comma 12 4 3" xfId="19702"/>
    <cellStyle name="Comma 12 4 3 2" xfId="25374"/>
    <cellStyle name="Comma 12 4 4" xfId="21222"/>
    <cellStyle name="Comma 12 5" xfId="15919"/>
    <cellStyle name="Comma 12 5 2" xfId="17296"/>
    <cellStyle name="Comma 12 5 2 2" xfId="21223"/>
    <cellStyle name="Comma 12 5 3" xfId="19703"/>
    <cellStyle name="Comma 12 5 3 2" xfId="25375"/>
    <cellStyle name="Comma 12 5 4" xfId="21224"/>
    <cellStyle name="Comma 12 6" xfId="15920"/>
    <cellStyle name="Comma 12 6 2" xfId="17297"/>
    <cellStyle name="Comma 12 6 2 2" xfId="21225"/>
    <cellStyle name="Comma 12 6 3" xfId="19704"/>
    <cellStyle name="Comma 12 6 3 2" xfId="25376"/>
    <cellStyle name="Comma 12 6 4" xfId="21226"/>
    <cellStyle name="Comma 12 7" xfId="15921"/>
    <cellStyle name="Comma 12 7 2" xfId="17298"/>
    <cellStyle name="Comma 12 7 2 2" xfId="21227"/>
    <cellStyle name="Comma 12 7 3" xfId="19705"/>
    <cellStyle name="Comma 12 7 3 2" xfId="25377"/>
    <cellStyle name="Comma 12 7 4" xfId="21228"/>
    <cellStyle name="Comma 12 8" xfId="17299"/>
    <cellStyle name="Comma 12 8 2" xfId="21229"/>
    <cellStyle name="Comma 12 9" xfId="17300"/>
    <cellStyle name="Comma 12 9 2" xfId="21230"/>
    <cellStyle name="Comma 120" xfId="193"/>
    <cellStyle name="Comma 120 10" xfId="2788"/>
    <cellStyle name="Comma 120 11" xfId="3004"/>
    <cellStyle name="Comma 120 12" xfId="3226"/>
    <cellStyle name="Comma 120 13" xfId="3442"/>
    <cellStyle name="Comma 120 14" xfId="3652"/>
    <cellStyle name="Comma 120 15" xfId="3875"/>
    <cellStyle name="Comma 120 16" xfId="4088"/>
    <cellStyle name="Comma 120 17" xfId="4305"/>
    <cellStyle name="Comma 120 18" xfId="4519"/>
    <cellStyle name="Comma 120 19" xfId="4733"/>
    <cellStyle name="Comma 120 2" xfId="194"/>
    <cellStyle name="Comma 120 2 10" xfId="3003"/>
    <cellStyle name="Comma 120 2 11" xfId="3225"/>
    <cellStyle name="Comma 120 2 12" xfId="3441"/>
    <cellStyle name="Comma 120 2 13" xfId="3651"/>
    <cellStyle name="Comma 120 2 14" xfId="3874"/>
    <cellStyle name="Comma 120 2 15" xfId="4087"/>
    <cellStyle name="Comma 120 2 16" xfId="4304"/>
    <cellStyle name="Comma 120 2 17" xfId="4518"/>
    <cellStyle name="Comma 120 2 18" xfId="4732"/>
    <cellStyle name="Comma 120 2 19" xfId="4946"/>
    <cellStyle name="Comma 120 2 2" xfId="1028"/>
    <cellStyle name="Comma 120 2 2 2" xfId="17301"/>
    <cellStyle name="Comma 120 2 20" xfId="5149"/>
    <cellStyle name="Comma 120 2 21" xfId="5351"/>
    <cellStyle name="Comma 120 2 22" xfId="5508"/>
    <cellStyle name="Comma 120 2 23" xfId="5816"/>
    <cellStyle name="Comma 120 2 24" xfId="6240"/>
    <cellStyle name="Comma 120 2 25" xfId="6471"/>
    <cellStyle name="Comma 120 2 26" xfId="6698"/>
    <cellStyle name="Comma 120 2 27" xfId="6926"/>
    <cellStyle name="Comma 120 2 28" xfId="7154"/>
    <cellStyle name="Comma 120 2 29" xfId="7380"/>
    <cellStyle name="Comma 120 2 3" xfId="1447"/>
    <cellStyle name="Comma 120 2 30" xfId="7607"/>
    <cellStyle name="Comma 120 2 31" xfId="7835"/>
    <cellStyle name="Comma 120 2 32" xfId="8061"/>
    <cellStyle name="Comma 120 2 33" xfId="8288"/>
    <cellStyle name="Comma 120 2 34" xfId="8515"/>
    <cellStyle name="Comma 120 2 35" xfId="8742"/>
    <cellStyle name="Comma 120 2 36" xfId="8968"/>
    <cellStyle name="Comma 120 2 37" xfId="9192"/>
    <cellStyle name="Comma 120 2 38" xfId="9416"/>
    <cellStyle name="Comma 120 2 39" xfId="9638"/>
    <cellStyle name="Comma 120 2 4" xfId="1672"/>
    <cellStyle name="Comma 120 2 40" xfId="9862"/>
    <cellStyle name="Comma 120 2 41" xfId="10080"/>
    <cellStyle name="Comma 120 2 42" xfId="10299"/>
    <cellStyle name="Comma 120 2 43" xfId="10515"/>
    <cellStyle name="Comma 120 2 44" xfId="10735"/>
    <cellStyle name="Comma 120 2 45" xfId="10951"/>
    <cellStyle name="Comma 120 2 46" xfId="11169"/>
    <cellStyle name="Comma 120 2 47" xfId="11384"/>
    <cellStyle name="Comma 120 2 48" xfId="11599"/>
    <cellStyle name="Comma 120 2 49" xfId="11813"/>
    <cellStyle name="Comma 120 2 5" xfId="1898"/>
    <cellStyle name="Comma 120 2 50" xfId="12028"/>
    <cellStyle name="Comma 120 2 51" xfId="12242"/>
    <cellStyle name="Comma 120 2 52" xfId="12445"/>
    <cellStyle name="Comma 120 2 53" xfId="12648"/>
    <cellStyle name="Comma 120 2 54" xfId="12804"/>
    <cellStyle name="Comma 120 2 55" xfId="13103"/>
    <cellStyle name="Comma 120 2 56" xfId="13399"/>
    <cellStyle name="Comma 120 2 57" xfId="13605"/>
    <cellStyle name="Comma 120 2 58" xfId="13814"/>
    <cellStyle name="Comma 120 2 59" xfId="14017"/>
    <cellStyle name="Comma 120 2 6" xfId="2121"/>
    <cellStyle name="Comma 120 2 60" xfId="14172"/>
    <cellStyle name="Comma 120 2 61" xfId="14460"/>
    <cellStyle name="Comma 120 2 62" xfId="14726"/>
    <cellStyle name="Comma 120 2 63" xfId="14926"/>
    <cellStyle name="Comma 120 2 64" xfId="15084"/>
    <cellStyle name="Comma 120 2 7" xfId="2344"/>
    <cellStyle name="Comma 120 2 8" xfId="2567"/>
    <cellStyle name="Comma 120 2 9" xfId="2787"/>
    <cellStyle name="Comma 120 20" xfId="4947"/>
    <cellStyle name="Comma 120 21" xfId="5150"/>
    <cellStyle name="Comma 120 22" xfId="5352"/>
    <cellStyle name="Comma 120 23" xfId="5509"/>
    <cellStyle name="Comma 120 24" xfId="5815"/>
    <cellStyle name="Comma 120 25" xfId="6241"/>
    <cellStyle name="Comma 120 26" xfId="6472"/>
    <cellStyle name="Comma 120 27" xfId="6699"/>
    <cellStyle name="Comma 120 28" xfId="6927"/>
    <cellStyle name="Comma 120 29" xfId="7155"/>
    <cellStyle name="Comma 120 3" xfId="1027"/>
    <cellStyle name="Comma 120 3 2" xfId="17302"/>
    <cellStyle name="Comma 120 30" xfId="7381"/>
    <cellStyle name="Comma 120 31" xfId="7608"/>
    <cellStyle name="Comma 120 32" xfId="7836"/>
    <cellStyle name="Comma 120 33" xfId="8062"/>
    <cellStyle name="Comma 120 34" xfId="8289"/>
    <cellStyle name="Comma 120 35" xfId="8516"/>
    <cellStyle name="Comma 120 36" xfId="8743"/>
    <cellStyle name="Comma 120 37" xfId="8969"/>
    <cellStyle name="Comma 120 38" xfId="9193"/>
    <cellStyle name="Comma 120 39" xfId="9417"/>
    <cellStyle name="Comma 120 4" xfId="1448"/>
    <cellStyle name="Comma 120 40" xfId="9639"/>
    <cellStyle name="Comma 120 41" xfId="9863"/>
    <cellStyle name="Comma 120 42" xfId="10081"/>
    <cellStyle name="Comma 120 43" xfId="10300"/>
    <cellStyle name="Comma 120 44" xfId="10516"/>
    <cellStyle name="Comma 120 45" xfId="10736"/>
    <cellStyle name="Comma 120 46" xfId="10952"/>
    <cellStyle name="Comma 120 47" xfId="11170"/>
    <cellStyle name="Comma 120 48" xfId="11385"/>
    <cellStyle name="Comma 120 49" xfId="11600"/>
    <cellStyle name="Comma 120 5" xfId="1673"/>
    <cellStyle name="Comma 120 50" xfId="11814"/>
    <cellStyle name="Comma 120 51" xfId="12029"/>
    <cellStyle name="Comma 120 52" xfId="12243"/>
    <cellStyle name="Comma 120 53" xfId="12446"/>
    <cellStyle name="Comma 120 54" xfId="12649"/>
    <cellStyle name="Comma 120 55" xfId="12805"/>
    <cellStyle name="Comma 120 56" xfId="13102"/>
    <cellStyle name="Comma 120 57" xfId="13400"/>
    <cellStyle name="Comma 120 58" xfId="13606"/>
    <cellStyle name="Comma 120 59" xfId="13815"/>
    <cellStyle name="Comma 120 6" xfId="1899"/>
    <cellStyle name="Comma 120 60" xfId="14018"/>
    <cellStyle name="Comma 120 61" xfId="14173"/>
    <cellStyle name="Comma 120 62" xfId="14459"/>
    <cellStyle name="Comma 120 63" xfId="14727"/>
    <cellStyle name="Comma 120 64" xfId="14927"/>
    <cellStyle name="Comma 120 65" xfId="15085"/>
    <cellStyle name="Comma 120 7" xfId="2122"/>
    <cellStyle name="Comma 120 8" xfId="2345"/>
    <cellStyle name="Comma 120 9" xfId="2568"/>
    <cellStyle name="Comma 121" xfId="195"/>
    <cellStyle name="Comma 121 10" xfId="2786"/>
    <cellStyle name="Comma 121 11" xfId="3002"/>
    <cellStyle name="Comma 121 12" xfId="3224"/>
    <cellStyle name="Comma 121 13" xfId="3440"/>
    <cellStyle name="Comma 121 14" xfId="3650"/>
    <cellStyle name="Comma 121 15" xfId="3873"/>
    <cellStyle name="Comma 121 16" xfId="4086"/>
    <cellStyle name="Comma 121 17" xfId="4303"/>
    <cellStyle name="Comma 121 18" xfId="4517"/>
    <cellStyle name="Comma 121 19" xfId="4731"/>
    <cellStyle name="Comma 121 2" xfId="196"/>
    <cellStyle name="Comma 121 2 10" xfId="3001"/>
    <cellStyle name="Comma 121 2 11" xfId="3223"/>
    <cellStyle name="Comma 121 2 12" xfId="3439"/>
    <cellStyle name="Comma 121 2 13" xfId="3649"/>
    <cellStyle name="Comma 121 2 14" xfId="3872"/>
    <cellStyle name="Comma 121 2 15" xfId="4085"/>
    <cellStyle name="Comma 121 2 16" xfId="4302"/>
    <cellStyle name="Comma 121 2 17" xfId="4516"/>
    <cellStyle name="Comma 121 2 18" xfId="4730"/>
    <cellStyle name="Comma 121 2 19" xfId="4944"/>
    <cellStyle name="Comma 121 2 2" xfId="1030"/>
    <cellStyle name="Comma 121 2 2 2" xfId="17303"/>
    <cellStyle name="Comma 121 2 20" xfId="5147"/>
    <cellStyle name="Comma 121 2 21" xfId="5349"/>
    <cellStyle name="Comma 121 2 22" xfId="5506"/>
    <cellStyle name="Comma 121 2 23" xfId="5818"/>
    <cellStyle name="Comma 121 2 24" xfId="6238"/>
    <cellStyle name="Comma 121 2 25" xfId="6469"/>
    <cellStyle name="Comma 121 2 26" xfId="6696"/>
    <cellStyle name="Comma 121 2 27" xfId="6924"/>
    <cellStyle name="Comma 121 2 28" xfId="7152"/>
    <cellStyle name="Comma 121 2 29" xfId="7378"/>
    <cellStyle name="Comma 121 2 3" xfId="1445"/>
    <cellStyle name="Comma 121 2 30" xfId="7605"/>
    <cellStyle name="Comma 121 2 31" xfId="7833"/>
    <cellStyle name="Comma 121 2 32" xfId="8059"/>
    <cellStyle name="Comma 121 2 33" xfId="8286"/>
    <cellStyle name="Comma 121 2 34" xfId="8513"/>
    <cellStyle name="Comma 121 2 35" xfId="8740"/>
    <cellStyle name="Comma 121 2 36" xfId="8966"/>
    <cellStyle name="Comma 121 2 37" xfId="9190"/>
    <cellStyle name="Comma 121 2 38" xfId="9414"/>
    <cellStyle name="Comma 121 2 39" xfId="9636"/>
    <cellStyle name="Comma 121 2 4" xfId="1670"/>
    <cellStyle name="Comma 121 2 40" xfId="9860"/>
    <cellStyle name="Comma 121 2 41" xfId="10078"/>
    <cellStyle name="Comma 121 2 42" xfId="10297"/>
    <cellStyle name="Comma 121 2 43" xfId="10513"/>
    <cellStyle name="Comma 121 2 44" xfId="10733"/>
    <cellStyle name="Comma 121 2 45" xfId="10949"/>
    <cellStyle name="Comma 121 2 46" xfId="11167"/>
    <cellStyle name="Comma 121 2 47" xfId="11382"/>
    <cellStyle name="Comma 121 2 48" xfId="11597"/>
    <cellStyle name="Comma 121 2 49" xfId="11811"/>
    <cellStyle name="Comma 121 2 5" xfId="1896"/>
    <cellStyle name="Comma 121 2 50" xfId="12026"/>
    <cellStyle name="Comma 121 2 51" xfId="12240"/>
    <cellStyle name="Comma 121 2 52" xfId="12443"/>
    <cellStyle name="Comma 121 2 53" xfId="12646"/>
    <cellStyle name="Comma 121 2 54" xfId="12802"/>
    <cellStyle name="Comma 121 2 55" xfId="13105"/>
    <cellStyle name="Comma 121 2 56" xfId="13397"/>
    <cellStyle name="Comma 121 2 57" xfId="13603"/>
    <cellStyle name="Comma 121 2 58" xfId="13812"/>
    <cellStyle name="Comma 121 2 59" xfId="14015"/>
    <cellStyle name="Comma 121 2 6" xfId="2119"/>
    <cellStyle name="Comma 121 2 60" xfId="14170"/>
    <cellStyle name="Comma 121 2 61" xfId="14462"/>
    <cellStyle name="Comma 121 2 62" xfId="14724"/>
    <cellStyle name="Comma 121 2 63" xfId="14924"/>
    <cellStyle name="Comma 121 2 64" xfId="15082"/>
    <cellStyle name="Comma 121 2 7" xfId="2342"/>
    <cellStyle name="Comma 121 2 8" xfId="2565"/>
    <cellStyle name="Comma 121 2 9" xfId="2785"/>
    <cellStyle name="Comma 121 20" xfId="4945"/>
    <cellStyle name="Comma 121 21" xfId="5148"/>
    <cellStyle name="Comma 121 22" xfId="5350"/>
    <cellStyle name="Comma 121 23" xfId="5507"/>
    <cellStyle name="Comma 121 24" xfId="5817"/>
    <cellStyle name="Comma 121 25" xfId="6239"/>
    <cellStyle name="Comma 121 26" xfId="6470"/>
    <cellStyle name="Comma 121 27" xfId="6697"/>
    <cellStyle name="Comma 121 28" xfId="6925"/>
    <cellStyle name="Comma 121 29" xfId="7153"/>
    <cellStyle name="Comma 121 3" xfId="1029"/>
    <cellStyle name="Comma 121 3 2" xfId="17304"/>
    <cellStyle name="Comma 121 30" xfId="7379"/>
    <cellStyle name="Comma 121 31" xfId="7606"/>
    <cellStyle name="Comma 121 32" xfId="7834"/>
    <cellStyle name="Comma 121 33" xfId="8060"/>
    <cellStyle name="Comma 121 34" xfId="8287"/>
    <cellStyle name="Comma 121 35" xfId="8514"/>
    <cellStyle name="Comma 121 36" xfId="8741"/>
    <cellStyle name="Comma 121 37" xfId="8967"/>
    <cellStyle name="Comma 121 38" xfId="9191"/>
    <cellStyle name="Comma 121 39" xfId="9415"/>
    <cellStyle name="Comma 121 4" xfId="1446"/>
    <cellStyle name="Comma 121 40" xfId="9637"/>
    <cellStyle name="Comma 121 41" xfId="9861"/>
    <cellStyle name="Comma 121 42" xfId="10079"/>
    <cellStyle name="Comma 121 43" xfId="10298"/>
    <cellStyle name="Comma 121 44" xfId="10514"/>
    <cellStyle name="Comma 121 45" xfId="10734"/>
    <cellStyle name="Comma 121 46" xfId="10950"/>
    <cellStyle name="Comma 121 47" xfId="11168"/>
    <cellStyle name="Comma 121 48" xfId="11383"/>
    <cellStyle name="Comma 121 49" xfId="11598"/>
    <cellStyle name="Comma 121 5" xfId="1671"/>
    <cellStyle name="Comma 121 50" xfId="11812"/>
    <cellStyle name="Comma 121 51" xfId="12027"/>
    <cellStyle name="Comma 121 52" xfId="12241"/>
    <cellStyle name="Comma 121 53" xfId="12444"/>
    <cellStyle name="Comma 121 54" xfId="12647"/>
    <cellStyle name="Comma 121 55" xfId="12803"/>
    <cellStyle name="Comma 121 56" xfId="13104"/>
    <cellStyle name="Comma 121 57" xfId="13398"/>
    <cellStyle name="Comma 121 58" xfId="13604"/>
    <cellStyle name="Comma 121 59" xfId="13813"/>
    <cellStyle name="Comma 121 6" xfId="1897"/>
    <cellStyle name="Comma 121 60" xfId="14016"/>
    <cellStyle name="Comma 121 61" xfId="14171"/>
    <cellStyle name="Comma 121 62" xfId="14461"/>
    <cellStyle name="Comma 121 63" xfId="14725"/>
    <cellStyle name="Comma 121 64" xfId="14925"/>
    <cellStyle name="Comma 121 65" xfId="15083"/>
    <cellStyle name="Comma 121 7" xfId="2120"/>
    <cellStyle name="Comma 121 8" xfId="2343"/>
    <cellStyle name="Comma 121 9" xfId="2566"/>
    <cellStyle name="Comma 122" xfId="197"/>
    <cellStyle name="Comma 122 10" xfId="2784"/>
    <cellStyle name="Comma 122 11" xfId="3000"/>
    <cellStyle name="Comma 122 12" xfId="3222"/>
    <cellStyle name="Comma 122 13" xfId="3438"/>
    <cellStyle name="Comma 122 14" xfId="3648"/>
    <cellStyle name="Comma 122 15" xfId="3871"/>
    <cellStyle name="Comma 122 16" xfId="4084"/>
    <cellStyle name="Comma 122 17" xfId="4301"/>
    <cellStyle name="Comma 122 18" xfId="4515"/>
    <cellStyle name="Comma 122 19" xfId="4729"/>
    <cellStyle name="Comma 122 2" xfId="198"/>
    <cellStyle name="Comma 122 2 10" xfId="2999"/>
    <cellStyle name="Comma 122 2 11" xfId="3221"/>
    <cellStyle name="Comma 122 2 12" xfId="3437"/>
    <cellStyle name="Comma 122 2 13" xfId="3647"/>
    <cellStyle name="Comma 122 2 14" xfId="3870"/>
    <cellStyle name="Comma 122 2 15" xfId="4083"/>
    <cellStyle name="Comma 122 2 16" xfId="4300"/>
    <cellStyle name="Comma 122 2 17" xfId="4514"/>
    <cellStyle name="Comma 122 2 18" xfId="4728"/>
    <cellStyle name="Comma 122 2 19" xfId="4942"/>
    <cellStyle name="Comma 122 2 2" xfId="1032"/>
    <cellStyle name="Comma 122 2 2 2" xfId="17305"/>
    <cellStyle name="Comma 122 2 20" xfId="5145"/>
    <cellStyle name="Comma 122 2 21" xfId="5347"/>
    <cellStyle name="Comma 122 2 22" xfId="5504"/>
    <cellStyle name="Comma 122 2 23" xfId="5820"/>
    <cellStyle name="Comma 122 2 24" xfId="6236"/>
    <cellStyle name="Comma 122 2 25" xfId="6467"/>
    <cellStyle name="Comma 122 2 26" xfId="6694"/>
    <cellStyle name="Comma 122 2 27" xfId="6922"/>
    <cellStyle name="Comma 122 2 28" xfId="7150"/>
    <cellStyle name="Comma 122 2 29" xfId="7376"/>
    <cellStyle name="Comma 122 2 3" xfId="1443"/>
    <cellStyle name="Comma 122 2 30" xfId="7603"/>
    <cellStyle name="Comma 122 2 31" xfId="7831"/>
    <cellStyle name="Comma 122 2 32" xfId="8057"/>
    <cellStyle name="Comma 122 2 33" xfId="8284"/>
    <cellStyle name="Comma 122 2 34" xfId="8511"/>
    <cellStyle name="Comma 122 2 35" xfId="8738"/>
    <cellStyle name="Comma 122 2 36" xfId="8964"/>
    <cellStyle name="Comma 122 2 37" xfId="9188"/>
    <cellStyle name="Comma 122 2 38" xfId="9412"/>
    <cellStyle name="Comma 122 2 39" xfId="9634"/>
    <cellStyle name="Comma 122 2 4" xfId="1668"/>
    <cellStyle name="Comma 122 2 40" xfId="9858"/>
    <cellStyle name="Comma 122 2 41" xfId="10076"/>
    <cellStyle name="Comma 122 2 42" xfId="10295"/>
    <cellStyle name="Comma 122 2 43" xfId="10511"/>
    <cellStyle name="Comma 122 2 44" xfId="10731"/>
    <cellStyle name="Comma 122 2 45" xfId="10947"/>
    <cellStyle name="Comma 122 2 46" xfId="11165"/>
    <cellStyle name="Comma 122 2 47" xfId="11380"/>
    <cellStyle name="Comma 122 2 48" xfId="11595"/>
    <cellStyle name="Comma 122 2 49" xfId="11809"/>
    <cellStyle name="Comma 122 2 5" xfId="1894"/>
    <cellStyle name="Comma 122 2 50" xfId="12024"/>
    <cellStyle name="Comma 122 2 51" xfId="12238"/>
    <cellStyle name="Comma 122 2 52" xfId="12441"/>
    <cellStyle name="Comma 122 2 53" xfId="12644"/>
    <cellStyle name="Comma 122 2 54" xfId="12800"/>
    <cellStyle name="Comma 122 2 55" xfId="13107"/>
    <cellStyle name="Comma 122 2 56" xfId="13395"/>
    <cellStyle name="Comma 122 2 57" xfId="13601"/>
    <cellStyle name="Comma 122 2 58" xfId="13810"/>
    <cellStyle name="Comma 122 2 59" xfId="14013"/>
    <cellStyle name="Comma 122 2 6" xfId="2117"/>
    <cellStyle name="Comma 122 2 60" xfId="14168"/>
    <cellStyle name="Comma 122 2 61" xfId="14464"/>
    <cellStyle name="Comma 122 2 62" xfId="14722"/>
    <cellStyle name="Comma 122 2 63" xfId="14922"/>
    <cellStyle name="Comma 122 2 64" xfId="15080"/>
    <cellStyle name="Comma 122 2 7" xfId="2340"/>
    <cellStyle name="Comma 122 2 8" xfId="2563"/>
    <cellStyle name="Comma 122 2 9" xfId="2783"/>
    <cellStyle name="Comma 122 20" xfId="4943"/>
    <cellStyle name="Comma 122 21" xfId="5146"/>
    <cellStyle name="Comma 122 22" xfId="5348"/>
    <cellStyle name="Comma 122 23" xfId="5505"/>
    <cellStyle name="Comma 122 24" xfId="5819"/>
    <cellStyle name="Comma 122 25" xfId="6237"/>
    <cellStyle name="Comma 122 26" xfId="6468"/>
    <cellStyle name="Comma 122 27" xfId="6695"/>
    <cellStyle name="Comma 122 28" xfId="6923"/>
    <cellStyle name="Comma 122 29" xfId="7151"/>
    <cellStyle name="Comma 122 3" xfId="1031"/>
    <cellStyle name="Comma 122 3 2" xfId="17306"/>
    <cellStyle name="Comma 122 30" xfId="7377"/>
    <cellStyle name="Comma 122 31" xfId="7604"/>
    <cellStyle name="Comma 122 32" xfId="7832"/>
    <cellStyle name="Comma 122 33" xfId="8058"/>
    <cellStyle name="Comma 122 34" xfId="8285"/>
    <cellStyle name="Comma 122 35" xfId="8512"/>
    <cellStyle name="Comma 122 36" xfId="8739"/>
    <cellStyle name="Comma 122 37" xfId="8965"/>
    <cellStyle name="Comma 122 38" xfId="9189"/>
    <cellStyle name="Comma 122 39" xfId="9413"/>
    <cellStyle name="Comma 122 4" xfId="1444"/>
    <cellStyle name="Comma 122 40" xfId="9635"/>
    <cellStyle name="Comma 122 41" xfId="9859"/>
    <cellStyle name="Comma 122 42" xfId="10077"/>
    <cellStyle name="Comma 122 43" xfId="10296"/>
    <cellStyle name="Comma 122 44" xfId="10512"/>
    <cellStyle name="Comma 122 45" xfId="10732"/>
    <cellStyle name="Comma 122 46" xfId="10948"/>
    <cellStyle name="Comma 122 47" xfId="11166"/>
    <cellStyle name="Comma 122 48" xfId="11381"/>
    <cellStyle name="Comma 122 49" xfId="11596"/>
    <cellStyle name="Comma 122 5" xfId="1669"/>
    <cellStyle name="Comma 122 50" xfId="11810"/>
    <cellStyle name="Comma 122 51" xfId="12025"/>
    <cellStyle name="Comma 122 52" xfId="12239"/>
    <cellStyle name="Comma 122 53" xfId="12442"/>
    <cellStyle name="Comma 122 54" xfId="12645"/>
    <cellStyle name="Comma 122 55" xfId="12801"/>
    <cellStyle name="Comma 122 56" xfId="13106"/>
    <cellStyle name="Comma 122 57" xfId="13396"/>
    <cellStyle name="Comma 122 58" xfId="13602"/>
    <cellStyle name="Comma 122 59" xfId="13811"/>
    <cellStyle name="Comma 122 6" xfId="1895"/>
    <cellStyle name="Comma 122 60" xfId="14014"/>
    <cellStyle name="Comma 122 61" xfId="14169"/>
    <cellStyle name="Comma 122 62" xfId="14463"/>
    <cellStyle name="Comma 122 63" xfId="14723"/>
    <cellStyle name="Comma 122 64" xfId="14923"/>
    <cellStyle name="Comma 122 65" xfId="15081"/>
    <cellStyle name="Comma 122 7" xfId="2118"/>
    <cellStyle name="Comma 122 8" xfId="2341"/>
    <cellStyle name="Comma 122 9" xfId="2564"/>
    <cellStyle name="Comma 123" xfId="199"/>
    <cellStyle name="Comma 123 10" xfId="2782"/>
    <cellStyle name="Comma 123 11" xfId="2998"/>
    <cellStyle name="Comma 123 12" xfId="3220"/>
    <cellStyle name="Comma 123 13" xfId="3436"/>
    <cellStyle name="Comma 123 14" xfId="3646"/>
    <cellStyle name="Comma 123 15" xfId="3869"/>
    <cellStyle name="Comma 123 16" xfId="4082"/>
    <cellStyle name="Comma 123 17" xfId="4299"/>
    <cellStyle name="Comma 123 18" xfId="4513"/>
    <cellStyle name="Comma 123 19" xfId="4727"/>
    <cellStyle name="Comma 123 2" xfId="200"/>
    <cellStyle name="Comma 123 2 10" xfId="2997"/>
    <cellStyle name="Comma 123 2 11" xfId="3219"/>
    <cellStyle name="Comma 123 2 12" xfId="3435"/>
    <cellStyle name="Comma 123 2 13" xfId="3645"/>
    <cellStyle name="Comma 123 2 14" xfId="3868"/>
    <cellStyle name="Comma 123 2 15" xfId="4081"/>
    <cellStyle name="Comma 123 2 16" xfId="4298"/>
    <cellStyle name="Comma 123 2 17" xfId="4512"/>
    <cellStyle name="Comma 123 2 18" xfId="4726"/>
    <cellStyle name="Comma 123 2 19" xfId="4940"/>
    <cellStyle name="Comma 123 2 2" xfId="1034"/>
    <cellStyle name="Comma 123 2 2 2" xfId="17307"/>
    <cellStyle name="Comma 123 2 20" xfId="5143"/>
    <cellStyle name="Comma 123 2 21" xfId="5345"/>
    <cellStyle name="Comma 123 2 22" xfId="5502"/>
    <cellStyle name="Comma 123 2 23" xfId="5822"/>
    <cellStyle name="Comma 123 2 24" xfId="6234"/>
    <cellStyle name="Comma 123 2 25" xfId="6465"/>
    <cellStyle name="Comma 123 2 26" xfId="6692"/>
    <cellStyle name="Comma 123 2 27" xfId="6920"/>
    <cellStyle name="Comma 123 2 28" xfId="7148"/>
    <cellStyle name="Comma 123 2 29" xfId="7374"/>
    <cellStyle name="Comma 123 2 3" xfId="1441"/>
    <cellStyle name="Comma 123 2 30" xfId="7601"/>
    <cellStyle name="Comma 123 2 31" xfId="7829"/>
    <cellStyle name="Comma 123 2 32" xfId="8055"/>
    <cellStyle name="Comma 123 2 33" xfId="8282"/>
    <cellStyle name="Comma 123 2 34" xfId="8509"/>
    <cellStyle name="Comma 123 2 35" xfId="8736"/>
    <cellStyle name="Comma 123 2 36" xfId="8962"/>
    <cellStyle name="Comma 123 2 37" xfId="9186"/>
    <cellStyle name="Comma 123 2 38" xfId="9410"/>
    <cellStyle name="Comma 123 2 39" xfId="9632"/>
    <cellStyle name="Comma 123 2 4" xfId="1666"/>
    <cellStyle name="Comma 123 2 40" xfId="9856"/>
    <cellStyle name="Comma 123 2 41" xfId="10074"/>
    <cellStyle name="Comma 123 2 42" xfId="10293"/>
    <cellStyle name="Comma 123 2 43" xfId="10509"/>
    <cellStyle name="Comma 123 2 44" xfId="10729"/>
    <cellStyle name="Comma 123 2 45" xfId="10945"/>
    <cellStyle name="Comma 123 2 46" xfId="11163"/>
    <cellStyle name="Comma 123 2 47" xfId="11378"/>
    <cellStyle name="Comma 123 2 48" xfId="11593"/>
    <cellStyle name="Comma 123 2 49" xfId="11807"/>
    <cellStyle name="Comma 123 2 5" xfId="1892"/>
    <cellStyle name="Comma 123 2 50" xfId="12022"/>
    <cellStyle name="Comma 123 2 51" xfId="12236"/>
    <cellStyle name="Comma 123 2 52" xfId="12439"/>
    <cellStyle name="Comma 123 2 53" xfId="12642"/>
    <cellStyle name="Comma 123 2 54" xfId="12798"/>
    <cellStyle name="Comma 123 2 55" xfId="13109"/>
    <cellStyle name="Comma 123 2 56" xfId="13393"/>
    <cellStyle name="Comma 123 2 57" xfId="13599"/>
    <cellStyle name="Comma 123 2 58" xfId="13808"/>
    <cellStyle name="Comma 123 2 59" xfId="14011"/>
    <cellStyle name="Comma 123 2 6" xfId="2115"/>
    <cellStyle name="Comma 123 2 60" xfId="14166"/>
    <cellStyle name="Comma 123 2 61" xfId="14466"/>
    <cellStyle name="Comma 123 2 62" xfId="14720"/>
    <cellStyle name="Comma 123 2 63" xfId="14920"/>
    <cellStyle name="Comma 123 2 64" xfId="15078"/>
    <cellStyle name="Comma 123 2 7" xfId="2338"/>
    <cellStyle name="Comma 123 2 8" xfId="2561"/>
    <cellStyle name="Comma 123 2 9" xfId="2781"/>
    <cellStyle name="Comma 123 20" xfId="4941"/>
    <cellStyle name="Comma 123 21" xfId="5144"/>
    <cellStyle name="Comma 123 22" xfId="5346"/>
    <cellStyle name="Comma 123 23" xfId="5503"/>
    <cellStyle name="Comma 123 24" xfId="5821"/>
    <cellStyle name="Comma 123 25" xfId="6235"/>
    <cellStyle name="Comma 123 26" xfId="6466"/>
    <cellStyle name="Comma 123 27" xfId="6693"/>
    <cellStyle name="Comma 123 28" xfId="6921"/>
    <cellStyle name="Comma 123 29" xfId="7149"/>
    <cellStyle name="Comma 123 3" xfId="1033"/>
    <cellStyle name="Comma 123 3 2" xfId="17308"/>
    <cellStyle name="Comma 123 30" xfId="7375"/>
    <cellStyle name="Comma 123 31" xfId="7602"/>
    <cellStyle name="Comma 123 32" xfId="7830"/>
    <cellStyle name="Comma 123 33" xfId="8056"/>
    <cellStyle name="Comma 123 34" xfId="8283"/>
    <cellStyle name="Comma 123 35" xfId="8510"/>
    <cellStyle name="Comma 123 36" xfId="8737"/>
    <cellStyle name="Comma 123 37" xfId="8963"/>
    <cellStyle name="Comma 123 38" xfId="9187"/>
    <cellStyle name="Comma 123 39" xfId="9411"/>
    <cellStyle name="Comma 123 4" xfId="1442"/>
    <cellStyle name="Comma 123 40" xfId="9633"/>
    <cellStyle name="Comma 123 41" xfId="9857"/>
    <cellStyle name="Comma 123 42" xfId="10075"/>
    <cellStyle name="Comma 123 43" xfId="10294"/>
    <cellStyle name="Comma 123 44" xfId="10510"/>
    <cellStyle name="Comma 123 45" xfId="10730"/>
    <cellStyle name="Comma 123 46" xfId="10946"/>
    <cellStyle name="Comma 123 47" xfId="11164"/>
    <cellStyle name="Comma 123 48" xfId="11379"/>
    <cellStyle name="Comma 123 49" xfId="11594"/>
    <cellStyle name="Comma 123 5" xfId="1667"/>
    <cellStyle name="Comma 123 50" xfId="11808"/>
    <cellStyle name="Comma 123 51" xfId="12023"/>
    <cellStyle name="Comma 123 52" xfId="12237"/>
    <cellStyle name="Comma 123 53" xfId="12440"/>
    <cellStyle name="Comma 123 54" xfId="12643"/>
    <cellStyle name="Comma 123 55" xfId="12799"/>
    <cellStyle name="Comma 123 56" xfId="13108"/>
    <cellStyle name="Comma 123 57" xfId="13394"/>
    <cellStyle name="Comma 123 58" xfId="13600"/>
    <cellStyle name="Comma 123 59" xfId="13809"/>
    <cellStyle name="Comma 123 6" xfId="1893"/>
    <cellStyle name="Comma 123 60" xfId="14012"/>
    <cellStyle name="Comma 123 61" xfId="14167"/>
    <cellStyle name="Comma 123 62" xfId="14465"/>
    <cellStyle name="Comma 123 63" xfId="14721"/>
    <cellStyle name="Comma 123 64" xfId="14921"/>
    <cellStyle name="Comma 123 65" xfId="15079"/>
    <cellStyle name="Comma 123 7" xfId="2116"/>
    <cellStyle name="Comma 123 8" xfId="2339"/>
    <cellStyle name="Comma 123 9" xfId="2562"/>
    <cellStyle name="Comma 124" xfId="201"/>
    <cellStyle name="Comma 124 10" xfId="2780"/>
    <cellStyle name="Comma 124 11" xfId="2996"/>
    <cellStyle name="Comma 124 12" xfId="3218"/>
    <cellStyle name="Comma 124 13" xfId="3434"/>
    <cellStyle name="Comma 124 14" xfId="3644"/>
    <cellStyle name="Comma 124 15" xfId="3867"/>
    <cellStyle name="Comma 124 16" xfId="4080"/>
    <cellStyle name="Comma 124 17" xfId="4297"/>
    <cellStyle name="Comma 124 18" xfId="4511"/>
    <cellStyle name="Comma 124 19" xfId="4725"/>
    <cellStyle name="Comma 124 2" xfId="202"/>
    <cellStyle name="Comma 124 2 10" xfId="2995"/>
    <cellStyle name="Comma 124 2 11" xfId="3217"/>
    <cellStyle name="Comma 124 2 12" xfId="3433"/>
    <cellStyle name="Comma 124 2 13" xfId="3643"/>
    <cellStyle name="Comma 124 2 14" xfId="3866"/>
    <cellStyle name="Comma 124 2 15" xfId="4079"/>
    <cellStyle name="Comma 124 2 16" xfId="4296"/>
    <cellStyle name="Comma 124 2 17" xfId="4510"/>
    <cellStyle name="Comma 124 2 18" xfId="4724"/>
    <cellStyle name="Comma 124 2 19" xfId="4938"/>
    <cellStyle name="Comma 124 2 2" xfId="1036"/>
    <cellStyle name="Comma 124 2 2 2" xfId="17309"/>
    <cellStyle name="Comma 124 2 20" xfId="5141"/>
    <cellStyle name="Comma 124 2 21" xfId="5343"/>
    <cellStyle name="Comma 124 2 22" xfId="5500"/>
    <cellStyle name="Comma 124 2 23" xfId="5824"/>
    <cellStyle name="Comma 124 2 24" xfId="6232"/>
    <cellStyle name="Comma 124 2 25" xfId="6463"/>
    <cellStyle name="Comma 124 2 26" xfId="6690"/>
    <cellStyle name="Comma 124 2 27" xfId="6918"/>
    <cellStyle name="Comma 124 2 28" xfId="7146"/>
    <cellStyle name="Comma 124 2 29" xfId="7372"/>
    <cellStyle name="Comma 124 2 3" xfId="1439"/>
    <cellStyle name="Comma 124 2 30" xfId="7599"/>
    <cellStyle name="Comma 124 2 31" xfId="7827"/>
    <cellStyle name="Comma 124 2 32" xfId="8053"/>
    <cellStyle name="Comma 124 2 33" xfId="8280"/>
    <cellStyle name="Comma 124 2 34" xfId="8507"/>
    <cellStyle name="Comma 124 2 35" xfId="8734"/>
    <cellStyle name="Comma 124 2 36" xfId="8960"/>
    <cellStyle name="Comma 124 2 37" xfId="9184"/>
    <cellStyle name="Comma 124 2 38" xfId="9408"/>
    <cellStyle name="Comma 124 2 39" xfId="9630"/>
    <cellStyle name="Comma 124 2 4" xfId="1664"/>
    <cellStyle name="Comma 124 2 40" xfId="9854"/>
    <cellStyle name="Comma 124 2 41" xfId="10072"/>
    <cellStyle name="Comma 124 2 42" xfId="10291"/>
    <cellStyle name="Comma 124 2 43" xfId="10507"/>
    <cellStyle name="Comma 124 2 44" xfId="10727"/>
    <cellStyle name="Comma 124 2 45" xfId="10943"/>
    <cellStyle name="Comma 124 2 46" xfId="11161"/>
    <cellStyle name="Comma 124 2 47" xfId="11376"/>
    <cellStyle name="Comma 124 2 48" xfId="11591"/>
    <cellStyle name="Comma 124 2 49" xfId="11805"/>
    <cellStyle name="Comma 124 2 5" xfId="1890"/>
    <cellStyle name="Comma 124 2 50" xfId="12020"/>
    <cellStyle name="Comma 124 2 51" xfId="12234"/>
    <cellStyle name="Comma 124 2 52" xfId="12437"/>
    <cellStyle name="Comma 124 2 53" xfId="12640"/>
    <cellStyle name="Comma 124 2 54" xfId="12796"/>
    <cellStyle name="Comma 124 2 55" xfId="13111"/>
    <cellStyle name="Comma 124 2 56" xfId="13391"/>
    <cellStyle name="Comma 124 2 57" xfId="13597"/>
    <cellStyle name="Comma 124 2 58" xfId="13806"/>
    <cellStyle name="Comma 124 2 59" xfId="14009"/>
    <cellStyle name="Comma 124 2 6" xfId="2113"/>
    <cellStyle name="Comma 124 2 60" xfId="14164"/>
    <cellStyle name="Comma 124 2 61" xfId="14468"/>
    <cellStyle name="Comma 124 2 62" xfId="14718"/>
    <cellStyle name="Comma 124 2 63" xfId="14918"/>
    <cellStyle name="Comma 124 2 64" xfId="15076"/>
    <cellStyle name="Comma 124 2 7" xfId="2336"/>
    <cellStyle name="Comma 124 2 8" xfId="2559"/>
    <cellStyle name="Comma 124 2 9" xfId="2779"/>
    <cellStyle name="Comma 124 20" xfId="4939"/>
    <cellStyle name="Comma 124 21" xfId="5142"/>
    <cellStyle name="Comma 124 22" xfId="5344"/>
    <cellStyle name="Comma 124 23" xfId="5501"/>
    <cellStyle name="Comma 124 24" xfId="5823"/>
    <cellStyle name="Comma 124 25" xfId="6233"/>
    <cellStyle name="Comma 124 26" xfId="6464"/>
    <cellStyle name="Comma 124 27" xfId="6691"/>
    <cellStyle name="Comma 124 28" xfId="6919"/>
    <cellStyle name="Comma 124 29" xfId="7147"/>
    <cellStyle name="Comma 124 3" xfId="1035"/>
    <cellStyle name="Comma 124 3 2" xfId="17310"/>
    <cellStyle name="Comma 124 30" xfId="7373"/>
    <cellStyle name="Comma 124 31" xfId="7600"/>
    <cellStyle name="Comma 124 32" xfId="7828"/>
    <cellStyle name="Comma 124 33" xfId="8054"/>
    <cellStyle name="Comma 124 34" xfId="8281"/>
    <cellStyle name="Comma 124 35" xfId="8508"/>
    <cellStyle name="Comma 124 36" xfId="8735"/>
    <cellStyle name="Comma 124 37" xfId="8961"/>
    <cellStyle name="Comma 124 38" xfId="9185"/>
    <cellStyle name="Comma 124 39" xfId="9409"/>
    <cellStyle name="Comma 124 4" xfId="1440"/>
    <cellStyle name="Comma 124 40" xfId="9631"/>
    <cellStyle name="Comma 124 41" xfId="9855"/>
    <cellStyle name="Comma 124 42" xfId="10073"/>
    <cellStyle name="Comma 124 43" xfId="10292"/>
    <cellStyle name="Comma 124 44" xfId="10508"/>
    <cellStyle name="Comma 124 45" xfId="10728"/>
    <cellStyle name="Comma 124 46" xfId="10944"/>
    <cellStyle name="Comma 124 47" xfId="11162"/>
    <cellStyle name="Comma 124 48" xfId="11377"/>
    <cellStyle name="Comma 124 49" xfId="11592"/>
    <cellStyle name="Comma 124 5" xfId="1665"/>
    <cellStyle name="Comma 124 50" xfId="11806"/>
    <cellStyle name="Comma 124 51" xfId="12021"/>
    <cellStyle name="Comma 124 52" xfId="12235"/>
    <cellStyle name="Comma 124 53" xfId="12438"/>
    <cellStyle name="Comma 124 54" xfId="12641"/>
    <cellStyle name="Comma 124 55" xfId="12797"/>
    <cellStyle name="Comma 124 56" xfId="13110"/>
    <cellStyle name="Comma 124 57" xfId="13392"/>
    <cellStyle name="Comma 124 58" xfId="13598"/>
    <cellStyle name="Comma 124 59" xfId="13807"/>
    <cellStyle name="Comma 124 6" xfId="1891"/>
    <cellStyle name="Comma 124 60" xfId="14010"/>
    <cellStyle name="Comma 124 61" xfId="14165"/>
    <cellStyle name="Comma 124 62" xfId="14467"/>
    <cellStyle name="Comma 124 63" xfId="14719"/>
    <cellStyle name="Comma 124 64" xfId="14919"/>
    <cellStyle name="Comma 124 65" xfId="15077"/>
    <cellStyle name="Comma 124 7" xfId="2114"/>
    <cellStyle name="Comma 124 8" xfId="2337"/>
    <cellStyle name="Comma 124 9" xfId="2560"/>
    <cellStyle name="Comma 125" xfId="203"/>
    <cellStyle name="Comma 125 10" xfId="2778"/>
    <cellStyle name="Comma 125 11" xfId="2994"/>
    <cellStyle name="Comma 125 12" xfId="3216"/>
    <cellStyle name="Comma 125 13" xfId="3432"/>
    <cellStyle name="Comma 125 14" xfId="3642"/>
    <cellStyle name="Comma 125 15" xfId="3865"/>
    <cellStyle name="Comma 125 16" xfId="4078"/>
    <cellStyle name="Comma 125 17" xfId="4295"/>
    <cellStyle name="Comma 125 18" xfId="4509"/>
    <cellStyle name="Comma 125 19" xfId="4723"/>
    <cellStyle name="Comma 125 2" xfId="204"/>
    <cellStyle name="Comma 125 2 10" xfId="2993"/>
    <cellStyle name="Comma 125 2 11" xfId="3215"/>
    <cellStyle name="Comma 125 2 12" xfId="3431"/>
    <cellStyle name="Comma 125 2 13" xfId="3641"/>
    <cellStyle name="Comma 125 2 14" xfId="3864"/>
    <cellStyle name="Comma 125 2 15" xfId="4077"/>
    <cellStyle name="Comma 125 2 16" xfId="4294"/>
    <cellStyle name="Comma 125 2 17" xfId="4508"/>
    <cellStyle name="Comma 125 2 18" xfId="4722"/>
    <cellStyle name="Comma 125 2 19" xfId="4936"/>
    <cellStyle name="Comma 125 2 2" xfId="1038"/>
    <cellStyle name="Comma 125 2 2 2" xfId="17311"/>
    <cellStyle name="Comma 125 2 20" xfId="5139"/>
    <cellStyle name="Comma 125 2 21" xfId="5341"/>
    <cellStyle name="Comma 125 2 22" xfId="5498"/>
    <cellStyle name="Comma 125 2 23" xfId="5826"/>
    <cellStyle name="Comma 125 2 24" xfId="6230"/>
    <cellStyle name="Comma 125 2 25" xfId="6461"/>
    <cellStyle name="Comma 125 2 26" xfId="6688"/>
    <cellStyle name="Comma 125 2 27" xfId="6916"/>
    <cellStyle name="Comma 125 2 28" xfId="7144"/>
    <cellStyle name="Comma 125 2 29" xfId="7370"/>
    <cellStyle name="Comma 125 2 3" xfId="1437"/>
    <cellStyle name="Comma 125 2 30" xfId="7597"/>
    <cellStyle name="Comma 125 2 31" xfId="7825"/>
    <cellStyle name="Comma 125 2 32" xfId="8051"/>
    <cellStyle name="Comma 125 2 33" xfId="8278"/>
    <cellStyle name="Comma 125 2 34" xfId="8505"/>
    <cellStyle name="Comma 125 2 35" xfId="8732"/>
    <cellStyle name="Comma 125 2 36" xfId="8958"/>
    <cellStyle name="Comma 125 2 37" xfId="9182"/>
    <cellStyle name="Comma 125 2 38" xfId="9406"/>
    <cellStyle name="Comma 125 2 39" xfId="9628"/>
    <cellStyle name="Comma 125 2 4" xfId="1662"/>
    <cellStyle name="Comma 125 2 40" xfId="9852"/>
    <cellStyle name="Comma 125 2 41" xfId="10070"/>
    <cellStyle name="Comma 125 2 42" xfId="10289"/>
    <cellStyle name="Comma 125 2 43" xfId="10505"/>
    <cellStyle name="Comma 125 2 44" xfId="10725"/>
    <cellStyle name="Comma 125 2 45" xfId="10941"/>
    <cellStyle name="Comma 125 2 46" xfId="11159"/>
    <cellStyle name="Comma 125 2 47" xfId="11374"/>
    <cellStyle name="Comma 125 2 48" xfId="11589"/>
    <cellStyle name="Comma 125 2 49" xfId="11803"/>
    <cellStyle name="Comma 125 2 5" xfId="1888"/>
    <cellStyle name="Comma 125 2 50" xfId="12018"/>
    <cellStyle name="Comma 125 2 51" xfId="12232"/>
    <cellStyle name="Comma 125 2 52" xfId="12435"/>
    <cellStyle name="Comma 125 2 53" xfId="12638"/>
    <cellStyle name="Comma 125 2 54" xfId="12794"/>
    <cellStyle name="Comma 125 2 55" xfId="13113"/>
    <cellStyle name="Comma 125 2 56" xfId="13389"/>
    <cellStyle name="Comma 125 2 57" xfId="13595"/>
    <cellStyle name="Comma 125 2 58" xfId="13804"/>
    <cellStyle name="Comma 125 2 59" xfId="14007"/>
    <cellStyle name="Comma 125 2 6" xfId="2111"/>
    <cellStyle name="Comma 125 2 60" xfId="14162"/>
    <cellStyle name="Comma 125 2 61" xfId="14470"/>
    <cellStyle name="Comma 125 2 62" xfId="14716"/>
    <cellStyle name="Comma 125 2 63" xfId="14916"/>
    <cellStyle name="Comma 125 2 64" xfId="15074"/>
    <cellStyle name="Comma 125 2 7" xfId="2334"/>
    <cellStyle name="Comma 125 2 8" xfId="2557"/>
    <cellStyle name="Comma 125 2 9" xfId="2777"/>
    <cellStyle name="Comma 125 20" xfId="4937"/>
    <cellStyle name="Comma 125 21" xfId="5140"/>
    <cellStyle name="Comma 125 22" xfId="5342"/>
    <cellStyle name="Comma 125 23" xfId="5499"/>
    <cellStyle name="Comma 125 24" xfId="5825"/>
    <cellStyle name="Comma 125 25" xfId="6231"/>
    <cellStyle name="Comma 125 26" xfId="6462"/>
    <cellStyle name="Comma 125 27" xfId="6689"/>
    <cellStyle name="Comma 125 28" xfId="6917"/>
    <cellStyle name="Comma 125 29" xfId="7145"/>
    <cellStyle name="Comma 125 3" xfId="1037"/>
    <cellStyle name="Comma 125 3 2" xfId="17312"/>
    <cellStyle name="Comma 125 30" xfId="7371"/>
    <cellStyle name="Comma 125 31" xfId="7598"/>
    <cellStyle name="Comma 125 32" xfId="7826"/>
    <cellStyle name="Comma 125 33" xfId="8052"/>
    <cellStyle name="Comma 125 34" xfId="8279"/>
    <cellStyle name="Comma 125 35" xfId="8506"/>
    <cellStyle name="Comma 125 36" xfId="8733"/>
    <cellStyle name="Comma 125 37" xfId="8959"/>
    <cellStyle name="Comma 125 38" xfId="9183"/>
    <cellStyle name="Comma 125 39" xfId="9407"/>
    <cellStyle name="Comma 125 4" xfId="1438"/>
    <cellStyle name="Comma 125 40" xfId="9629"/>
    <cellStyle name="Comma 125 41" xfId="9853"/>
    <cellStyle name="Comma 125 42" xfId="10071"/>
    <cellStyle name="Comma 125 43" xfId="10290"/>
    <cellStyle name="Comma 125 44" xfId="10506"/>
    <cellStyle name="Comma 125 45" xfId="10726"/>
    <cellStyle name="Comma 125 46" xfId="10942"/>
    <cellStyle name="Comma 125 47" xfId="11160"/>
    <cellStyle name="Comma 125 48" xfId="11375"/>
    <cellStyle name="Comma 125 49" xfId="11590"/>
    <cellStyle name="Comma 125 5" xfId="1663"/>
    <cellStyle name="Comma 125 50" xfId="11804"/>
    <cellStyle name="Comma 125 51" xfId="12019"/>
    <cellStyle name="Comma 125 52" xfId="12233"/>
    <cellStyle name="Comma 125 53" xfId="12436"/>
    <cellStyle name="Comma 125 54" xfId="12639"/>
    <cellStyle name="Comma 125 55" xfId="12795"/>
    <cellStyle name="Comma 125 56" xfId="13112"/>
    <cellStyle name="Comma 125 57" xfId="13390"/>
    <cellStyle name="Comma 125 58" xfId="13596"/>
    <cellStyle name="Comma 125 59" xfId="13805"/>
    <cellStyle name="Comma 125 6" xfId="1889"/>
    <cellStyle name="Comma 125 60" xfId="14008"/>
    <cellStyle name="Comma 125 61" xfId="14163"/>
    <cellStyle name="Comma 125 62" xfId="14469"/>
    <cellStyle name="Comma 125 63" xfId="14717"/>
    <cellStyle name="Comma 125 64" xfId="14917"/>
    <cellStyle name="Comma 125 65" xfId="15075"/>
    <cellStyle name="Comma 125 7" xfId="2112"/>
    <cellStyle name="Comma 125 8" xfId="2335"/>
    <cellStyle name="Comma 125 9" xfId="2558"/>
    <cellStyle name="Comma 126" xfId="205"/>
    <cellStyle name="Comma 126 10" xfId="2776"/>
    <cellStyle name="Comma 126 11" xfId="2992"/>
    <cellStyle name="Comma 126 12" xfId="3214"/>
    <cellStyle name="Comma 126 13" xfId="3430"/>
    <cellStyle name="Comma 126 14" xfId="3640"/>
    <cellStyle name="Comma 126 15" xfId="3863"/>
    <cellStyle name="Comma 126 16" xfId="4076"/>
    <cellStyle name="Comma 126 17" xfId="4293"/>
    <cellStyle name="Comma 126 18" xfId="4507"/>
    <cellStyle name="Comma 126 19" xfId="4721"/>
    <cellStyle name="Comma 126 2" xfId="206"/>
    <cellStyle name="Comma 126 2 10" xfId="2991"/>
    <cellStyle name="Comma 126 2 11" xfId="3213"/>
    <cellStyle name="Comma 126 2 12" xfId="3429"/>
    <cellStyle name="Comma 126 2 13" xfId="3639"/>
    <cellStyle name="Comma 126 2 14" xfId="3862"/>
    <cellStyle name="Comma 126 2 15" xfId="4075"/>
    <cellStyle name="Comma 126 2 16" xfId="4292"/>
    <cellStyle name="Comma 126 2 17" xfId="4506"/>
    <cellStyle name="Comma 126 2 18" xfId="4720"/>
    <cellStyle name="Comma 126 2 19" xfId="4934"/>
    <cellStyle name="Comma 126 2 2" xfId="1040"/>
    <cellStyle name="Comma 126 2 2 2" xfId="17313"/>
    <cellStyle name="Comma 126 2 20" xfId="5137"/>
    <cellStyle name="Comma 126 2 21" xfId="5339"/>
    <cellStyle name="Comma 126 2 22" xfId="5496"/>
    <cellStyle name="Comma 126 2 23" xfId="5828"/>
    <cellStyle name="Comma 126 2 24" xfId="6228"/>
    <cellStyle name="Comma 126 2 25" xfId="6459"/>
    <cellStyle name="Comma 126 2 26" xfId="6686"/>
    <cellStyle name="Comma 126 2 27" xfId="6914"/>
    <cellStyle name="Comma 126 2 28" xfId="7142"/>
    <cellStyle name="Comma 126 2 29" xfId="7368"/>
    <cellStyle name="Comma 126 2 3" xfId="1435"/>
    <cellStyle name="Comma 126 2 30" xfId="7595"/>
    <cellStyle name="Comma 126 2 31" xfId="7823"/>
    <cellStyle name="Comma 126 2 32" xfId="8049"/>
    <cellStyle name="Comma 126 2 33" xfId="8276"/>
    <cellStyle name="Comma 126 2 34" xfId="8503"/>
    <cellStyle name="Comma 126 2 35" xfId="8730"/>
    <cellStyle name="Comma 126 2 36" xfId="8956"/>
    <cellStyle name="Comma 126 2 37" xfId="9180"/>
    <cellStyle name="Comma 126 2 38" xfId="9404"/>
    <cellStyle name="Comma 126 2 39" xfId="9626"/>
    <cellStyle name="Comma 126 2 4" xfId="1660"/>
    <cellStyle name="Comma 126 2 40" xfId="9850"/>
    <cellStyle name="Comma 126 2 41" xfId="10068"/>
    <cellStyle name="Comma 126 2 42" xfId="10287"/>
    <cellStyle name="Comma 126 2 43" xfId="10503"/>
    <cellStyle name="Comma 126 2 44" xfId="10723"/>
    <cellStyle name="Comma 126 2 45" xfId="10939"/>
    <cellStyle name="Comma 126 2 46" xfId="11157"/>
    <cellStyle name="Comma 126 2 47" xfId="11372"/>
    <cellStyle name="Comma 126 2 48" xfId="11587"/>
    <cellStyle name="Comma 126 2 49" xfId="11801"/>
    <cellStyle name="Comma 126 2 5" xfId="1886"/>
    <cellStyle name="Comma 126 2 50" xfId="12016"/>
    <cellStyle name="Comma 126 2 51" xfId="12230"/>
    <cellStyle name="Comma 126 2 52" xfId="12433"/>
    <cellStyle name="Comma 126 2 53" xfId="12636"/>
    <cellStyle name="Comma 126 2 54" xfId="12792"/>
    <cellStyle name="Comma 126 2 55" xfId="13115"/>
    <cellStyle name="Comma 126 2 56" xfId="13387"/>
    <cellStyle name="Comma 126 2 57" xfId="13593"/>
    <cellStyle name="Comma 126 2 58" xfId="13802"/>
    <cellStyle name="Comma 126 2 59" xfId="14005"/>
    <cellStyle name="Comma 126 2 6" xfId="2109"/>
    <cellStyle name="Comma 126 2 60" xfId="14160"/>
    <cellStyle name="Comma 126 2 61" xfId="14472"/>
    <cellStyle name="Comma 126 2 62" xfId="14714"/>
    <cellStyle name="Comma 126 2 63" xfId="14914"/>
    <cellStyle name="Comma 126 2 64" xfId="15072"/>
    <cellStyle name="Comma 126 2 7" xfId="2332"/>
    <cellStyle name="Comma 126 2 8" xfId="2555"/>
    <cellStyle name="Comma 126 2 9" xfId="2775"/>
    <cellStyle name="Comma 126 20" xfId="4935"/>
    <cellStyle name="Comma 126 21" xfId="5138"/>
    <cellStyle name="Comma 126 22" xfId="5340"/>
    <cellStyle name="Comma 126 23" xfId="5497"/>
    <cellStyle name="Comma 126 24" xfId="5827"/>
    <cellStyle name="Comma 126 25" xfId="6229"/>
    <cellStyle name="Comma 126 26" xfId="6460"/>
    <cellStyle name="Comma 126 27" xfId="6687"/>
    <cellStyle name="Comma 126 28" xfId="6915"/>
    <cellStyle name="Comma 126 29" xfId="7143"/>
    <cellStyle name="Comma 126 3" xfId="1039"/>
    <cellStyle name="Comma 126 3 2" xfId="17314"/>
    <cellStyle name="Comma 126 30" xfId="7369"/>
    <cellStyle name="Comma 126 31" xfId="7596"/>
    <cellStyle name="Comma 126 32" xfId="7824"/>
    <cellStyle name="Comma 126 33" xfId="8050"/>
    <cellStyle name="Comma 126 34" xfId="8277"/>
    <cellStyle name="Comma 126 35" xfId="8504"/>
    <cellStyle name="Comma 126 36" xfId="8731"/>
    <cellStyle name="Comma 126 37" xfId="8957"/>
    <cellStyle name="Comma 126 38" xfId="9181"/>
    <cellStyle name="Comma 126 39" xfId="9405"/>
    <cellStyle name="Comma 126 4" xfId="1436"/>
    <cellStyle name="Comma 126 40" xfId="9627"/>
    <cellStyle name="Comma 126 41" xfId="9851"/>
    <cellStyle name="Comma 126 42" xfId="10069"/>
    <cellStyle name="Comma 126 43" xfId="10288"/>
    <cellStyle name="Comma 126 44" xfId="10504"/>
    <cellStyle name="Comma 126 45" xfId="10724"/>
    <cellStyle name="Comma 126 46" xfId="10940"/>
    <cellStyle name="Comma 126 47" xfId="11158"/>
    <cellStyle name="Comma 126 48" xfId="11373"/>
    <cellStyle name="Comma 126 49" xfId="11588"/>
    <cellStyle name="Comma 126 5" xfId="1661"/>
    <cellStyle name="Comma 126 50" xfId="11802"/>
    <cellStyle name="Comma 126 51" xfId="12017"/>
    <cellStyle name="Comma 126 52" xfId="12231"/>
    <cellStyle name="Comma 126 53" xfId="12434"/>
    <cellStyle name="Comma 126 54" xfId="12637"/>
    <cellStyle name="Comma 126 55" xfId="12793"/>
    <cellStyle name="Comma 126 56" xfId="13114"/>
    <cellStyle name="Comma 126 57" xfId="13388"/>
    <cellStyle name="Comma 126 58" xfId="13594"/>
    <cellStyle name="Comma 126 59" xfId="13803"/>
    <cellStyle name="Comma 126 6" xfId="1887"/>
    <cellStyle name="Comma 126 60" xfId="14006"/>
    <cellStyle name="Comma 126 61" xfId="14161"/>
    <cellStyle name="Comma 126 62" xfId="14471"/>
    <cellStyle name="Comma 126 63" xfId="14715"/>
    <cellStyle name="Comma 126 64" xfId="14915"/>
    <cellStyle name="Comma 126 65" xfId="15073"/>
    <cellStyle name="Comma 126 7" xfId="2110"/>
    <cellStyle name="Comma 126 8" xfId="2333"/>
    <cellStyle name="Comma 126 9" xfId="2556"/>
    <cellStyle name="Comma 127" xfId="207"/>
    <cellStyle name="Comma 127 10" xfId="2774"/>
    <cellStyle name="Comma 127 11" xfId="2990"/>
    <cellStyle name="Comma 127 12" xfId="3212"/>
    <cellStyle name="Comma 127 13" xfId="3428"/>
    <cellStyle name="Comma 127 14" xfId="3638"/>
    <cellStyle name="Comma 127 15" xfId="3861"/>
    <cellStyle name="Comma 127 16" xfId="4074"/>
    <cellStyle name="Comma 127 17" xfId="4291"/>
    <cellStyle name="Comma 127 18" xfId="4505"/>
    <cellStyle name="Comma 127 19" xfId="4719"/>
    <cellStyle name="Comma 127 2" xfId="208"/>
    <cellStyle name="Comma 127 2 10" xfId="2989"/>
    <cellStyle name="Comma 127 2 11" xfId="3211"/>
    <cellStyle name="Comma 127 2 12" xfId="3427"/>
    <cellStyle name="Comma 127 2 13" xfId="3637"/>
    <cellStyle name="Comma 127 2 14" xfId="3860"/>
    <cellStyle name="Comma 127 2 15" xfId="4073"/>
    <cellStyle name="Comma 127 2 16" xfId="4290"/>
    <cellStyle name="Comma 127 2 17" xfId="4504"/>
    <cellStyle name="Comma 127 2 18" xfId="4718"/>
    <cellStyle name="Comma 127 2 19" xfId="4932"/>
    <cellStyle name="Comma 127 2 2" xfId="1042"/>
    <cellStyle name="Comma 127 2 2 2" xfId="17315"/>
    <cellStyle name="Comma 127 2 20" xfId="5135"/>
    <cellStyle name="Comma 127 2 21" xfId="5337"/>
    <cellStyle name="Comma 127 2 22" xfId="5494"/>
    <cellStyle name="Comma 127 2 23" xfId="5830"/>
    <cellStyle name="Comma 127 2 24" xfId="6226"/>
    <cellStyle name="Comma 127 2 25" xfId="6457"/>
    <cellStyle name="Comma 127 2 26" xfId="6684"/>
    <cellStyle name="Comma 127 2 27" xfId="6912"/>
    <cellStyle name="Comma 127 2 28" xfId="7140"/>
    <cellStyle name="Comma 127 2 29" xfId="7366"/>
    <cellStyle name="Comma 127 2 3" xfId="1433"/>
    <cellStyle name="Comma 127 2 30" xfId="7593"/>
    <cellStyle name="Comma 127 2 31" xfId="7821"/>
    <cellStyle name="Comma 127 2 32" xfId="8047"/>
    <cellStyle name="Comma 127 2 33" xfId="8274"/>
    <cellStyle name="Comma 127 2 34" xfId="8501"/>
    <cellStyle name="Comma 127 2 35" xfId="8728"/>
    <cellStyle name="Comma 127 2 36" xfId="8954"/>
    <cellStyle name="Comma 127 2 37" xfId="9178"/>
    <cellStyle name="Comma 127 2 38" xfId="9402"/>
    <cellStyle name="Comma 127 2 39" xfId="9624"/>
    <cellStyle name="Comma 127 2 4" xfId="1658"/>
    <cellStyle name="Comma 127 2 40" xfId="9848"/>
    <cellStyle name="Comma 127 2 41" xfId="10066"/>
    <cellStyle name="Comma 127 2 42" xfId="10285"/>
    <cellStyle name="Comma 127 2 43" xfId="10501"/>
    <cellStyle name="Comma 127 2 44" xfId="10721"/>
    <cellStyle name="Comma 127 2 45" xfId="10937"/>
    <cellStyle name="Comma 127 2 46" xfId="11155"/>
    <cellStyle name="Comma 127 2 47" xfId="11370"/>
    <cellStyle name="Comma 127 2 48" xfId="11585"/>
    <cellStyle name="Comma 127 2 49" xfId="11799"/>
    <cellStyle name="Comma 127 2 5" xfId="1884"/>
    <cellStyle name="Comma 127 2 50" xfId="12014"/>
    <cellStyle name="Comma 127 2 51" xfId="12228"/>
    <cellStyle name="Comma 127 2 52" xfId="12431"/>
    <cellStyle name="Comma 127 2 53" xfId="12634"/>
    <cellStyle name="Comma 127 2 54" xfId="12790"/>
    <cellStyle name="Comma 127 2 55" xfId="13117"/>
    <cellStyle name="Comma 127 2 56" xfId="13385"/>
    <cellStyle name="Comma 127 2 57" xfId="13591"/>
    <cellStyle name="Comma 127 2 58" xfId="13800"/>
    <cellStyle name="Comma 127 2 59" xfId="14003"/>
    <cellStyle name="Comma 127 2 6" xfId="2107"/>
    <cellStyle name="Comma 127 2 60" xfId="14158"/>
    <cellStyle name="Comma 127 2 61" xfId="14474"/>
    <cellStyle name="Comma 127 2 62" xfId="14712"/>
    <cellStyle name="Comma 127 2 63" xfId="14912"/>
    <cellStyle name="Comma 127 2 64" xfId="15070"/>
    <cellStyle name="Comma 127 2 7" xfId="2330"/>
    <cellStyle name="Comma 127 2 8" xfId="2553"/>
    <cellStyle name="Comma 127 2 9" xfId="2773"/>
    <cellStyle name="Comma 127 20" xfId="4933"/>
    <cellStyle name="Comma 127 21" xfId="5136"/>
    <cellStyle name="Comma 127 22" xfId="5338"/>
    <cellStyle name="Comma 127 23" xfId="5495"/>
    <cellStyle name="Comma 127 24" xfId="5829"/>
    <cellStyle name="Comma 127 25" xfId="6227"/>
    <cellStyle name="Comma 127 26" xfId="6458"/>
    <cellStyle name="Comma 127 27" xfId="6685"/>
    <cellStyle name="Comma 127 28" xfId="6913"/>
    <cellStyle name="Comma 127 29" xfId="7141"/>
    <cellStyle name="Comma 127 3" xfId="1041"/>
    <cellStyle name="Comma 127 3 2" xfId="17316"/>
    <cellStyle name="Comma 127 30" xfId="7367"/>
    <cellStyle name="Comma 127 31" xfId="7594"/>
    <cellStyle name="Comma 127 32" xfId="7822"/>
    <cellStyle name="Comma 127 33" xfId="8048"/>
    <cellStyle name="Comma 127 34" xfId="8275"/>
    <cellStyle name="Comma 127 35" xfId="8502"/>
    <cellStyle name="Comma 127 36" xfId="8729"/>
    <cellStyle name="Comma 127 37" xfId="8955"/>
    <cellStyle name="Comma 127 38" xfId="9179"/>
    <cellStyle name="Comma 127 39" xfId="9403"/>
    <cellStyle name="Comma 127 4" xfId="1434"/>
    <cellStyle name="Comma 127 40" xfId="9625"/>
    <cellStyle name="Comma 127 41" xfId="9849"/>
    <cellStyle name="Comma 127 42" xfId="10067"/>
    <cellStyle name="Comma 127 43" xfId="10286"/>
    <cellStyle name="Comma 127 44" xfId="10502"/>
    <cellStyle name="Comma 127 45" xfId="10722"/>
    <cellStyle name="Comma 127 46" xfId="10938"/>
    <cellStyle name="Comma 127 47" xfId="11156"/>
    <cellStyle name="Comma 127 48" xfId="11371"/>
    <cellStyle name="Comma 127 49" xfId="11586"/>
    <cellStyle name="Comma 127 5" xfId="1659"/>
    <cellStyle name="Comma 127 50" xfId="11800"/>
    <cellStyle name="Comma 127 51" xfId="12015"/>
    <cellStyle name="Comma 127 52" xfId="12229"/>
    <cellStyle name="Comma 127 53" xfId="12432"/>
    <cellStyle name="Comma 127 54" xfId="12635"/>
    <cellStyle name="Comma 127 55" xfId="12791"/>
    <cellStyle name="Comma 127 56" xfId="13116"/>
    <cellStyle name="Comma 127 57" xfId="13386"/>
    <cellStyle name="Comma 127 58" xfId="13592"/>
    <cellStyle name="Comma 127 59" xfId="13801"/>
    <cellStyle name="Comma 127 6" xfId="1885"/>
    <cellStyle name="Comma 127 60" xfId="14004"/>
    <cellStyle name="Comma 127 61" xfId="14159"/>
    <cellStyle name="Comma 127 62" xfId="14473"/>
    <cellStyle name="Comma 127 63" xfId="14713"/>
    <cellStyle name="Comma 127 64" xfId="14913"/>
    <cellStyle name="Comma 127 65" xfId="15071"/>
    <cellStyle name="Comma 127 7" xfId="2108"/>
    <cellStyle name="Comma 127 8" xfId="2331"/>
    <cellStyle name="Comma 127 9" xfId="2554"/>
    <cellStyle name="Comma 128" xfId="209"/>
    <cellStyle name="Comma 128 10" xfId="2772"/>
    <cellStyle name="Comma 128 11" xfId="2988"/>
    <cellStyle name="Comma 128 12" xfId="3210"/>
    <cellStyle name="Comma 128 13" xfId="3426"/>
    <cellStyle name="Comma 128 14" xfId="3636"/>
    <cellStyle name="Comma 128 15" xfId="3859"/>
    <cellStyle name="Comma 128 16" xfId="4072"/>
    <cellStyle name="Comma 128 17" xfId="4289"/>
    <cellStyle name="Comma 128 18" xfId="4503"/>
    <cellStyle name="Comma 128 19" xfId="4717"/>
    <cellStyle name="Comma 128 2" xfId="210"/>
    <cellStyle name="Comma 128 2 10" xfId="2987"/>
    <cellStyle name="Comma 128 2 11" xfId="3209"/>
    <cellStyle name="Comma 128 2 12" xfId="3425"/>
    <cellStyle name="Comma 128 2 13" xfId="3635"/>
    <cellStyle name="Comma 128 2 14" xfId="3858"/>
    <cellStyle name="Comma 128 2 15" xfId="4071"/>
    <cellStyle name="Comma 128 2 16" xfId="4288"/>
    <cellStyle name="Comma 128 2 17" xfId="4502"/>
    <cellStyle name="Comma 128 2 18" xfId="4716"/>
    <cellStyle name="Comma 128 2 19" xfId="4930"/>
    <cellStyle name="Comma 128 2 2" xfId="1044"/>
    <cellStyle name="Comma 128 2 2 2" xfId="17317"/>
    <cellStyle name="Comma 128 2 20" xfId="5133"/>
    <cellStyle name="Comma 128 2 21" xfId="5335"/>
    <cellStyle name="Comma 128 2 22" xfId="5492"/>
    <cellStyle name="Comma 128 2 23" xfId="5832"/>
    <cellStyle name="Comma 128 2 24" xfId="6224"/>
    <cellStyle name="Comma 128 2 25" xfId="6455"/>
    <cellStyle name="Comma 128 2 26" xfId="6682"/>
    <cellStyle name="Comma 128 2 27" xfId="6910"/>
    <cellStyle name="Comma 128 2 28" xfId="7138"/>
    <cellStyle name="Comma 128 2 29" xfId="7364"/>
    <cellStyle name="Comma 128 2 3" xfId="1431"/>
    <cellStyle name="Comma 128 2 30" xfId="7591"/>
    <cellStyle name="Comma 128 2 31" xfId="7819"/>
    <cellStyle name="Comma 128 2 32" xfId="8045"/>
    <cellStyle name="Comma 128 2 33" xfId="8272"/>
    <cellStyle name="Comma 128 2 34" xfId="8499"/>
    <cellStyle name="Comma 128 2 35" xfId="8726"/>
    <cellStyle name="Comma 128 2 36" xfId="8952"/>
    <cellStyle name="Comma 128 2 37" xfId="9176"/>
    <cellStyle name="Comma 128 2 38" xfId="9400"/>
    <cellStyle name="Comma 128 2 39" xfId="9622"/>
    <cellStyle name="Comma 128 2 4" xfId="1656"/>
    <cellStyle name="Comma 128 2 40" xfId="9846"/>
    <cellStyle name="Comma 128 2 41" xfId="10064"/>
    <cellStyle name="Comma 128 2 42" xfId="10283"/>
    <cellStyle name="Comma 128 2 43" xfId="10499"/>
    <cellStyle name="Comma 128 2 44" xfId="10719"/>
    <cellStyle name="Comma 128 2 45" xfId="10935"/>
    <cellStyle name="Comma 128 2 46" xfId="11153"/>
    <cellStyle name="Comma 128 2 47" xfId="11368"/>
    <cellStyle name="Comma 128 2 48" xfId="11583"/>
    <cellStyle name="Comma 128 2 49" xfId="11797"/>
    <cellStyle name="Comma 128 2 5" xfId="1882"/>
    <cellStyle name="Comma 128 2 50" xfId="12012"/>
    <cellStyle name="Comma 128 2 51" xfId="12226"/>
    <cellStyle name="Comma 128 2 52" xfId="12429"/>
    <cellStyle name="Comma 128 2 53" xfId="12632"/>
    <cellStyle name="Comma 128 2 54" xfId="12788"/>
    <cellStyle name="Comma 128 2 55" xfId="13119"/>
    <cellStyle name="Comma 128 2 56" xfId="13383"/>
    <cellStyle name="Comma 128 2 57" xfId="13589"/>
    <cellStyle name="Comma 128 2 58" xfId="13798"/>
    <cellStyle name="Comma 128 2 59" xfId="14001"/>
    <cellStyle name="Comma 128 2 6" xfId="2105"/>
    <cellStyle name="Comma 128 2 60" xfId="14156"/>
    <cellStyle name="Comma 128 2 61" xfId="14476"/>
    <cellStyle name="Comma 128 2 62" xfId="14710"/>
    <cellStyle name="Comma 128 2 63" xfId="14910"/>
    <cellStyle name="Comma 128 2 64" xfId="15068"/>
    <cellStyle name="Comma 128 2 7" xfId="2328"/>
    <cellStyle name="Comma 128 2 8" xfId="2551"/>
    <cellStyle name="Comma 128 2 9" xfId="2771"/>
    <cellStyle name="Comma 128 20" xfId="4931"/>
    <cellStyle name="Comma 128 21" xfId="5134"/>
    <cellStyle name="Comma 128 22" xfId="5336"/>
    <cellStyle name="Comma 128 23" xfId="5493"/>
    <cellStyle name="Comma 128 24" xfId="5831"/>
    <cellStyle name="Comma 128 25" xfId="6225"/>
    <cellStyle name="Comma 128 26" xfId="6456"/>
    <cellStyle name="Comma 128 27" xfId="6683"/>
    <cellStyle name="Comma 128 28" xfId="6911"/>
    <cellStyle name="Comma 128 29" xfId="7139"/>
    <cellStyle name="Comma 128 3" xfId="1043"/>
    <cellStyle name="Comma 128 3 2" xfId="17318"/>
    <cellStyle name="Comma 128 30" xfId="7365"/>
    <cellStyle name="Comma 128 31" xfId="7592"/>
    <cellStyle name="Comma 128 32" xfId="7820"/>
    <cellStyle name="Comma 128 33" xfId="8046"/>
    <cellStyle name="Comma 128 34" xfId="8273"/>
    <cellStyle name="Comma 128 35" xfId="8500"/>
    <cellStyle name="Comma 128 36" xfId="8727"/>
    <cellStyle name="Comma 128 37" xfId="8953"/>
    <cellStyle name="Comma 128 38" xfId="9177"/>
    <cellStyle name="Comma 128 39" xfId="9401"/>
    <cellStyle name="Comma 128 4" xfId="1432"/>
    <cellStyle name="Comma 128 40" xfId="9623"/>
    <cellStyle name="Comma 128 41" xfId="9847"/>
    <cellStyle name="Comma 128 42" xfId="10065"/>
    <cellStyle name="Comma 128 43" xfId="10284"/>
    <cellStyle name="Comma 128 44" xfId="10500"/>
    <cellStyle name="Comma 128 45" xfId="10720"/>
    <cellStyle name="Comma 128 46" xfId="10936"/>
    <cellStyle name="Comma 128 47" xfId="11154"/>
    <cellStyle name="Comma 128 48" xfId="11369"/>
    <cellStyle name="Comma 128 49" xfId="11584"/>
    <cellStyle name="Comma 128 5" xfId="1657"/>
    <cellStyle name="Comma 128 50" xfId="11798"/>
    <cellStyle name="Comma 128 51" xfId="12013"/>
    <cellStyle name="Comma 128 52" xfId="12227"/>
    <cellStyle name="Comma 128 53" xfId="12430"/>
    <cellStyle name="Comma 128 54" xfId="12633"/>
    <cellStyle name="Comma 128 55" xfId="12789"/>
    <cellStyle name="Comma 128 56" xfId="13118"/>
    <cellStyle name="Comma 128 57" xfId="13384"/>
    <cellStyle name="Comma 128 58" xfId="13590"/>
    <cellStyle name="Comma 128 59" xfId="13799"/>
    <cellStyle name="Comma 128 6" xfId="1883"/>
    <cellStyle name="Comma 128 60" xfId="14002"/>
    <cellStyle name="Comma 128 61" xfId="14157"/>
    <cellStyle name="Comma 128 62" xfId="14475"/>
    <cellStyle name="Comma 128 63" xfId="14711"/>
    <cellStyle name="Comma 128 64" xfId="14911"/>
    <cellStyle name="Comma 128 65" xfId="15069"/>
    <cellStyle name="Comma 128 7" xfId="2106"/>
    <cellStyle name="Comma 128 8" xfId="2329"/>
    <cellStyle name="Comma 128 9" xfId="2552"/>
    <cellStyle name="Comma 129" xfId="211"/>
    <cellStyle name="Comma 129 10" xfId="2770"/>
    <cellStyle name="Comma 129 11" xfId="2986"/>
    <cellStyle name="Comma 129 12" xfId="3208"/>
    <cellStyle name="Comma 129 13" xfId="3424"/>
    <cellStyle name="Comma 129 14" xfId="3634"/>
    <cellStyle name="Comma 129 15" xfId="3857"/>
    <cellStyle name="Comma 129 16" xfId="4070"/>
    <cellStyle name="Comma 129 17" xfId="4287"/>
    <cellStyle name="Comma 129 18" xfId="4501"/>
    <cellStyle name="Comma 129 19" xfId="4715"/>
    <cellStyle name="Comma 129 2" xfId="212"/>
    <cellStyle name="Comma 129 2 10" xfId="2985"/>
    <cellStyle name="Comma 129 2 11" xfId="3207"/>
    <cellStyle name="Comma 129 2 12" xfId="3423"/>
    <cellStyle name="Comma 129 2 13" xfId="3633"/>
    <cellStyle name="Comma 129 2 14" xfId="3856"/>
    <cellStyle name="Comma 129 2 15" xfId="4069"/>
    <cellStyle name="Comma 129 2 16" xfId="4286"/>
    <cellStyle name="Comma 129 2 17" xfId="4500"/>
    <cellStyle name="Comma 129 2 18" xfId="4714"/>
    <cellStyle name="Comma 129 2 19" xfId="4928"/>
    <cellStyle name="Comma 129 2 2" xfId="1046"/>
    <cellStyle name="Comma 129 2 2 2" xfId="17319"/>
    <cellStyle name="Comma 129 2 20" xfId="5131"/>
    <cellStyle name="Comma 129 2 21" xfId="5333"/>
    <cellStyle name="Comma 129 2 22" xfId="5490"/>
    <cellStyle name="Comma 129 2 23" xfId="5834"/>
    <cellStyle name="Comma 129 2 24" xfId="6222"/>
    <cellStyle name="Comma 129 2 25" xfId="6453"/>
    <cellStyle name="Comma 129 2 26" xfId="6680"/>
    <cellStyle name="Comma 129 2 27" xfId="6908"/>
    <cellStyle name="Comma 129 2 28" xfId="7136"/>
    <cellStyle name="Comma 129 2 29" xfId="7362"/>
    <cellStyle name="Comma 129 2 3" xfId="1429"/>
    <cellStyle name="Comma 129 2 30" xfId="7589"/>
    <cellStyle name="Comma 129 2 31" xfId="7817"/>
    <cellStyle name="Comma 129 2 32" xfId="8043"/>
    <cellStyle name="Comma 129 2 33" xfId="8270"/>
    <cellStyle name="Comma 129 2 34" xfId="8497"/>
    <cellStyle name="Comma 129 2 35" xfId="8724"/>
    <cellStyle name="Comma 129 2 36" xfId="8950"/>
    <cellStyle name="Comma 129 2 37" xfId="9174"/>
    <cellStyle name="Comma 129 2 38" xfId="9398"/>
    <cellStyle name="Comma 129 2 39" xfId="9620"/>
    <cellStyle name="Comma 129 2 4" xfId="1654"/>
    <cellStyle name="Comma 129 2 40" xfId="9844"/>
    <cellStyle name="Comma 129 2 41" xfId="10062"/>
    <cellStyle name="Comma 129 2 42" xfId="10281"/>
    <cellStyle name="Comma 129 2 43" xfId="10497"/>
    <cellStyle name="Comma 129 2 44" xfId="10717"/>
    <cellStyle name="Comma 129 2 45" xfId="10933"/>
    <cellStyle name="Comma 129 2 46" xfId="11151"/>
    <cellStyle name="Comma 129 2 47" xfId="11366"/>
    <cellStyle name="Comma 129 2 48" xfId="11581"/>
    <cellStyle name="Comma 129 2 49" xfId="11795"/>
    <cellStyle name="Comma 129 2 5" xfId="1880"/>
    <cellStyle name="Comma 129 2 50" xfId="12010"/>
    <cellStyle name="Comma 129 2 51" xfId="12224"/>
    <cellStyle name="Comma 129 2 52" xfId="12427"/>
    <cellStyle name="Comma 129 2 53" xfId="12630"/>
    <cellStyle name="Comma 129 2 54" xfId="12786"/>
    <cellStyle name="Comma 129 2 55" xfId="13121"/>
    <cellStyle name="Comma 129 2 56" xfId="13381"/>
    <cellStyle name="Comma 129 2 57" xfId="13587"/>
    <cellStyle name="Comma 129 2 58" xfId="13796"/>
    <cellStyle name="Comma 129 2 59" xfId="13999"/>
    <cellStyle name="Comma 129 2 6" xfId="2103"/>
    <cellStyle name="Comma 129 2 60" xfId="14154"/>
    <cellStyle name="Comma 129 2 61" xfId="14478"/>
    <cellStyle name="Comma 129 2 62" xfId="14708"/>
    <cellStyle name="Comma 129 2 63" xfId="14908"/>
    <cellStyle name="Comma 129 2 64" xfId="15066"/>
    <cellStyle name="Comma 129 2 7" xfId="2326"/>
    <cellStyle name="Comma 129 2 8" xfId="2549"/>
    <cellStyle name="Comma 129 2 9" xfId="2769"/>
    <cellStyle name="Comma 129 20" xfId="4929"/>
    <cellStyle name="Comma 129 21" xfId="5132"/>
    <cellStyle name="Comma 129 22" xfId="5334"/>
    <cellStyle name="Comma 129 23" xfId="5491"/>
    <cellStyle name="Comma 129 24" xfId="5833"/>
    <cellStyle name="Comma 129 25" xfId="6223"/>
    <cellStyle name="Comma 129 26" xfId="6454"/>
    <cellStyle name="Comma 129 27" xfId="6681"/>
    <cellStyle name="Comma 129 28" xfId="6909"/>
    <cellStyle name="Comma 129 29" xfId="7137"/>
    <cellStyle name="Comma 129 3" xfId="1045"/>
    <cellStyle name="Comma 129 3 2" xfId="17320"/>
    <cellStyle name="Comma 129 30" xfId="7363"/>
    <cellStyle name="Comma 129 31" xfId="7590"/>
    <cellStyle name="Comma 129 32" xfId="7818"/>
    <cellStyle name="Comma 129 33" xfId="8044"/>
    <cellStyle name="Comma 129 34" xfId="8271"/>
    <cellStyle name="Comma 129 35" xfId="8498"/>
    <cellStyle name="Comma 129 36" xfId="8725"/>
    <cellStyle name="Comma 129 37" xfId="8951"/>
    <cellStyle name="Comma 129 38" xfId="9175"/>
    <cellStyle name="Comma 129 39" xfId="9399"/>
    <cellStyle name="Comma 129 4" xfId="1430"/>
    <cellStyle name="Comma 129 40" xfId="9621"/>
    <cellStyle name="Comma 129 41" xfId="9845"/>
    <cellStyle name="Comma 129 42" xfId="10063"/>
    <cellStyle name="Comma 129 43" xfId="10282"/>
    <cellStyle name="Comma 129 44" xfId="10498"/>
    <cellStyle name="Comma 129 45" xfId="10718"/>
    <cellStyle name="Comma 129 46" xfId="10934"/>
    <cellStyle name="Comma 129 47" xfId="11152"/>
    <cellStyle name="Comma 129 48" xfId="11367"/>
    <cellStyle name="Comma 129 49" xfId="11582"/>
    <cellStyle name="Comma 129 5" xfId="1655"/>
    <cellStyle name="Comma 129 50" xfId="11796"/>
    <cellStyle name="Comma 129 51" xfId="12011"/>
    <cellStyle name="Comma 129 52" xfId="12225"/>
    <cellStyle name="Comma 129 53" xfId="12428"/>
    <cellStyle name="Comma 129 54" xfId="12631"/>
    <cellStyle name="Comma 129 55" xfId="12787"/>
    <cellStyle name="Comma 129 56" xfId="13120"/>
    <cellStyle name="Comma 129 57" xfId="13382"/>
    <cellStyle name="Comma 129 58" xfId="13588"/>
    <cellStyle name="Comma 129 59" xfId="13797"/>
    <cellStyle name="Comma 129 6" xfId="1881"/>
    <cellStyle name="Comma 129 60" xfId="14000"/>
    <cellStyle name="Comma 129 61" xfId="14155"/>
    <cellStyle name="Comma 129 62" xfId="14477"/>
    <cellStyle name="Comma 129 63" xfId="14709"/>
    <cellStyle name="Comma 129 64" xfId="14909"/>
    <cellStyle name="Comma 129 65" xfId="15067"/>
    <cellStyle name="Comma 129 7" xfId="2104"/>
    <cellStyle name="Comma 129 8" xfId="2327"/>
    <cellStyle name="Comma 129 9" xfId="2550"/>
    <cellStyle name="Comma 13" xfId="213"/>
    <cellStyle name="Comma 13 10" xfId="17321"/>
    <cellStyle name="Comma 13 10 2" xfId="21231"/>
    <cellStyle name="Comma 13 11" xfId="21232"/>
    <cellStyle name="Comma 13 12" xfId="21233"/>
    <cellStyle name="Comma 13 2" xfId="214"/>
    <cellStyle name="Comma 13 2 10" xfId="21234"/>
    <cellStyle name="Comma 13 2 2" xfId="15269"/>
    <cellStyle name="Comma 13 2 2 2" xfId="17322"/>
    <cellStyle name="Comma 13 2 2 2 2" xfId="21235"/>
    <cellStyle name="Comma 13 2 2 3" xfId="17323"/>
    <cellStyle name="Comma 13 2 2 3 2" xfId="21236"/>
    <cellStyle name="Comma 13 2 2 4" xfId="21237"/>
    <cellStyle name="Comma 13 2 3" xfId="15922"/>
    <cellStyle name="Comma 13 2 3 2" xfId="17324"/>
    <cellStyle name="Comma 13 2 3 2 2" xfId="21238"/>
    <cellStyle name="Comma 13 2 3 3" xfId="19706"/>
    <cellStyle name="Comma 13 2 3 3 2" xfId="25378"/>
    <cellStyle name="Comma 13 2 3 4" xfId="21239"/>
    <cellStyle name="Comma 13 2 4" xfId="15923"/>
    <cellStyle name="Comma 13 2 4 2" xfId="17325"/>
    <cellStyle name="Comma 13 2 4 2 2" xfId="21240"/>
    <cellStyle name="Comma 13 2 4 3" xfId="19707"/>
    <cellStyle name="Comma 13 2 4 3 2" xfId="25379"/>
    <cellStyle name="Comma 13 2 4 4" xfId="21241"/>
    <cellStyle name="Comma 13 2 5" xfId="15924"/>
    <cellStyle name="Comma 13 2 5 2" xfId="17326"/>
    <cellStyle name="Comma 13 2 5 2 2" xfId="21242"/>
    <cellStyle name="Comma 13 2 5 3" xfId="19708"/>
    <cellStyle name="Comma 13 2 5 3 2" xfId="25380"/>
    <cellStyle name="Comma 13 2 5 4" xfId="21243"/>
    <cellStyle name="Comma 13 2 6" xfId="15925"/>
    <cellStyle name="Comma 13 2 6 2" xfId="17327"/>
    <cellStyle name="Comma 13 2 6 2 2" xfId="21244"/>
    <cellStyle name="Comma 13 2 6 3" xfId="19709"/>
    <cellStyle name="Comma 13 2 6 3 2" xfId="25381"/>
    <cellStyle name="Comma 13 2 6 4" xfId="21245"/>
    <cellStyle name="Comma 13 2 7" xfId="17328"/>
    <cellStyle name="Comma 13 2 7 2" xfId="21246"/>
    <cellStyle name="Comma 13 2 8" xfId="17329"/>
    <cellStyle name="Comma 13 2 8 2" xfId="21247"/>
    <cellStyle name="Comma 13 2 9" xfId="21248"/>
    <cellStyle name="Comma 13 3" xfId="215"/>
    <cellStyle name="Comma 13 3 10" xfId="21249"/>
    <cellStyle name="Comma 13 3 2" xfId="15270"/>
    <cellStyle name="Comma 13 3 2 2" xfId="17330"/>
    <cellStyle name="Comma 13 3 2 2 2" xfId="21250"/>
    <cellStyle name="Comma 13 3 2 3" xfId="17331"/>
    <cellStyle name="Comma 13 3 2 3 2" xfId="21251"/>
    <cellStyle name="Comma 13 3 2 4" xfId="21252"/>
    <cellStyle name="Comma 13 3 3" xfId="15926"/>
    <cellStyle name="Comma 13 3 3 2" xfId="17332"/>
    <cellStyle name="Comma 13 3 3 2 2" xfId="21253"/>
    <cellStyle name="Comma 13 3 3 3" xfId="19710"/>
    <cellStyle name="Comma 13 3 3 3 2" xfId="25382"/>
    <cellStyle name="Comma 13 3 3 4" xfId="21254"/>
    <cellStyle name="Comma 13 3 4" xfId="15927"/>
    <cellStyle name="Comma 13 3 4 2" xfId="17333"/>
    <cellStyle name="Comma 13 3 4 2 2" xfId="21255"/>
    <cellStyle name="Comma 13 3 4 3" xfId="19711"/>
    <cellStyle name="Comma 13 3 4 3 2" xfId="25383"/>
    <cellStyle name="Comma 13 3 4 4" xfId="21256"/>
    <cellStyle name="Comma 13 3 5" xfId="15928"/>
    <cellStyle name="Comma 13 3 5 2" xfId="17334"/>
    <cellStyle name="Comma 13 3 5 2 2" xfId="21257"/>
    <cellStyle name="Comma 13 3 5 3" xfId="19712"/>
    <cellStyle name="Comma 13 3 5 3 2" xfId="25384"/>
    <cellStyle name="Comma 13 3 5 4" xfId="21258"/>
    <cellStyle name="Comma 13 3 6" xfId="15929"/>
    <cellStyle name="Comma 13 3 6 2" xfId="17335"/>
    <cellStyle name="Comma 13 3 6 2 2" xfId="21259"/>
    <cellStyle name="Comma 13 3 6 3" xfId="19713"/>
    <cellStyle name="Comma 13 3 6 3 2" xfId="25385"/>
    <cellStyle name="Comma 13 3 6 4" xfId="21260"/>
    <cellStyle name="Comma 13 3 7" xfId="17336"/>
    <cellStyle name="Comma 13 3 7 2" xfId="21261"/>
    <cellStyle name="Comma 13 3 8" xfId="17337"/>
    <cellStyle name="Comma 13 3 8 2" xfId="21262"/>
    <cellStyle name="Comma 13 3 9" xfId="21263"/>
    <cellStyle name="Comma 13 4" xfId="15271"/>
    <cellStyle name="Comma 13 4 2" xfId="17338"/>
    <cellStyle name="Comma 13 4 2 2" xfId="21264"/>
    <cellStyle name="Comma 13 4 3" xfId="17339"/>
    <cellStyle name="Comma 13 4 3 2" xfId="21265"/>
    <cellStyle name="Comma 13 4 4" xfId="21266"/>
    <cellStyle name="Comma 13 5" xfId="15930"/>
    <cellStyle name="Comma 13 5 2" xfId="17340"/>
    <cellStyle name="Comma 13 5 2 2" xfId="21267"/>
    <cellStyle name="Comma 13 5 3" xfId="19714"/>
    <cellStyle name="Comma 13 5 3 2" xfId="25386"/>
    <cellStyle name="Comma 13 5 4" xfId="21268"/>
    <cellStyle name="Comma 13 6" xfId="15931"/>
    <cellStyle name="Comma 13 6 2" xfId="17341"/>
    <cellStyle name="Comma 13 6 2 2" xfId="21269"/>
    <cellStyle name="Comma 13 6 3" xfId="19715"/>
    <cellStyle name="Comma 13 6 3 2" xfId="25387"/>
    <cellStyle name="Comma 13 6 4" xfId="21270"/>
    <cellStyle name="Comma 13 7" xfId="15932"/>
    <cellStyle name="Comma 13 7 2" xfId="17342"/>
    <cellStyle name="Comma 13 7 2 2" xfId="21271"/>
    <cellStyle name="Comma 13 7 3" xfId="19716"/>
    <cellStyle name="Comma 13 7 3 2" xfId="25388"/>
    <cellStyle name="Comma 13 7 4" xfId="21272"/>
    <cellStyle name="Comma 13 8" xfId="15933"/>
    <cellStyle name="Comma 13 8 2" xfId="17343"/>
    <cellStyle name="Comma 13 8 2 2" xfId="21273"/>
    <cellStyle name="Comma 13 8 3" xfId="19717"/>
    <cellStyle name="Comma 13 8 3 2" xfId="25389"/>
    <cellStyle name="Comma 13 8 4" xfId="21274"/>
    <cellStyle name="Comma 13 9" xfId="17344"/>
    <cellStyle name="Comma 13 9 2" xfId="21275"/>
    <cellStyle name="Comma 130" xfId="216"/>
    <cellStyle name="Comma 130 10" xfId="2766"/>
    <cellStyle name="Comma 130 11" xfId="2984"/>
    <cellStyle name="Comma 130 12" xfId="3203"/>
    <cellStyle name="Comma 130 13" xfId="3422"/>
    <cellStyle name="Comma 130 14" xfId="3412"/>
    <cellStyle name="Comma 130 15" xfId="3854"/>
    <cellStyle name="Comma 130 16" xfId="4068"/>
    <cellStyle name="Comma 130 17" xfId="4284"/>
    <cellStyle name="Comma 130 18" xfId="4499"/>
    <cellStyle name="Comma 130 19" xfId="4713"/>
    <cellStyle name="Comma 130 2" xfId="217"/>
    <cellStyle name="Comma 130 2 10" xfId="2762"/>
    <cellStyle name="Comma 130 2 11" xfId="3202"/>
    <cellStyle name="Comma 130 2 12" xfId="3198"/>
    <cellStyle name="Comma 130 2 13" xfId="3411"/>
    <cellStyle name="Comma 130 2 14" xfId="3853"/>
    <cellStyle name="Comma 130 2 15" xfId="3844"/>
    <cellStyle name="Comma 130 2 16" xfId="4283"/>
    <cellStyle name="Comma 130 2 17" xfId="4279"/>
    <cellStyle name="Comma 130 2 18" xfId="4495"/>
    <cellStyle name="Comma 130 2 19" xfId="4926"/>
    <cellStyle name="Comma 130 2 2" xfId="1051"/>
    <cellStyle name="Comma 130 2 2 2" xfId="17345"/>
    <cellStyle name="Comma 130 2 20" xfId="4922"/>
    <cellStyle name="Comma 130 2 21" xfId="5331"/>
    <cellStyle name="Comma 130 2 22" xfId="5488"/>
    <cellStyle name="Comma 130 2 23" xfId="5839"/>
    <cellStyle name="Comma 130 2 24" xfId="6219"/>
    <cellStyle name="Comma 130 2 25" xfId="6448"/>
    <cellStyle name="Comma 130 2 26" xfId="6442"/>
    <cellStyle name="Comma 130 2 27" xfId="6673"/>
    <cellStyle name="Comma 130 2 28" xfId="6900"/>
    <cellStyle name="Comma 130 2 29" xfId="7128"/>
    <cellStyle name="Comma 130 2 3" xfId="1424"/>
    <cellStyle name="Comma 130 2 30" xfId="7355"/>
    <cellStyle name="Comma 130 2 31" xfId="7812"/>
    <cellStyle name="Comma 130 2 32" xfId="7808"/>
    <cellStyle name="Comma 130 2 33" xfId="8265"/>
    <cellStyle name="Comma 130 2 34" xfId="8492"/>
    <cellStyle name="Comma 130 2 35" xfId="8719"/>
    <cellStyle name="Comma 130 2 36" xfId="8946"/>
    <cellStyle name="Comma 130 2 37" xfId="9170"/>
    <cellStyle name="Comma 130 2 38" xfId="9394"/>
    <cellStyle name="Comma 130 2 39" xfId="9390"/>
    <cellStyle name="Comma 130 2 4" xfId="838"/>
    <cellStyle name="Comma 130 2 40" xfId="9841"/>
    <cellStyle name="Comma 130 2 41" xfId="9837"/>
    <cellStyle name="Comma 130 2 42" xfId="10056"/>
    <cellStyle name="Comma 130 2 43" xfId="10274"/>
    <cellStyle name="Comma 130 2 44" xfId="10492"/>
    <cellStyle name="Comma 130 2 45" xfId="10710"/>
    <cellStyle name="Comma 130 2 46" xfId="10928"/>
    <cellStyle name="Comma 130 2 47" xfId="11364"/>
    <cellStyle name="Comma 130 2 48" xfId="11360"/>
    <cellStyle name="Comma 130 2 49" xfId="11793"/>
    <cellStyle name="Comma 130 2 5" xfId="1875"/>
    <cellStyle name="Comma 130 2 50" xfId="12008"/>
    <cellStyle name="Comma 130 2 51" xfId="12222"/>
    <cellStyle name="Comma 130 2 52" xfId="12218"/>
    <cellStyle name="Comma 130 2 53" xfId="12628"/>
    <cellStyle name="Comma 130 2 54" xfId="12624"/>
    <cellStyle name="Comma 130 2 55" xfId="13125"/>
    <cellStyle name="Comma 130 2 56" xfId="13379"/>
    <cellStyle name="Comma 130 2 57" xfId="12927"/>
    <cellStyle name="Comma 130 2 58" xfId="13794"/>
    <cellStyle name="Comma 130 2 59" xfId="13786"/>
    <cellStyle name="Comma 130 2 6" xfId="1871"/>
    <cellStyle name="Comma 130 2 60" xfId="14153"/>
    <cellStyle name="Comma 130 2 61" xfId="14480"/>
    <cellStyle name="Comma 130 2 62" xfId="14706"/>
    <cellStyle name="Comma 130 2 63" xfId="14290"/>
    <cellStyle name="Comma 130 2 64" xfId="15064"/>
    <cellStyle name="Comma 130 2 7" xfId="2095"/>
    <cellStyle name="Comma 130 2 8" xfId="2545"/>
    <cellStyle name="Comma 130 2 9" xfId="2541"/>
    <cellStyle name="Comma 130 20" xfId="4927"/>
    <cellStyle name="Comma 130 21" xfId="5130"/>
    <cellStyle name="Comma 130 22" xfId="5332"/>
    <cellStyle name="Comma 130 23" xfId="5489"/>
    <cellStyle name="Comma 130 24" xfId="5838"/>
    <cellStyle name="Comma 130 25" xfId="5623"/>
    <cellStyle name="Comma 130 26" xfId="6449"/>
    <cellStyle name="Comma 130 27" xfId="6677"/>
    <cellStyle name="Comma 130 28" xfId="6904"/>
    <cellStyle name="Comma 130 29" xfId="7132"/>
    <cellStyle name="Comma 130 3" xfId="1050"/>
    <cellStyle name="Comma 130 3 2" xfId="17346"/>
    <cellStyle name="Comma 130 30" xfId="7359"/>
    <cellStyle name="Comma 130 31" xfId="7585"/>
    <cellStyle name="Comma 130 32" xfId="7813"/>
    <cellStyle name="Comma 130 33" xfId="8039"/>
    <cellStyle name="Comma 130 34" xfId="8266"/>
    <cellStyle name="Comma 130 35" xfId="8493"/>
    <cellStyle name="Comma 130 36" xfId="8720"/>
    <cellStyle name="Comma 130 37" xfId="8947"/>
    <cellStyle name="Comma 130 38" xfId="9171"/>
    <cellStyle name="Comma 130 39" xfId="9395"/>
    <cellStyle name="Comma 130 4" xfId="1425"/>
    <cellStyle name="Comma 130 40" xfId="9617"/>
    <cellStyle name="Comma 130 41" xfId="9842"/>
    <cellStyle name="Comma 130 42" xfId="10060"/>
    <cellStyle name="Comma 130 43" xfId="10278"/>
    <cellStyle name="Comma 130 44" xfId="10496"/>
    <cellStyle name="Comma 130 45" xfId="10714"/>
    <cellStyle name="Comma 130 46" xfId="10932"/>
    <cellStyle name="Comma 130 47" xfId="11149"/>
    <cellStyle name="Comma 130 48" xfId="11365"/>
    <cellStyle name="Comma 130 49" xfId="11579"/>
    <cellStyle name="Comma 130 5" xfId="1650"/>
    <cellStyle name="Comma 130 50" xfId="11794"/>
    <cellStyle name="Comma 130 51" xfId="12009"/>
    <cellStyle name="Comma 130 52" xfId="12223"/>
    <cellStyle name="Comma 130 53" xfId="12426"/>
    <cellStyle name="Comma 130 54" xfId="12629"/>
    <cellStyle name="Comma 130 55" xfId="12785"/>
    <cellStyle name="Comma 130 56" xfId="13124"/>
    <cellStyle name="Comma 130 57" xfId="13380"/>
    <cellStyle name="Comma 130 58" xfId="12926"/>
    <cellStyle name="Comma 130 59" xfId="13795"/>
    <cellStyle name="Comma 130 6" xfId="1876"/>
    <cellStyle name="Comma 130 60" xfId="13998"/>
    <cellStyle name="Comma 130 61" xfId="13994"/>
    <cellStyle name="Comma 130 62" xfId="14479"/>
    <cellStyle name="Comma 130 63" xfId="14707"/>
    <cellStyle name="Comma 130 64" xfId="14907"/>
    <cellStyle name="Comma 130 65" xfId="15065"/>
    <cellStyle name="Comma 130 7" xfId="2099"/>
    <cellStyle name="Comma 130 8" xfId="2322"/>
    <cellStyle name="Comma 130 9" xfId="2546"/>
    <cellStyle name="Comma 131" xfId="218"/>
    <cellStyle name="Comma 131 10" xfId="2540"/>
    <cellStyle name="Comma 131 11" xfId="2761"/>
    <cellStyle name="Comma 131 12" xfId="2980"/>
    <cellStyle name="Comma 131 13" xfId="3197"/>
    <cellStyle name="Comma 131 14" xfId="3406"/>
    <cellStyle name="Comma 131 15" xfId="3852"/>
    <cellStyle name="Comma 131 16" xfId="3843"/>
    <cellStyle name="Comma 131 17" xfId="4064"/>
    <cellStyle name="Comma 131 18" xfId="4278"/>
    <cellStyle name="Comma 131 19" xfId="4494"/>
    <cellStyle name="Comma 131 2" xfId="219"/>
    <cellStyle name="Comma 131 2 10" xfId="2983"/>
    <cellStyle name="Comma 131 2 11" xfId="2979"/>
    <cellStyle name="Comma 131 2 12" xfId="3192"/>
    <cellStyle name="Comma 131 2 13" xfId="3405"/>
    <cellStyle name="Comma 131 2 14" xfId="3851"/>
    <cellStyle name="Comma 131 2 15" xfId="4067"/>
    <cellStyle name="Comma 131 2 16" xfId="4282"/>
    <cellStyle name="Comma 131 2 17" xfId="4498"/>
    <cellStyle name="Comma 131 2 18" xfId="4712"/>
    <cellStyle name="Comma 131 2 19" xfId="4708"/>
    <cellStyle name="Comma 131 2 2" xfId="1053"/>
    <cellStyle name="Comma 131 2 2 2" xfId="17347"/>
    <cellStyle name="Comma 131 2 20" xfId="4916"/>
    <cellStyle name="Comma 131 2 21" xfId="5125"/>
    <cellStyle name="Comma 131 2 22" xfId="5326"/>
    <cellStyle name="Comma 131 2 23" xfId="5841"/>
    <cellStyle name="Comma 131 2 24" xfId="6217"/>
    <cellStyle name="Comma 131 2 25" xfId="6445"/>
    <cellStyle name="Comma 131 2 26" xfId="6676"/>
    <cellStyle name="Comma 131 2 27" xfId="6903"/>
    <cellStyle name="Comma 131 2 28" xfId="7131"/>
    <cellStyle name="Comma 131 2 29" xfId="7358"/>
    <cellStyle name="Comma 131 2 3" xfId="835"/>
    <cellStyle name="Comma 131 2 30" xfId="7584"/>
    <cellStyle name="Comma 131 2 31" xfId="7580"/>
    <cellStyle name="Comma 131 2 32" xfId="7802"/>
    <cellStyle name="Comma 131 2 33" xfId="8034"/>
    <cellStyle name="Comma 131 2 34" xfId="8260"/>
    <cellStyle name="Comma 131 2 35" xfId="8487"/>
    <cellStyle name="Comma 131 2 36" xfId="8714"/>
    <cellStyle name="Comma 131 2 37" xfId="8941"/>
    <cellStyle name="Comma 131 2 38" xfId="9165"/>
    <cellStyle name="Comma 131 2 39" xfId="9616"/>
    <cellStyle name="Comma 131 2 4" xfId="1649"/>
    <cellStyle name="Comma 131 2 40" xfId="9840"/>
    <cellStyle name="Comma 131 2 41" xfId="10059"/>
    <cellStyle name="Comma 131 2 42" xfId="10277"/>
    <cellStyle name="Comma 131 2 43" xfId="10495"/>
    <cellStyle name="Comma 131 2 44" xfId="10713"/>
    <cellStyle name="Comma 131 2 45" xfId="10931"/>
    <cellStyle name="Comma 131 2 46" xfId="11148"/>
    <cellStyle name="Comma 131 2 47" xfId="11144"/>
    <cellStyle name="Comma 131 2 48" xfId="11354"/>
    <cellStyle name="Comma 131 2 49" xfId="11574"/>
    <cellStyle name="Comma 131 2 5" xfId="1645"/>
    <cellStyle name="Comma 131 2 50" xfId="11788"/>
    <cellStyle name="Comma 131 2 51" xfId="12003"/>
    <cellStyle name="Comma 131 2 52" xfId="12425"/>
    <cellStyle name="Comma 131 2 53" xfId="12627"/>
    <cellStyle name="Comma 131 2 54" xfId="12784"/>
    <cellStyle name="Comma 131 2 55" xfId="13127"/>
    <cellStyle name="Comma 131 2 56" xfId="12919"/>
    <cellStyle name="Comma 131 2 57" xfId="12933"/>
    <cellStyle name="Comma 131 2 58" xfId="13792"/>
    <cellStyle name="Comma 131 2 59" xfId="13780"/>
    <cellStyle name="Comma 131 2 6" xfId="1865"/>
    <cellStyle name="Comma 131 2 60" xfId="13988"/>
    <cellStyle name="Comma 131 2 61" xfId="14482"/>
    <cellStyle name="Comma 131 2 62" xfId="14705"/>
    <cellStyle name="Comma 131 2 63" xfId="14291"/>
    <cellStyle name="Comma 131 2 64" xfId="14903"/>
    <cellStyle name="Comma 131 2 7" xfId="2321"/>
    <cellStyle name="Comma 131 2 8" xfId="2544"/>
    <cellStyle name="Comma 131 2 9" xfId="2765"/>
    <cellStyle name="Comma 131 20" xfId="4709"/>
    <cellStyle name="Comma 131 21" xfId="4921"/>
    <cellStyle name="Comma 131 22" xfId="5126"/>
    <cellStyle name="Comma 131 23" xfId="5327"/>
    <cellStyle name="Comma 131 24" xfId="5840"/>
    <cellStyle name="Comma 131 25" xfId="6218"/>
    <cellStyle name="Comma 131 26" xfId="6447"/>
    <cellStyle name="Comma 131 27" xfId="6441"/>
    <cellStyle name="Comma 131 28" xfId="6672"/>
    <cellStyle name="Comma 131 29" xfId="6899"/>
    <cellStyle name="Comma 131 3" xfId="1052"/>
    <cellStyle name="Comma 131 3 2" xfId="17348"/>
    <cellStyle name="Comma 131 30" xfId="7127"/>
    <cellStyle name="Comma 131 31" xfId="7354"/>
    <cellStyle name="Comma 131 32" xfId="7581"/>
    <cellStyle name="Comma 131 33" xfId="7807"/>
    <cellStyle name="Comma 131 34" xfId="8035"/>
    <cellStyle name="Comma 131 35" xfId="8261"/>
    <cellStyle name="Comma 131 36" xfId="8488"/>
    <cellStyle name="Comma 131 37" xfId="8715"/>
    <cellStyle name="Comma 131 38" xfId="8942"/>
    <cellStyle name="Comma 131 39" xfId="9166"/>
    <cellStyle name="Comma 131 4" xfId="1423"/>
    <cellStyle name="Comma 131 40" xfId="9389"/>
    <cellStyle name="Comma 131 41" xfId="9613"/>
    <cellStyle name="Comma 131 42" xfId="9836"/>
    <cellStyle name="Comma 131 43" xfId="10055"/>
    <cellStyle name="Comma 131 44" xfId="10273"/>
    <cellStyle name="Comma 131 45" xfId="10491"/>
    <cellStyle name="Comma 131 46" xfId="10709"/>
    <cellStyle name="Comma 131 47" xfId="10927"/>
    <cellStyle name="Comma 131 48" xfId="11145"/>
    <cellStyle name="Comma 131 49" xfId="11359"/>
    <cellStyle name="Comma 131 5" xfId="839"/>
    <cellStyle name="Comma 131 50" xfId="11575"/>
    <cellStyle name="Comma 131 51" xfId="11789"/>
    <cellStyle name="Comma 131 52" xfId="12004"/>
    <cellStyle name="Comma 131 53" xfId="12217"/>
    <cellStyle name="Comma 131 54" xfId="12422"/>
    <cellStyle name="Comma 131 55" xfId="12623"/>
    <cellStyle name="Comma 131 56" xfId="13126"/>
    <cellStyle name="Comma 131 57" xfId="13378"/>
    <cellStyle name="Comma 131 58" xfId="12932"/>
    <cellStyle name="Comma 131 59" xfId="13793"/>
    <cellStyle name="Comma 131 6" xfId="1646"/>
    <cellStyle name="Comma 131 60" xfId="13785"/>
    <cellStyle name="Comma 131 61" xfId="13989"/>
    <cellStyle name="Comma 131 62" xfId="14481"/>
    <cellStyle name="Comma 131 63" xfId="14287"/>
    <cellStyle name="Comma 131 64" xfId="14906"/>
    <cellStyle name="Comma 131 65" xfId="15063"/>
    <cellStyle name="Comma 131 7" xfId="1870"/>
    <cellStyle name="Comma 131 8" xfId="2094"/>
    <cellStyle name="Comma 131 9" xfId="2318"/>
    <cellStyle name="Comma 132" xfId="220"/>
    <cellStyle name="Comma 132 10" xfId="2535"/>
    <cellStyle name="Comma 132 11" xfId="2756"/>
    <cellStyle name="Comma 132 12" xfId="3201"/>
    <cellStyle name="Comma 132 13" xfId="3421"/>
    <cellStyle name="Comma 132 14" xfId="3400"/>
    <cellStyle name="Comma 132 15" xfId="3847"/>
    <cellStyle name="Comma 132 16" xfId="3838"/>
    <cellStyle name="Comma 132 17" xfId="4063"/>
    <cellStyle name="Comma 132 18" xfId="4273"/>
    <cellStyle name="Comma 132 19" xfId="4489"/>
    <cellStyle name="Comma 132 2" xfId="221"/>
    <cellStyle name="Comma 132 2 10" xfId="2755"/>
    <cellStyle name="Comma 132 2 11" xfId="2974"/>
    <cellStyle name="Comma 132 2 12" xfId="3191"/>
    <cellStyle name="Comma 132 2 13" xfId="3399"/>
    <cellStyle name="Comma 132 2 14" xfId="3850"/>
    <cellStyle name="Comma 132 2 15" xfId="3837"/>
    <cellStyle name="Comma 132 2 16" xfId="4058"/>
    <cellStyle name="Comma 132 2 17" xfId="4272"/>
    <cellStyle name="Comma 132 2 18" xfId="4488"/>
    <cellStyle name="Comma 132 2 19" xfId="4703"/>
    <cellStyle name="Comma 132 2 2" xfId="1055"/>
    <cellStyle name="Comma 132 2 2 2" xfId="17349"/>
    <cellStyle name="Comma 132 2 20" xfId="4915"/>
    <cellStyle name="Comma 132 2 21" xfId="5120"/>
    <cellStyle name="Comma 132 2 22" xfId="5321"/>
    <cellStyle name="Comma 132 2 23" xfId="5843"/>
    <cellStyle name="Comma 132 2 24" xfId="6215"/>
    <cellStyle name="Comma 132 2 25" xfId="5626"/>
    <cellStyle name="Comma 132 2 26" xfId="6435"/>
    <cellStyle name="Comma 132 2 27" xfId="6666"/>
    <cellStyle name="Comma 132 2 28" xfId="6893"/>
    <cellStyle name="Comma 132 2 29" xfId="7121"/>
    <cellStyle name="Comma 132 2 3" xfId="1421"/>
    <cellStyle name="Comma 132 2 30" xfId="7348"/>
    <cellStyle name="Comma 132 2 31" xfId="7575"/>
    <cellStyle name="Comma 132 2 32" xfId="7801"/>
    <cellStyle name="Comma 132 2 33" xfId="8029"/>
    <cellStyle name="Comma 132 2 34" xfId="8255"/>
    <cellStyle name="Comma 132 2 35" xfId="8482"/>
    <cellStyle name="Comma 132 2 36" xfId="8709"/>
    <cellStyle name="Comma 132 2 37" xfId="8936"/>
    <cellStyle name="Comma 132 2 38" xfId="9160"/>
    <cellStyle name="Comma 132 2 39" xfId="9383"/>
    <cellStyle name="Comma 132 2 4" xfId="845"/>
    <cellStyle name="Comma 132 2 40" xfId="9607"/>
    <cellStyle name="Comma 132 2 41" xfId="9830"/>
    <cellStyle name="Comma 132 2 42" xfId="10049"/>
    <cellStyle name="Comma 132 2 43" xfId="10267"/>
    <cellStyle name="Comma 132 2 44" xfId="10485"/>
    <cellStyle name="Comma 132 2 45" xfId="10703"/>
    <cellStyle name="Comma 132 2 46" xfId="10921"/>
    <cellStyle name="Comma 132 2 47" xfId="11139"/>
    <cellStyle name="Comma 132 2 48" xfId="11353"/>
    <cellStyle name="Comma 132 2 49" xfId="11569"/>
    <cellStyle name="Comma 132 2 5" xfId="1640"/>
    <cellStyle name="Comma 132 2 50" xfId="11783"/>
    <cellStyle name="Comma 132 2 51" xfId="11998"/>
    <cellStyle name="Comma 132 2 52" xfId="12211"/>
    <cellStyle name="Comma 132 2 53" xfId="12416"/>
    <cellStyle name="Comma 132 2 54" xfId="12617"/>
    <cellStyle name="Comma 132 2 55" xfId="13129"/>
    <cellStyle name="Comma 132 2 56" xfId="13376"/>
    <cellStyle name="Comma 132 2 57" xfId="12939"/>
    <cellStyle name="Comma 132 2 58" xfId="13791"/>
    <cellStyle name="Comma 132 2 59" xfId="13779"/>
    <cellStyle name="Comma 132 2 6" xfId="1864"/>
    <cellStyle name="Comma 132 2 60" xfId="13982"/>
    <cellStyle name="Comma 132 2 61" xfId="14484"/>
    <cellStyle name="Comma 132 2 62" xfId="14703"/>
    <cellStyle name="Comma 132 2 63" xfId="14297"/>
    <cellStyle name="Comma 132 2 64" xfId="14902"/>
    <cellStyle name="Comma 132 2 7" xfId="2088"/>
    <cellStyle name="Comma 132 2 8" xfId="2312"/>
    <cellStyle name="Comma 132 2 9" xfId="2534"/>
    <cellStyle name="Comma 132 20" xfId="4925"/>
    <cellStyle name="Comma 132 21" xfId="5129"/>
    <cellStyle name="Comma 132 22" xfId="5330"/>
    <cellStyle name="Comma 132 23" xfId="5487"/>
    <cellStyle name="Comma 132 24" xfId="5842"/>
    <cellStyle name="Comma 132 25" xfId="6216"/>
    <cellStyle name="Comma 132 26" xfId="6446"/>
    <cellStyle name="Comma 132 27" xfId="6436"/>
    <cellStyle name="Comma 132 28" xfId="6667"/>
    <cellStyle name="Comma 132 29" xfId="6894"/>
    <cellStyle name="Comma 132 3" xfId="1054"/>
    <cellStyle name="Comma 132 3 2" xfId="17350"/>
    <cellStyle name="Comma 132 30" xfId="7122"/>
    <cellStyle name="Comma 132 31" xfId="7349"/>
    <cellStyle name="Comma 132 32" xfId="7811"/>
    <cellStyle name="Comma 132 33" xfId="8038"/>
    <cellStyle name="Comma 132 34" xfId="8264"/>
    <cellStyle name="Comma 132 35" xfId="8491"/>
    <cellStyle name="Comma 132 36" xfId="8718"/>
    <cellStyle name="Comma 132 37" xfId="8945"/>
    <cellStyle name="Comma 132 38" xfId="9169"/>
    <cellStyle name="Comma 132 39" xfId="9393"/>
    <cellStyle name="Comma 132 4" xfId="1422"/>
    <cellStyle name="Comma 132 40" xfId="9384"/>
    <cellStyle name="Comma 132 41" xfId="9612"/>
    <cellStyle name="Comma 132 42" xfId="9831"/>
    <cellStyle name="Comma 132 43" xfId="10050"/>
    <cellStyle name="Comma 132 44" xfId="10268"/>
    <cellStyle name="Comma 132 45" xfId="10486"/>
    <cellStyle name="Comma 132 46" xfId="10704"/>
    <cellStyle name="Comma 132 47" xfId="10922"/>
    <cellStyle name="Comma 132 48" xfId="11363"/>
    <cellStyle name="Comma 132 49" xfId="11578"/>
    <cellStyle name="Comma 132 5" xfId="844"/>
    <cellStyle name="Comma 132 50" xfId="11792"/>
    <cellStyle name="Comma 132 51" xfId="12007"/>
    <cellStyle name="Comma 132 52" xfId="12221"/>
    <cellStyle name="Comma 132 53" xfId="12212"/>
    <cellStyle name="Comma 132 54" xfId="12421"/>
    <cellStyle name="Comma 132 55" xfId="12618"/>
    <cellStyle name="Comma 132 56" xfId="13128"/>
    <cellStyle name="Comma 132 57" xfId="13377"/>
    <cellStyle name="Comma 132 58" xfId="12938"/>
    <cellStyle name="Comma 132 59" xfId="13789"/>
    <cellStyle name="Comma 132 6" xfId="1874"/>
    <cellStyle name="Comma 132 60" xfId="13997"/>
    <cellStyle name="Comma 132 61" xfId="13983"/>
    <cellStyle name="Comma 132 62" xfId="14483"/>
    <cellStyle name="Comma 132 63" xfId="14704"/>
    <cellStyle name="Comma 132 64" xfId="14296"/>
    <cellStyle name="Comma 132 65" xfId="15062"/>
    <cellStyle name="Comma 132 7" xfId="2098"/>
    <cellStyle name="Comma 132 8" xfId="2089"/>
    <cellStyle name="Comma 132 9" xfId="2317"/>
    <cellStyle name="Comma 133" xfId="222"/>
    <cellStyle name="Comma 133 10" xfId="2529"/>
    <cellStyle name="Comma 133 11" xfId="2750"/>
    <cellStyle name="Comma 133 12" xfId="2973"/>
    <cellStyle name="Comma 133 13" xfId="3186"/>
    <cellStyle name="Comma 133 14" xfId="3394"/>
    <cellStyle name="Comma 133 15" xfId="3849"/>
    <cellStyle name="Comma 133 16" xfId="3832"/>
    <cellStyle name="Comma 133 17" xfId="4057"/>
    <cellStyle name="Comma 133 18" xfId="4267"/>
    <cellStyle name="Comma 133 19" xfId="4483"/>
    <cellStyle name="Comma 133 2" xfId="223"/>
    <cellStyle name="Comma 133 2 10" xfId="2749"/>
    <cellStyle name="Comma 133 2 11" xfId="2968"/>
    <cellStyle name="Comma 133 2 12" xfId="3185"/>
    <cellStyle name="Comma 133 2 13" xfId="3393"/>
    <cellStyle name="Comma 133 2 14" xfId="3848"/>
    <cellStyle name="Comma 133 2 15" xfId="3831"/>
    <cellStyle name="Comma 133 2 16" xfId="4052"/>
    <cellStyle name="Comma 133 2 17" xfId="4266"/>
    <cellStyle name="Comma 133 2 18" xfId="4482"/>
    <cellStyle name="Comma 133 2 19" xfId="4697"/>
    <cellStyle name="Comma 133 2 2" xfId="1057"/>
    <cellStyle name="Comma 133 2 2 2" xfId="17351"/>
    <cellStyle name="Comma 133 2 20" xfId="4909"/>
    <cellStyle name="Comma 133 2 21" xfId="5114"/>
    <cellStyle name="Comma 133 2 22" xfId="5315"/>
    <cellStyle name="Comma 133 2 23" xfId="5845"/>
    <cellStyle name="Comma 133 2 24" xfId="6213"/>
    <cellStyle name="Comma 133 2 25" xfId="5632"/>
    <cellStyle name="Comma 133 2 26" xfId="6429"/>
    <cellStyle name="Comma 133 2 27" xfId="6660"/>
    <cellStyle name="Comma 133 2 28" xfId="6887"/>
    <cellStyle name="Comma 133 2 29" xfId="7115"/>
    <cellStyle name="Comma 133 2 3" xfId="1419"/>
    <cellStyle name="Comma 133 2 30" xfId="7342"/>
    <cellStyle name="Comma 133 2 31" xfId="7569"/>
    <cellStyle name="Comma 133 2 32" xfId="7795"/>
    <cellStyle name="Comma 133 2 33" xfId="8023"/>
    <cellStyle name="Comma 133 2 34" xfId="8249"/>
    <cellStyle name="Comma 133 2 35" xfId="8476"/>
    <cellStyle name="Comma 133 2 36" xfId="8703"/>
    <cellStyle name="Comma 133 2 37" xfId="8930"/>
    <cellStyle name="Comma 133 2 38" xfId="9154"/>
    <cellStyle name="Comma 133 2 39" xfId="9377"/>
    <cellStyle name="Comma 133 2 4" xfId="851"/>
    <cellStyle name="Comma 133 2 40" xfId="9601"/>
    <cellStyle name="Comma 133 2 41" xfId="9824"/>
    <cellStyle name="Comma 133 2 42" xfId="10043"/>
    <cellStyle name="Comma 133 2 43" xfId="10261"/>
    <cellStyle name="Comma 133 2 44" xfId="10479"/>
    <cellStyle name="Comma 133 2 45" xfId="10697"/>
    <cellStyle name="Comma 133 2 46" xfId="10915"/>
    <cellStyle name="Comma 133 2 47" xfId="11133"/>
    <cellStyle name="Comma 133 2 48" xfId="11347"/>
    <cellStyle name="Comma 133 2 49" xfId="11563"/>
    <cellStyle name="Comma 133 2 5" xfId="1634"/>
    <cellStyle name="Comma 133 2 50" xfId="11777"/>
    <cellStyle name="Comma 133 2 51" xfId="11992"/>
    <cellStyle name="Comma 133 2 52" xfId="12205"/>
    <cellStyle name="Comma 133 2 53" xfId="12410"/>
    <cellStyle name="Comma 133 2 54" xfId="12611"/>
    <cellStyle name="Comma 133 2 55" xfId="13131"/>
    <cellStyle name="Comma 133 2 56" xfId="13374"/>
    <cellStyle name="Comma 133 2 57" xfId="12945"/>
    <cellStyle name="Comma 133 2 58" xfId="13584"/>
    <cellStyle name="Comma 133 2 59" xfId="13773"/>
    <cellStyle name="Comma 133 2 6" xfId="1858"/>
    <cellStyle name="Comma 133 2 60" xfId="13976"/>
    <cellStyle name="Comma 133 2 61" xfId="14486"/>
    <cellStyle name="Comma 133 2 62" xfId="14701"/>
    <cellStyle name="Comma 133 2 63" xfId="14303"/>
    <cellStyle name="Comma 133 2 64" xfId="14896"/>
    <cellStyle name="Comma 133 2 7" xfId="2082"/>
    <cellStyle name="Comma 133 2 8" xfId="2306"/>
    <cellStyle name="Comma 133 2 9" xfId="2528"/>
    <cellStyle name="Comma 133 20" xfId="4702"/>
    <cellStyle name="Comma 133 21" xfId="4910"/>
    <cellStyle name="Comma 133 22" xfId="5119"/>
    <cellStyle name="Comma 133 23" xfId="5320"/>
    <cellStyle name="Comma 133 24" xfId="5844"/>
    <cellStyle name="Comma 133 25" xfId="6214"/>
    <cellStyle name="Comma 133 26" xfId="5627"/>
    <cellStyle name="Comma 133 27" xfId="6430"/>
    <cellStyle name="Comma 133 28" xfId="6661"/>
    <cellStyle name="Comma 133 29" xfId="6888"/>
    <cellStyle name="Comma 133 3" xfId="1056"/>
    <cellStyle name="Comma 133 3 2" xfId="17352"/>
    <cellStyle name="Comma 133 30" xfId="7116"/>
    <cellStyle name="Comma 133 31" xfId="7343"/>
    <cellStyle name="Comma 133 32" xfId="7574"/>
    <cellStyle name="Comma 133 33" xfId="7796"/>
    <cellStyle name="Comma 133 34" xfId="8028"/>
    <cellStyle name="Comma 133 35" xfId="8254"/>
    <cellStyle name="Comma 133 36" xfId="8481"/>
    <cellStyle name="Comma 133 37" xfId="8708"/>
    <cellStyle name="Comma 133 38" xfId="8935"/>
    <cellStyle name="Comma 133 39" xfId="9159"/>
    <cellStyle name="Comma 133 4" xfId="1420"/>
    <cellStyle name="Comma 133 40" xfId="9378"/>
    <cellStyle name="Comma 133 41" xfId="9606"/>
    <cellStyle name="Comma 133 42" xfId="9825"/>
    <cellStyle name="Comma 133 43" xfId="10044"/>
    <cellStyle name="Comma 133 44" xfId="10262"/>
    <cellStyle name="Comma 133 45" xfId="10480"/>
    <cellStyle name="Comma 133 46" xfId="10698"/>
    <cellStyle name="Comma 133 47" xfId="10916"/>
    <cellStyle name="Comma 133 48" xfId="11138"/>
    <cellStyle name="Comma 133 49" xfId="11348"/>
    <cellStyle name="Comma 133 5" xfId="850"/>
    <cellStyle name="Comma 133 50" xfId="11568"/>
    <cellStyle name="Comma 133 51" xfId="11782"/>
    <cellStyle name="Comma 133 52" xfId="11997"/>
    <cellStyle name="Comma 133 53" xfId="12206"/>
    <cellStyle name="Comma 133 54" xfId="12415"/>
    <cellStyle name="Comma 133 55" xfId="12612"/>
    <cellStyle name="Comma 133 56" xfId="13130"/>
    <cellStyle name="Comma 133 57" xfId="13375"/>
    <cellStyle name="Comma 133 58" xfId="12944"/>
    <cellStyle name="Comma 133 59" xfId="13790"/>
    <cellStyle name="Comma 133 6" xfId="1639"/>
    <cellStyle name="Comma 133 60" xfId="13774"/>
    <cellStyle name="Comma 133 61" xfId="13977"/>
    <cellStyle name="Comma 133 62" xfId="14485"/>
    <cellStyle name="Comma 133 63" xfId="14702"/>
    <cellStyle name="Comma 133 64" xfId="14302"/>
    <cellStyle name="Comma 133 65" xfId="14897"/>
    <cellStyle name="Comma 133 7" xfId="1859"/>
    <cellStyle name="Comma 133 8" xfId="2083"/>
    <cellStyle name="Comma 133 9" xfId="2311"/>
    <cellStyle name="Comma 134" xfId="224"/>
    <cellStyle name="Comma 134 10" xfId="2523"/>
    <cellStyle name="Comma 134 11" xfId="2744"/>
    <cellStyle name="Comma 134 12" xfId="2967"/>
    <cellStyle name="Comma 134 13" xfId="3180"/>
    <cellStyle name="Comma 134 14" xfId="3388"/>
    <cellStyle name="Comma 134 15" xfId="3630"/>
    <cellStyle name="Comma 134 16" xfId="3826"/>
    <cellStyle name="Comma 134 17" xfId="4051"/>
    <cellStyle name="Comma 134 18" xfId="4261"/>
    <cellStyle name="Comma 134 19" xfId="4477"/>
    <cellStyle name="Comma 134 2" xfId="225"/>
    <cellStyle name="Comma 134 2 10" xfId="2743"/>
    <cellStyle name="Comma 134 2 11" xfId="2962"/>
    <cellStyle name="Comma 134 2 12" xfId="3179"/>
    <cellStyle name="Comma 134 2 13" xfId="3387"/>
    <cellStyle name="Comma 134 2 14" xfId="3629"/>
    <cellStyle name="Comma 134 2 15" xfId="3825"/>
    <cellStyle name="Comma 134 2 16" xfId="4046"/>
    <cellStyle name="Comma 134 2 17" xfId="4260"/>
    <cellStyle name="Comma 134 2 18" xfId="4476"/>
    <cellStyle name="Comma 134 2 19" xfId="4691"/>
    <cellStyle name="Comma 134 2 2" xfId="1059"/>
    <cellStyle name="Comma 134 2 2 2" xfId="17353"/>
    <cellStyle name="Comma 134 2 20" xfId="4903"/>
    <cellStyle name="Comma 134 2 21" xfId="5108"/>
    <cellStyle name="Comma 134 2 22" xfId="5309"/>
    <cellStyle name="Comma 134 2 23" xfId="5847"/>
    <cellStyle name="Comma 134 2 24" xfId="6211"/>
    <cellStyle name="Comma 134 2 25" xfId="5638"/>
    <cellStyle name="Comma 134 2 26" xfId="6423"/>
    <cellStyle name="Comma 134 2 27" xfId="6654"/>
    <cellStyle name="Comma 134 2 28" xfId="6881"/>
    <cellStyle name="Comma 134 2 29" xfId="7109"/>
    <cellStyle name="Comma 134 2 3" xfId="1417"/>
    <cellStyle name="Comma 134 2 30" xfId="7336"/>
    <cellStyle name="Comma 134 2 31" xfId="7563"/>
    <cellStyle name="Comma 134 2 32" xfId="7789"/>
    <cellStyle name="Comma 134 2 33" xfId="8017"/>
    <cellStyle name="Comma 134 2 34" xfId="8243"/>
    <cellStyle name="Comma 134 2 35" xfId="8470"/>
    <cellStyle name="Comma 134 2 36" xfId="8697"/>
    <cellStyle name="Comma 134 2 37" xfId="8924"/>
    <cellStyle name="Comma 134 2 38" xfId="9148"/>
    <cellStyle name="Comma 134 2 39" xfId="9371"/>
    <cellStyle name="Comma 134 2 4" xfId="857"/>
    <cellStyle name="Comma 134 2 40" xfId="9595"/>
    <cellStyle name="Comma 134 2 41" xfId="9818"/>
    <cellStyle name="Comma 134 2 42" xfId="10037"/>
    <cellStyle name="Comma 134 2 43" xfId="10255"/>
    <cellStyle name="Comma 134 2 44" xfId="10473"/>
    <cellStyle name="Comma 134 2 45" xfId="10691"/>
    <cellStyle name="Comma 134 2 46" xfId="10909"/>
    <cellStyle name="Comma 134 2 47" xfId="11127"/>
    <cellStyle name="Comma 134 2 48" xfId="11341"/>
    <cellStyle name="Comma 134 2 49" xfId="11557"/>
    <cellStyle name="Comma 134 2 5" xfId="1628"/>
    <cellStyle name="Comma 134 2 50" xfId="11771"/>
    <cellStyle name="Comma 134 2 51" xfId="11986"/>
    <cellStyle name="Comma 134 2 52" xfId="12199"/>
    <cellStyle name="Comma 134 2 53" xfId="12404"/>
    <cellStyle name="Comma 134 2 54" xfId="12605"/>
    <cellStyle name="Comma 134 2 55" xfId="13133"/>
    <cellStyle name="Comma 134 2 56" xfId="13372"/>
    <cellStyle name="Comma 134 2 57" xfId="12951"/>
    <cellStyle name="Comma 134 2 58" xfId="13578"/>
    <cellStyle name="Comma 134 2 59" xfId="13767"/>
    <cellStyle name="Comma 134 2 6" xfId="1852"/>
    <cellStyle name="Comma 134 2 60" xfId="13970"/>
    <cellStyle name="Comma 134 2 61" xfId="14488"/>
    <cellStyle name="Comma 134 2 62" xfId="14699"/>
    <cellStyle name="Comma 134 2 63" xfId="14309"/>
    <cellStyle name="Comma 134 2 64" xfId="14890"/>
    <cellStyle name="Comma 134 2 7" xfId="2076"/>
    <cellStyle name="Comma 134 2 8" xfId="2300"/>
    <cellStyle name="Comma 134 2 9" xfId="2522"/>
    <cellStyle name="Comma 134 20" xfId="4696"/>
    <cellStyle name="Comma 134 21" xfId="4904"/>
    <cellStyle name="Comma 134 22" xfId="5113"/>
    <cellStyle name="Comma 134 23" xfId="5314"/>
    <cellStyle name="Comma 134 24" xfId="5846"/>
    <cellStyle name="Comma 134 25" xfId="6212"/>
    <cellStyle name="Comma 134 26" xfId="5633"/>
    <cellStyle name="Comma 134 27" xfId="6424"/>
    <cellStyle name="Comma 134 28" xfId="6655"/>
    <cellStyle name="Comma 134 29" xfId="6882"/>
    <cellStyle name="Comma 134 3" xfId="1058"/>
    <cellStyle name="Comma 134 3 2" xfId="17354"/>
    <cellStyle name="Comma 134 30" xfId="7110"/>
    <cellStyle name="Comma 134 31" xfId="7337"/>
    <cellStyle name="Comma 134 32" xfId="7568"/>
    <cellStyle name="Comma 134 33" xfId="7790"/>
    <cellStyle name="Comma 134 34" xfId="8022"/>
    <cellStyle name="Comma 134 35" xfId="8248"/>
    <cellStyle name="Comma 134 36" xfId="8475"/>
    <cellStyle name="Comma 134 37" xfId="8702"/>
    <cellStyle name="Comma 134 38" xfId="8929"/>
    <cellStyle name="Comma 134 39" xfId="9153"/>
    <cellStyle name="Comma 134 4" xfId="1418"/>
    <cellStyle name="Comma 134 40" xfId="9372"/>
    <cellStyle name="Comma 134 41" xfId="9600"/>
    <cellStyle name="Comma 134 42" xfId="9819"/>
    <cellStyle name="Comma 134 43" xfId="10038"/>
    <cellStyle name="Comma 134 44" xfId="10256"/>
    <cellStyle name="Comma 134 45" xfId="10474"/>
    <cellStyle name="Comma 134 46" xfId="10692"/>
    <cellStyle name="Comma 134 47" xfId="10910"/>
    <cellStyle name="Comma 134 48" xfId="11132"/>
    <cellStyle name="Comma 134 49" xfId="11342"/>
    <cellStyle name="Comma 134 5" xfId="856"/>
    <cellStyle name="Comma 134 50" xfId="11562"/>
    <cellStyle name="Comma 134 51" xfId="11776"/>
    <cellStyle name="Comma 134 52" xfId="11991"/>
    <cellStyle name="Comma 134 53" xfId="12200"/>
    <cellStyle name="Comma 134 54" xfId="12409"/>
    <cellStyle name="Comma 134 55" xfId="12606"/>
    <cellStyle name="Comma 134 56" xfId="13132"/>
    <cellStyle name="Comma 134 57" xfId="13373"/>
    <cellStyle name="Comma 134 58" xfId="12950"/>
    <cellStyle name="Comma 134 59" xfId="13583"/>
    <cellStyle name="Comma 134 6" xfId="1633"/>
    <cellStyle name="Comma 134 60" xfId="13768"/>
    <cellStyle name="Comma 134 61" xfId="13971"/>
    <cellStyle name="Comma 134 62" xfId="14487"/>
    <cellStyle name="Comma 134 63" xfId="14700"/>
    <cellStyle name="Comma 134 64" xfId="14308"/>
    <cellStyle name="Comma 134 65" xfId="14891"/>
    <cellStyle name="Comma 134 7" xfId="1853"/>
    <cellStyle name="Comma 134 8" xfId="2077"/>
    <cellStyle name="Comma 134 9" xfId="2305"/>
    <cellStyle name="Comma 135" xfId="226"/>
    <cellStyle name="Comma 135 10" xfId="2517"/>
    <cellStyle name="Comma 135 11" xfId="2738"/>
    <cellStyle name="Comma 135 12" xfId="2961"/>
    <cellStyle name="Comma 135 13" xfId="3174"/>
    <cellStyle name="Comma 135 14" xfId="3384"/>
    <cellStyle name="Comma 135 15" xfId="3624"/>
    <cellStyle name="Comma 135 16" xfId="3820"/>
    <cellStyle name="Comma 135 17" xfId="4045"/>
    <cellStyle name="Comma 135 18" xfId="4255"/>
    <cellStyle name="Comma 135 19" xfId="4471"/>
    <cellStyle name="Comma 135 2" xfId="227"/>
    <cellStyle name="Comma 135 2 10" xfId="2737"/>
    <cellStyle name="Comma 135 2 11" xfId="2956"/>
    <cellStyle name="Comma 135 2 12" xfId="3173"/>
    <cellStyle name="Comma 135 2 13" xfId="3381"/>
    <cellStyle name="Comma 135 2 14" xfId="3623"/>
    <cellStyle name="Comma 135 2 15" xfId="3819"/>
    <cellStyle name="Comma 135 2 16" xfId="4040"/>
    <cellStyle name="Comma 135 2 17" xfId="4254"/>
    <cellStyle name="Comma 135 2 18" xfId="4470"/>
    <cellStyle name="Comma 135 2 19" xfId="4685"/>
    <cellStyle name="Comma 135 2 2" xfId="1061"/>
    <cellStyle name="Comma 135 2 2 2" xfId="17355"/>
    <cellStyle name="Comma 135 2 20" xfId="4897"/>
    <cellStyle name="Comma 135 2 21" xfId="5102"/>
    <cellStyle name="Comma 135 2 22" xfId="5303"/>
    <cellStyle name="Comma 135 2 23" xfId="5849"/>
    <cellStyle name="Comma 135 2 24" xfId="6209"/>
    <cellStyle name="Comma 135 2 25" xfId="5644"/>
    <cellStyle name="Comma 135 2 26" xfId="6417"/>
    <cellStyle name="Comma 135 2 27" xfId="6648"/>
    <cellStyle name="Comma 135 2 28" xfId="6875"/>
    <cellStyle name="Comma 135 2 29" xfId="7103"/>
    <cellStyle name="Comma 135 2 3" xfId="1415"/>
    <cellStyle name="Comma 135 2 30" xfId="7330"/>
    <cellStyle name="Comma 135 2 31" xfId="7557"/>
    <cellStyle name="Comma 135 2 32" xfId="7783"/>
    <cellStyle name="Comma 135 2 33" xfId="8011"/>
    <cellStyle name="Comma 135 2 34" xfId="8237"/>
    <cellStyle name="Comma 135 2 35" xfId="8464"/>
    <cellStyle name="Comma 135 2 36" xfId="8691"/>
    <cellStyle name="Comma 135 2 37" xfId="8918"/>
    <cellStyle name="Comma 135 2 38" xfId="9142"/>
    <cellStyle name="Comma 135 2 39" xfId="9365"/>
    <cellStyle name="Comma 135 2 4" xfId="863"/>
    <cellStyle name="Comma 135 2 40" xfId="9589"/>
    <cellStyle name="Comma 135 2 41" xfId="9812"/>
    <cellStyle name="Comma 135 2 42" xfId="10031"/>
    <cellStyle name="Comma 135 2 43" xfId="10249"/>
    <cellStyle name="Comma 135 2 44" xfId="10467"/>
    <cellStyle name="Comma 135 2 45" xfId="10685"/>
    <cellStyle name="Comma 135 2 46" xfId="10903"/>
    <cellStyle name="Comma 135 2 47" xfId="11121"/>
    <cellStyle name="Comma 135 2 48" xfId="11335"/>
    <cellStyle name="Comma 135 2 49" xfId="11551"/>
    <cellStyle name="Comma 135 2 5" xfId="1622"/>
    <cellStyle name="Comma 135 2 50" xfId="11765"/>
    <cellStyle name="Comma 135 2 51" xfId="11980"/>
    <cellStyle name="Comma 135 2 52" xfId="12193"/>
    <cellStyle name="Comma 135 2 53" xfId="12398"/>
    <cellStyle name="Comma 135 2 54" xfId="12599"/>
    <cellStyle name="Comma 135 2 55" xfId="13135"/>
    <cellStyle name="Comma 135 2 56" xfId="13370"/>
    <cellStyle name="Comma 135 2 57" xfId="12957"/>
    <cellStyle name="Comma 135 2 58" xfId="13572"/>
    <cellStyle name="Comma 135 2 59" xfId="13761"/>
    <cellStyle name="Comma 135 2 6" xfId="1846"/>
    <cellStyle name="Comma 135 2 60" xfId="13964"/>
    <cellStyle name="Comma 135 2 61" xfId="14490"/>
    <cellStyle name="Comma 135 2 62" xfId="14697"/>
    <cellStyle name="Comma 135 2 63" xfId="14315"/>
    <cellStyle name="Comma 135 2 64" xfId="14884"/>
    <cellStyle name="Comma 135 2 7" xfId="2070"/>
    <cellStyle name="Comma 135 2 8" xfId="2294"/>
    <cellStyle name="Comma 135 2 9" xfId="2516"/>
    <cellStyle name="Comma 135 20" xfId="4690"/>
    <cellStyle name="Comma 135 21" xfId="4898"/>
    <cellStyle name="Comma 135 22" xfId="5107"/>
    <cellStyle name="Comma 135 23" xfId="5308"/>
    <cellStyle name="Comma 135 24" xfId="5848"/>
    <cellStyle name="Comma 135 25" xfId="6210"/>
    <cellStyle name="Comma 135 26" xfId="5639"/>
    <cellStyle name="Comma 135 27" xfId="6418"/>
    <cellStyle name="Comma 135 28" xfId="6649"/>
    <cellStyle name="Comma 135 29" xfId="6876"/>
    <cellStyle name="Comma 135 3" xfId="1060"/>
    <cellStyle name="Comma 135 3 2" xfId="17356"/>
    <cellStyle name="Comma 135 30" xfId="7104"/>
    <cellStyle name="Comma 135 31" xfId="7331"/>
    <cellStyle name="Comma 135 32" xfId="7562"/>
    <cellStyle name="Comma 135 33" xfId="7784"/>
    <cellStyle name="Comma 135 34" xfId="8016"/>
    <cellStyle name="Comma 135 35" xfId="8242"/>
    <cellStyle name="Comma 135 36" xfId="8469"/>
    <cellStyle name="Comma 135 37" xfId="8696"/>
    <cellStyle name="Comma 135 38" xfId="8923"/>
    <cellStyle name="Comma 135 39" xfId="9147"/>
    <cellStyle name="Comma 135 4" xfId="1416"/>
    <cellStyle name="Comma 135 40" xfId="9366"/>
    <cellStyle name="Comma 135 41" xfId="9594"/>
    <cellStyle name="Comma 135 42" xfId="9813"/>
    <cellStyle name="Comma 135 43" xfId="10032"/>
    <cellStyle name="Comma 135 44" xfId="10250"/>
    <cellStyle name="Comma 135 45" xfId="10468"/>
    <cellStyle name="Comma 135 46" xfId="10686"/>
    <cellStyle name="Comma 135 47" xfId="10904"/>
    <cellStyle name="Comma 135 48" xfId="11126"/>
    <cellStyle name="Comma 135 49" xfId="11336"/>
    <cellStyle name="Comma 135 5" xfId="862"/>
    <cellStyle name="Comma 135 50" xfId="11556"/>
    <cellStyle name="Comma 135 51" xfId="11770"/>
    <cellStyle name="Comma 135 52" xfId="11985"/>
    <cellStyle name="Comma 135 53" xfId="12194"/>
    <cellStyle name="Comma 135 54" xfId="12403"/>
    <cellStyle name="Comma 135 55" xfId="12600"/>
    <cellStyle name="Comma 135 56" xfId="13134"/>
    <cellStyle name="Comma 135 57" xfId="13371"/>
    <cellStyle name="Comma 135 58" xfId="12954"/>
    <cellStyle name="Comma 135 59" xfId="13577"/>
    <cellStyle name="Comma 135 6" xfId="1627"/>
    <cellStyle name="Comma 135 60" xfId="13762"/>
    <cellStyle name="Comma 135 61" xfId="13965"/>
    <cellStyle name="Comma 135 62" xfId="14489"/>
    <cellStyle name="Comma 135 63" xfId="14698"/>
    <cellStyle name="Comma 135 64" xfId="14314"/>
    <cellStyle name="Comma 135 65" xfId="14885"/>
    <cellStyle name="Comma 135 7" xfId="1847"/>
    <cellStyle name="Comma 135 8" xfId="2071"/>
    <cellStyle name="Comma 135 9" xfId="2299"/>
    <cellStyle name="Comma 136" xfId="228"/>
    <cellStyle name="Comma 136 10" xfId="2511"/>
    <cellStyle name="Comma 136 11" xfId="2732"/>
    <cellStyle name="Comma 136 12" xfId="2955"/>
    <cellStyle name="Comma 136 13" xfId="3168"/>
    <cellStyle name="Comma 136 14" xfId="3380"/>
    <cellStyle name="Comma 136 15" xfId="3618"/>
    <cellStyle name="Comma 136 16" xfId="3814"/>
    <cellStyle name="Comma 136 17" xfId="4039"/>
    <cellStyle name="Comma 136 18" xfId="4249"/>
    <cellStyle name="Comma 136 19" xfId="4465"/>
    <cellStyle name="Comma 136 2" xfId="229"/>
    <cellStyle name="Comma 136 2 10" xfId="2731"/>
    <cellStyle name="Comma 136 2 11" xfId="2950"/>
    <cellStyle name="Comma 136 2 12" xfId="3167"/>
    <cellStyle name="Comma 136 2 13" xfId="3375"/>
    <cellStyle name="Comma 136 2 14" xfId="3617"/>
    <cellStyle name="Comma 136 2 15" xfId="3813"/>
    <cellStyle name="Comma 136 2 16" xfId="4034"/>
    <cellStyle name="Comma 136 2 17" xfId="4248"/>
    <cellStyle name="Comma 136 2 18" xfId="4464"/>
    <cellStyle name="Comma 136 2 19" xfId="4679"/>
    <cellStyle name="Comma 136 2 2" xfId="1063"/>
    <cellStyle name="Comma 136 2 2 2" xfId="17357"/>
    <cellStyle name="Comma 136 2 20" xfId="4891"/>
    <cellStyle name="Comma 136 2 21" xfId="5096"/>
    <cellStyle name="Comma 136 2 22" xfId="5297"/>
    <cellStyle name="Comma 136 2 23" xfId="5851"/>
    <cellStyle name="Comma 136 2 24" xfId="6207"/>
    <cellStyle name="Comma 136 2 25" xfId="5650"/>
    <cellStyle name="Comma 136 2 26" xfId="6411"/>
    <cellStyle name="Comma 136 2 27" xfId="6642"/>
    <cellStyle name="Comma 136 2 28" xfId="6869"/>
    <cellStyle name="Comma 136 2 29" xfId="7097"/>
    <cellStyle name="Comma 136 2 3" xfId="1413"/>
    <cellStyle name="Comma 136 2 30" xfId="7324"/>
    <cellStyle name="Comma 136 2 31" xfId="7551"/>
    <cellStyle name="Comma 136 2 32" xfId="7777"/>
    <cellStyle name="Comma 136 2 33" xfId="8005"/>
    <cellStyle name="Comma 136 2 34" xfId="8231"/>
    <cellStyle name="Comma 136 2 35" xfId="8458"/>
    <cellStyle name="Comma 136 2 36" xfId="8685"/>
    <cellStyle name="Comma 136 2 37" xfId="8912"/>
    <cellStyle name="Comma 136 2 38" xfId="9136"/>
    <cellStyle name="Comma 136 2 39" xfId="9359"/>
    <cellStyle name="Comma 136 2 4" xfId="869"/>
    <cellStyle name="Comma 136 2 40" xfId="9583"/>
    <cellStyle name="Comma 136 2 41" xfId="9806"/>
    <cellStyle name="Comma 136 2 42" xfId="10025"/>
    <cellStyle name="Comma 136 2 43" xfId="10243"/>
    <cellStyle name="Comma 136 2 44" xfId="10461"/>
    <cellStyle name="Comma 136 2 45" xfId="10679"/>
    <cellStyle name="Comma 136 2 46" xfId="10897"/>
    <cellStyle name="Comma 136 2 47" xfId="11115"/>
    <cellStyle name="Comma 136 2 48" xfId="11329"/>
    <cellStyle name="Comma 136 2 49" xfId="11545"/>
    <cellStyle name="Comma 136 2 5" xfId="1616"/>
    <cellStyle name="Comma 136 2 50" xfId="11759"/>
    <cellStyle name="Comma 136 2 51" xfId="11974"/>
    <cellStyle name="Comma 136 2 52" xfId="12187"/>
    <cellStyle name="Comma 136 2 53" xfId="12392"/>
    <cellStyle name="Comma 136 2 54" xfId="12593"/>
    <cellStyle name="Comma 136 2 55" xfId="13137"/>
    <cellStyle name="Comma 136 2 56" xfId="13368"/>
    <cellStyle name="Comma 136 2 57" xfId="12963"/>
    <cellStyle name="Comma 136 2 58" xfId="13566"/>
    <cellStyle name="Comma 136 2 59" xfId="13755"/>
    <cellStyle name="Comma 136 2 6" xfId="1840"/>
    <cellStyle name="Comma 136 2 60" xfId="13958"/>
    <cellStyle name="Comma 136 2 61" xfId="14492"/>
    <cellStyle name="Comma 136 2 62" xfId="14695"/>
    <cellStyle name="Comma 136 2 63" xfId="14321"/>
    <cellStyle name="Comma 136 2 64" xfId="14878"/>
    <cellStyle name="Comma 136 2 7" xfId="2064"/>
    <cellStyle name="Comma 136 2 8" xfId="2288"/>
    <cellStyle name="Comma 136 2 9" xfId="2510"/>
    <cellStyle name="Comma 136 20" xfId="4684"/>
    <cellStyle name="Comma 136 21" xfId="4892"/>
    <cellStyle name="Comma 136 22" xfId="5101"/>
    <cellStyle name="Comma 136 23" xfId="5302"/>
    <cellStyle name="Comma 136 24" xfId="5850"/>
    <cellStyle name="Comma 136 25" xfId="6208"/>
    <cellStyle name="Comma 136 26" xfId="5645"/>
    <cellStyle name="Comma 136 27" xfId="6412"/>
    <cellStyle name="Comma 136 28" xfId="6643"/>
    <cellStyle name="Comma 136 29" xfId="6870"/>
    <cellStyle name="Comma 136 3" xfId="1062"/>
    <cellStyle name="Comma 136 3 2" xfId="17358"/>
    <cellStyle name="Comma 136 30" xfId="7098"/>
    <cellStyle name="Comma 136 31" xfId="7325"/>
    <cellStyle name="Comma 136 32" xfId="7556"/>
    <cellStyle name="Comma 136 33" xfId="7778"/>
    <cellStyle name="Comma 136 34" xfId="8010"/>
    <cellStyle name="Comma 136 35" xfId="8236"/>
    <cellStyle name="Comma 136 36" xfId="8463"/>
    <cellStyle name="Comma 136 37" xfId="8690"/>
    <cellStyle name="Comma 136 38" xfId="8917"/>
    <cellStyle name="Comma 136 39" xfId="9141"/>
    <cellStyle name="Comma 136 4" xfId="1414"/>
    <cellStyle name="Comma 136 40" xfId="9360"/>
    <cellStyle name="Comma 136 41" xfId="9588"/>
    <cellStyle name="Comma 136 42" xfId="9807"/>
    <cellStyle name="Comma 136 43" xfId="10026"/>
    <cellStyle name="Comma 136 44" xfId="10244"/>
    <cellStyle name="Comma 136 45" xfId="10462"/>
    <cellStyle name="Comma 136 46" xfId="10680"/>
    <cellStyle name="Comma 136 47" xfId="10898"/>
    <cellStyle name="Comma 136 48" xfId="11120"/>
    <cellStyle name="Comma 136 49" xfId="11330"/>
    <cellStyle name="Comma 136 5" xfId="868"/>
    <cellStyle name="Comma 136 50" xfId="11550"/>
    <cellStyle name="Comma 136 51" xfId="11764"/>
    <cellStyle name="Comma 136 52" xfId="11979"/>
    <cellStyle name="Comma 136 53" xfId="12188"/>
    <cellStyle name="Comma 136 54" xfId="12397"/>
    <cellStyle name="Comma 136 55" xfId="12594"/>
    <cellStyle name="Comma 136 56" xfId="13136"/>
    <cellStyle name="Comma 136 57" xfId="13369"/>
    <cellStyle name="Comma 136 58" xfId="12958"/>
    <cellStyle name="Comma 136 59" xfId="13571"/>
    <cellStyle name="Comma 136 6" xfId="1621"/>
    <cellStyle name="Comma 136 60" xfId="13756"/>
    <cellStyle name="Comma 136 61" xfId="13961"/>
    <cellStyle name="Comma 136 62" xfId="14491"/>
    <cellStyle name="Comma 136 63" xfId="14696"/>
    <cellStyle name="Comma 136 64" xfId="14320"/>
    <cellStyle name="Comma 136 65" xfId="14879"/>
    <cellStyle name="Comma 136 7" xfId="1841"/>
    <cellStyle name="Comma 136 8" xfId="2065"/>
    <cellStyle name="Comma 136 9" xfId="2293"/>
    <cellStyle name="Comma 137" xfId="230"/>
    <cellStyle name="Comma 137 10" xfId="2507"/>
    <cellStyle name="Comma 137 11" xfId="2728"/>
    <cellStyle name="Comma 137 12" xfId="2949"/>
    <cellStyle name="Comma 137 13" xfId="3164"/>
    <cellStyle name="Comma 137 14" xfId="3374"/>
    <cellStyle name="Comma 137 15" xfId="3612"/>
    <cellStyle name="Comma 137 16" xfId="3810"/>
    <cellStyle name="Comma 137 17" xfId="4033"/>
    <cellStyle name="Comma 137 18" xfId="4245"/>
    <cellStyle name="Comma 137 19" xfId="4461"/>
    <cellStyle name="Comma 137 2" xfId="231"/>
    <cellStyle name="Comma 137 2 10" xfId="2725"/>
    <cellStyle name="Comma 137 2 11" xfId="2946"/>
    <cellStyle name="Comma 137 2 12" xfId="3161"/>
    <cellStyle name="Comma 137 2 13" xfId="3361"/>
    <cellStyle name="Comma 137 2 14" xfId="3611"/>
    <cellStyle name="Comma 137 2 15" xfId="3807"/>
    <cellStyle name="Comma 137 2 16" xfId="4030"/>
    <cellStyle name="Comma 137 2 17" xfId="4242"/>
    <cellStyle name="Comma 137 2 18" xfId="4458"/>
    <cellStyle name="Comma 137 2 19" xfId="4675"/>
    <cellStyle name="Comma 137 2 2" xfId="1065"/>
    <cellStyle name="Comma 137 2 2 2" xfId="17359"/>
    <cellStyle name="Comma 137 2 20" xfId="4885"/>
    <cellStyle name="Comma 137 2 21" xfId="5092"/>
    <cellStyle name="Comma 137 2 22" xfId="5293"/>
    <cellStyle name="Comma 137 2 23" xfId="5853"/>
    <cellStyle name="Comma 137 2 24" xfId="6205"/>
    <cellStyle name="Comma 137 2 25" xfId="5656"/>
    <cellStyle name="Comma 137 2 26" xfId="6405"/>
    <cellStyle name="Comma 137 2 27" xfId="6636"/>
    <cellStyle name="Comma 137 2 28" xfId="6863"/>
    <cellStyle name="Comma 137 2 29" xfId="7091"/>
    <cellStyle name="Comma 137 2 3" xfId="1411"/>
    <cellStyle name="Comma 137 2 30" xfId="7318"/>
    <cellStyle name="Comma 137 2 31" xfId="7547"/>
    <cellStyle name="Comma 137 2 32" xfId="7771"/>
    <cellStyle name="Comma 137 2 33" xfId="8001"/>
    <cellStyle name="Comma 137 2 34" xfId="8227"/>
    <cellStyle name="Comma 137 2 35" xfId="8454"/>
    <cellStyle name="Comma 137 2 36" xfId="8681"/>
    <cellStyle name="Comma 137 2 37" xfId="8908"/>
    <cellStyle name="Comma 137 2 38" xfId="9132"/>
    <cellStyle name="Comma 137 2 39" xfId="9353"/>
    <cellStyle name="Comma 137 2 4" xfId="875"/>
    <cellStyle name="Comma 137 2 40" xfId="9579"/>
    <cellStyle name="Comma 137 2 41" xfId="9800"/>
    <cellStyle name="Comma 137 2 42" xfId="10019"/>
    <cellStyle name="Comma 137 2 43" xfId="10237"/>
    <cellStyle name="Comma 137 2 44" xfId="10455"/>
    <cellStyle name="Comma 137 2 45" xfId="10673"/>
    <cellStyle name="Comma 137 2 46" xfId="10891"/>
    <cellStyle name="Comma 137 2 47" xfId="11111"/>
    <cellStyle name="Comma 137 2 48" xfId="11323"/>
    <cellStyle name="Comma 137 2 49" xfId="11541"/>
    <cellStyle name="Comma 137 2 5" xfId="1612"/>
    <cellStyle name="Comma 137 2 50" xfId="11755"/>
    <cellStyle name="Comma 137 2 51" xfId="11970"/>
    <cellStyle name="Comma 137 2 52" xfId="12181"/>
    <cellStyle name="Comma 137 2 53" xfId="12388"/>
    <cellStyle name="Comma 137 2 54" xfId="12587"/>
    <cellStyle name="Comma 137 2 55" xfId="13139"/>
    <cellStyle name="Comma 137 2 56" xfId="13366"/>
    <cellStyle name="Comma 137 2 57" xfId="12969"/>
    <cellStyle name="Comma 137 2 58" xfId="13560"/>
    <cellStyle name="Comma 137 2 59" xfId="13749"/>
    <cellStyle name="Comma 137 2 6" xfId="1834"/>
    <cellStyle name="Comma 137 2 60" xfId="13952"/>
    <cellStyle name="Comma 137 2 61" xfId="14494"/>
    <cellStyle name="Comma 137 2 62" xfId="14693"/>
    <cellStyle name="Comma 137 2 63" xfId="14327"/>
    <cellStyle name="Comma 137 2 64" xfId="14872"/>
    <cellStyle name="Comma 137 2 7" xfId="2058"/>
    <cellStyle name="Comma 137 2 8" xfId="2284"/>
    <cellStyle name="Comma 137 2 9" xfId="2504"/>
    <cellStyle name="Comma 137 20" xfId="4678"/>
    <cellStyle name="Comma 137 21" xfId="4888"/>
    <cellStyle name="Comma 137 22" xfId="5095"/>
    <cellStyle name="Comma 137 23" xfId="5296"/>
    <cellStyle name="Comma 137 24" xfId="5852"/>
    <cellStyle name="Comma 137 25" xfId="6206"/>
    <cellStyle name="Comma 137 26" xfId="5651"/>
    <cellStyle name="Comma 137 27" xfId="6408"/>
    <cellStyle name="Comma 137 28" xfId="6639"/>
    <cellStyle name="Comma 137 29" xfId="6866"/>
    <cellStyle name="Comma 137 3" xfId="1064"/>
    <cellStyle name="Comma 137 3 2" xfId="17360"/>
    <cellStyle name="Comma 137 30" xfId="7094"/>
    <cellStyle name="Comma 137 31" xfId="7321"/>
    <cellStyle name="Comma 137 32" xfId="7550"/>
    <cellStyle name="Comma 137 33" xfId="7774"/>
    <cellStyle name="Comma 137 34" xfId="8004"/>
    <cellStyle name="Comma 137 35" xfId="8230"/>
    <cellStyle name="Comma 137 36" xfId="8457"/>
    <cellStyle name="Comma 137 37" xfId="8684"/>
    <cellStyle name="Comma 137 38" xfId="8911"/>
    <cellStyle name="Comma 137 39" xfId="9135"/>
    <cellStyle name="Comma 137 4" xfId="1412"/>
    <cellStyle name="Comma 137 40" xfId="9356"/>
    <cellStyle name="Comma 137 41" xfId="9582"/>
    <cellStyle name="Comma 137 42" xfId="9803"/>
    <cellStyle name="Comma 137 43" xfId="10022"/>
    <cellStyle name="Comma 137 44" xfId="10240"/>
    <cellStyle name="Comma 137 45" xfId="10458"/>
    <cellStyle name="Comma 137 46" xfId="10676"/>
    <cellStyle name="Comma 137 47" xfId="10894"/>
    <cellStyle name="Comma 137 48" xfId="11114"/>
    <cellStyle name="Comma 137 49" xfId="11326"/>
    <cellStyle name="Comma 137 5" xfId="872"/>
    <cellStyle name="Comma 137 50" xfId="11544"/>
    <cellStyle name="Comma 137 51" xfId="11758"/>
    <cellStyle name="Comma 137 52" xfId="11973"/>
    <cellStyle name="Comma 137 53" xfId="12184"/>
    <cellStyle name="Comma 137 54" xfId="12391"/>
    <cellStyle name="Comma 137 55" xfId="12590"/>
    <cellStyle name="Comma 137 56" xfId="13138"/>
    <cellStyle name="Comma 137 57" xfId="13367"/>
    <cellStyle name="Comma 137 58" xfId="12964"/>
    <cellStyle name="Comma 137 59" xfId="13565"/>
    <cellStyle name="Comma 137 6" xfId="1615"/>
    <cellStyle name="Comma 137 60" xfId="13752"/>
    <cellStyle name="Comma 137 61" xfId="13957"/>
    <cellStyle name="Comma 137 62" xfId="14493"/>
    <cellStyle name="Comma 137 63" xfId="14694"/>
    <cellStyle name="Comma 137 64" xfId="14324"/>
    <cellStyle name="Comma 137 65" xfId="14873"/>
    <cellStyle name="Comma 137 7" xfId="1837"/>
    <cellStyle name="Comma 137 8" xfId="2061"/>
    <cellStyle name="Comma 137 9" xfId="2287"/>
    <cellStyle name="Comma 138" xfId="232"/>
    <cellStyle name="Comma 138 10" xfId="2503"/>
    <cellStyle name="Comma 138 11" xfId="2724"/>
    <cellStyle name="Comma 138 12" xfId="2943"/>
    <cellStyle name="Comma 138 13" xfId="3160"/>
    <cellStyle name="Comma 138 14" xfId="3360"/>
    <cellStyle name="Comma 138 15" xfId="3606"/>
    <cellStyle name="Comma 138 16" xfId="3806"/>
    <cellStyle name="Comma 138 17" xfId="4027"/>
    <cellStyle name="Comma 138 18" xfId="4241"/>
    <cellStyle name="Comma 138 19" xfId="4457"/>
    <cellStyle name="Comma 138 2" xfId="233"/>
    <cellStyle name="Comma 138 2 10" xfId="2719"/>
    <cellStyle name="Comma 138 2 11" xfId="2942"/>
    <cellStyle name="Comma 138 2 12" xfId="3155"/>
    <cellStyle name="Comma 138 2 13" xfId="3355"/>
    <cellStyle name="Comma 138 2 14" xfId="3605"/>
    <cellStyle name="Comma 138 2 15" xfId="3797"/>
    <cellStyle name="Comma 138 2 16" xfId="4026"/>
    <cellStyle name="Comma 138 2 17" xfId="4236"/>
    <cellStyle name="Comma 138 2 18" xfId="4452"/>
    <cellStyle name="Comma 138 2 19" xfId="4671"/>
    <cellStyle name="Comma 138 2 2" xfId="1067"/>
    <cellStyle name="Comma 138 2 2 2" xfId="17361"/>
    <cellStyle name="Comma 138 2 20" xfId="4879"/>
    <cellStyle name="Comma 138 2 21" xfId="5088"/>
    <cellStyle name="Comma 138 2 22" xfId="5289"/>
    <cellStyle name="Comma 138 2 23" xfId="5855"/>
    <cellStyle name="Comma 138 2 24" xfId="6203"/>
    <cellStyle name="Comma 138 2 25" xfId="5660"/>
    <cellStyle name="Comma 138 2 26" xfId="6399"/>
    <cellStyle name="Comma 138 2 27" xfId="6630"/>
    <cellStyle name="Comma 138 2 28" xfId="6857"/>
    <cellStyle name="Comma 138 2 29" xfId="7085"/>
    <cellStyle name="Comma 138 2 3" xfId="1409"/>
    <cellStyle name="Comma 138 2 30" xfId="7312"/>
    <cellStyle name="Comma 138 2 31" xfId="7543"/>
    <cellStyle name="Comma 138 2 32" xfId="7765"/>
    <cellStyle name="Comma 138 2 33" xfId="7997"/>
    <cellStyle name="Comma 138 2 34" xfId="8223"/>
    <cellStyle name="Comma 138 2 35" xfId="8450"/>
    <cellStyle name="Comma 138 2 36" xfId="8677"/>
    <cellStyle name="Comma 138 2 37" xfId="8904"/>
    <cellStyle name="Comma 138 2 38" xfId="9128"/>
    <cellStyle name="Comma 138 2 39" xfId="9347"/>
    <cellStyle name="Comma 138 2 4" xfId="881"/>
    <cellStyle name="Comma 138 2 40" xfId="9575"/>
    <cellStyle name="Comma 138 2 41" xfId="9794"/>
    <cellStyle name="Comma 138 2 42" xfId="10013"/>
    <cellStyle name="Comma 138 2 43" xfId="10231"/>
    <cellStyle name="Comma 138 2 44" xfId="10449"/>
    <cellStyle name="Comma 138 2 45" xfId="10667"/>
    <cellStyle name="Comma 138 2 46" xfId="10885"/>
    <cellStyle name="Comma 138 2 47" xfId="11107"/>
    <cellStyle name="Comma 138 2 48" xfId="11317"/>
    <cellStyle name="Comma 138 2 49" xfId="11537"/>
    <cellStyle name="Comma 138 2 5" xfId="1608"/>
    <cellStyle name="Comma 138 2 50" xfId="11751"/>
    <cellStyle name="Comma 138 2 51" xfId="11966"/>
    <cellStyle name="Comma 138 2 52" xfId="12175"/>
    <cellStyle name="Comma 138 2 53" xfId="12384"/>
    <cellStyle name="Comma 138 2 54" xfId="12581"/>
    <cellStyle name="Comma 138 2 55" xfId="13141"/>
    <cellStyle name="Comma 138 2 56" xfId="13364"/>
    <cellStyle name="Comma 138 2 57" xfId="12975"/>
    <cellStyle name="Comma 138 2 58" xfId="13554"/>
    <cellStyle name="Comma 138 2 59" xfId="13743"/>
    <cellStyle name="Comma 138 2 6" xfId="1828"/>
    <cellStyle name="Comma 138 2 60" xfId="13938"/>
    <cellStyle name="Comma 138 2 61" xfId="14496"/>
    <cellStyle name="Comma 138 2 62" xfId="14691"/>
    <cellStyle name="Comma 138 2 63" xfId="14333"/>
    <cellStyle name="Comma 138 2 64" xfId="14866"/>
    <cellStyle name="Comma 138 2 7" xfId="2052"/>
    <cellStyle name="Comma 138 2 8" xfId="2280"/>
    <cellStyle name="Comma 138 2 9" xfId="2498"/>
    <cellStyle name="Comma 138 20" xfId="4672"/>
    <cellStyle name="Comma 138 21" xfId="4884"/>
    <cellStyle name="Comma 138 22" xfId="5089"/>
    <cellStyle name="Comma 138 23" xfId="5290"/>
    <cellStyle name="Comma 138 24" xfId="5854"/>
    <cellStyle name="Comma 138 25" xfId="6204"/>
    <cellStyle name="Comma 138 26" xfId="5657"/>
    <cellStyle name="Comma 138 27" xfId="6404"/>
    <cellStyle name="Comma 138 28" xfId="6635"/>
    <cellStyle name="Comma 138 29" xfId="6862"/>
    <cellStyle name="Comma 138 3" xfId="1066"/>
    <cellStyle name="Comma 138 3 2" xfId="17362"/>
    <cellStyle name="Comma 138 30" xfId="7090"/>
    <cellStyle name="Comma 138 31" xfId="7317"/>
    <cellStyle name="Comma 138 32" xfId="7544"/>
    <cellStyle name="Comma 138 33" xfId="7770"/>
    <cellStyle name="Comma 138 34" xfId="7998"/>
    <cellStyle name="Comma 138 35" xfId="8224"/>
    <cellStyle name="Comma 138 36" xfId="8451"/>
    <cellStyle name="Comma 138 37" xfId="8678"/>
    <cellStyle name="Comma 138 38" xfId="8905"/>
    <cellStyle name="Comma 138 39" xfId="9129"/>
    <cellStyle name="Comma 138 4" xfId="1410"/>
    <cellStyle name="Comma 138 40" xfId="9352"/>
    <cellStyle name="Comma 138 41" xfId="9576"/>
    <cellStyle name="Comma 138 42" xfId="9799"/>
    <cellStyle name="Comma 138 43" xfId="10018"/>
    <cellStyle name="Comma 138 44" xfId="10236"/>
    <cellStyle name="Comma 138 45" xfId="10454"/>
    <cellStyle name="Comma 138 46" xfId="10672"/>
    <cellStyle name="Comma 138 47" xfId="10890"/>
    <cellStyle name="Comma 138 48" xfId="11108"/>
    <cellStyle name="Comma 138 49" xfId="11322"/>
    <cellStyle name="Comma 138 5" xfId="876"/>
    <cellStyle name="Comma 138 50" xfId="11538"/>
    <cellStyle name="Comma 138 51" xfId="11752"/>
    <cellStyle name="Comma 138 52" xfId="11967"/>
    <cellStyle name="Comma 138 53" xfId="12180"/>
    <cellStyle name="Comma 138 54" xfId="12385"/>
    <cellStyle name="Comma 138 55" xfId="12586"/>
    <cellStyle name="Comma 138 56" xfId="13140"/>
    <cellStyle name="Comma 138 57" xfId="13365"/>
    <cellStyle name="Comma 138 58" xfId="12970"/>
    <cellStyle name="Comma 138 59" xfId="13559"/>
    <cellStyle name="Comma 138 6" xfId="1609"/>
    <cellStyle name="Comma 138 60" xfId="13748"/>
    <cellStyle name="Comma 138 61" xfId="13951"/>
    <cellStyle name="Comma 138 62" xfId="14495"/>
    <cellStyle name="Comma 138 63" xfId="14692"/>
    <cellStyle name="Comma 138 64" xfId="14328"/>
    <cellStyle name="Comma 138 65" xfId="14869"/>
    <cellStyle name="Comma 138 7" xfId="1833"/>
    <cellStyle name="Comma 138 8" xfId="2057"/>
    <cellStyle name="Comma 138 9" xfId="2281"/>
    <cellStyle name="Comma 139" xfId="234"/>
    <cellStyle name="Comma 139 10" xfId="2497"/>
    <cellStyle name="Comma 139 11" xfId="2718"/>
    <cellStyle name="Comma 139 12" xfId="2937"/>
    <cellStyle name="Comma 139 13" xfId="3154"/>
    <cellStyle name="Comma 139 14" xfId="3354"/>
    <cellStyle name="Comma 139 15" xfId="3600"/>
    <cellStyle name="Comma 139 16" xfId="3792"/>
    <cellStyle name="Comma 139 17" xfId="4021"/>
    <cellStyle name="Comma 139 18" xfId="4235"/>
    <cellStyle name="Comma 139 19" xfId="4451"/>
    <cellStyle name="Comma 139 2" xfId="235"/>
    <cellStyle name="Comma 139 2 10" xfId="2705"/>
    <cellStyle name="Comma 139 2 11" xfId="2936"/>
    <cellStyle name="Comma 139 2 12" xfId="3141"/>
    <cellStyle name="Comma 139 2 13" xfId="3349"/>
    <cellStyle name="Comma 139 2 14" xfId="3599"/>
    <cellStyle name="Comma 139 2 15" xfId="3787"/>
    <cellStyle name="Comma 139 2 16" xfId="4020"/>
    <cellStyle name="Comma 139 2 17" xfId="4222"/>
    <cellStyle name="Comma 139 2 18" xfId="4438"/>
    <cellStyle name="Comma 139 2 19" xfId="4665"/>
    <cellStyle name="Comma 139 2 2" xfId="1069"/>
    <cellStyle name="Comma 139 2 2 2" xfId="17363"/>
    <cellStyle name="Comma 139 2 20" xfId="4865"/>
    <cellStyle name="Comma 139 2 21" xfId="5082"/>
    <cellStyle name="Comma 139 2 22" xfId="5283"/>
    <cellStyle name="Comma 139 2 23" xfId="5857"/>
    <cellStyle name="Comma 139 2 24" xfId="6201"/>
    <cellStyle name="Comma 139 2 25" xfId="5664"/>
    <cellStyle name="Comma 139 2 26" xfId="6385"/>
    <cellStyle name="Comma 139 2 27" xfId="6616"/>
    <cellStyle name="Comma 139 2 28" xfId="6843"/>
    <cellStyle name="Comma 139 2 29" xfId="7071"/>
    <cellStyle name="Comma 139 2 3" xfId="1407"/>
    <cellStyle name="Comma 139 2 30" xfId="7298"/>
    <cellStyle name="Comma 139 2 31" xfId="7537"/>
    <cellStyle name="Comma 139 2 32" xfId="7751"/>
    <cellStyle name="Comma 139 2 33" xfId="7991"/>
    <cellStyle name="Comma 139 2 34" xfId="8217"/>
    <cellStyle name="Comma 139 2 35" xfId="8444"/>
    <cellStyle name="Comma 139 2 36" xfId="8671"/>
    <cellStyle name="Comma 139 2 37" xfId="8898"/>
    <cellStyle name="Comma 139 2 38" xfId="9122"/>
    <cellStyle name="Comma 139 2 39" xfId="9333"/>
    <cellStyle name="Comma 139 2 4" xfId="887"/>
    <cellStyle name="Comma 139 2 40" xfId="9569"/>
    <cellStyle name="Comma 139 2 41" xfId="9780"/>
    <cellStyle name="Comma 139 2 42" xfId="9999"/>
    <cellStyle name="Comma 139 2 43" xfId="10217"/>
    <cellStyle name="Comma 139 2 44" xfId="10435"/>
    <cellStyle name="Comma 139 2 45" xfId="10653"/>
    <cellStyle name="Comma 139 2 46" xfId="10871"/>
    <cellStyle name="Comma 139 2 47" xfId="11101"/>
    <cellStyle name="Comma 139 2 48" xfId="11303"/>
    <cellStyle name="Comma 139 2 49" xfId="11531"/>
    <cellStyle name="Comma 139 2 5" xfId="1602"/>
    <cellStyle name="Comma 139 2 50" xfId="11745"/>
    <cellStyle name="Comma 139 2 51" xfId="11960"/>
    <cellStyle name="Comma 139 2 52" xfId="12161"/>
    <cellStyle name="Comma 139 2 53" xfId="12378"/>
    <cellStyle name="Comma 139 2 54" xfId="12567"/>
    <cellStyle name="Comma 139 2 55" xfId="13143"/>
    <cellStyle name="Comma 139 2 56" xfId="13362"/>
    <cellStyle name="Comma 139 2 57" xfId="12981"/>
    <cellStyle name="Comma 139 2 58" xfId="13550"/>
    <cellStyle name="Comma 139 2 59" xfId="13729"/>
    <cellStyle name="Comma 139 2 6" xfId="1814"/>
    <cellStyle name="Comma 139 2 60" xfId="13932"/>
    <cellStyle name="Comma 139 2 61" xfId="14498"/>
    <cellStyle name="Comma 139 2 62" xfId="14689"/>
    <cellStyle name="Comma 139 2 63" xfId="14339"/>
    <cellStyle name="Comma 139 2 64" xfId="14860"/>
    <cellStyle name="Comma 139 2 7" xfId="2038"/>
    <cellStyle name="Comma 139 2 8" xfId="2274"/>
    <cellStyle name="Comma 139 2 9" xfId="2484"/>
    <cellStyle name="Comma 139 20" xfId="4666"/>
    <cellStyle name="Comma 139 21" xfId="4878"/>
    <cellStyle name="Comma 139 22" xfId="5083"/>
    <cellStyle name="Comma 139 23" xfId="5284"/>
    <cellStyle name="Comma 139 24" xfId="5856"/>
    <cellStyle name="Comma 139 25" xfId="6202"/>
    <cellStyle name="Comma 139 26" xfId="5663"/>
    <cellStyle name="Comma 139 27" xfId="6398"/>
    <cellStyle name="Comma 139 28" xfId="6629"/>
    <cellStyle name="Comma 139 29" xfId="6856"/>
    <cellStyle name="Comma 139 3" xfId="1068"/>
    <cellStyle name="Comma 139 3 2" xfId="17364"/>
    <cellStyle name="Comma 139 30" xfId="7084"/>
    <cellStyle name="Comma 139 31" xfId="7311"/>
    <cellStyle name="Comma 139 32" xfId="7538"/>
    <cellStyle name="Comma 139 33" xfId="7764"/>
    <cellStyle name="Comma 139 34" xfId="7992"/>
    <cellStyle name="Comma 139 35" xfId="8218"/>
    <cellStyle name="Comma 139 36" xfId="8445"/>
    <cellStyle name="Comma 139 37" xfId="8672"/>
    <cellStyle name="Comma 139 38" xfId="8899"/>
    <cellStyle name="Comma 139 39" xfId="9123"/>
    <cellStyle name="Comma 139 4" xfId="1408"/>
    <cellStyle name="Comma 139 40" xfId="9346"/>
    <cellStyle name="Comma 139 41" xfId="9570"/>
    <cellStyle name="Comma 139 42" xfId="9793"/>
    <cellStyle name="Comma 139 43" xfId="10012"/>
    <cellStyle name="Comma 139 44" xfId="10230"/>
    <cellStyle name="Comma 139 45" xfId="10448"/>
    <cellStyle name="Comma 139 46" xfId="10666"/>
    <cellStyle name="Comma 139 47" xfId="10884"/>
    <cellStyle name="Comma 139 48" xfId="11102"/>
    <cellStyle name="Comma 139 49" xfId="11316"/>
    <cellStyle name="Comma 139 5" xfId="882"/>
    <cellStyle name="Comma 139 50" xfId="11532"/>
    <cellStyle name="Comma 139 51" xfId="11746"/>
    <cellStyle name="Comma 139 52" xfId="11961"/>
    <cellStyle name="Comma 139 53" xfId="12174"/>
    <cellStyle name="Comma 139 54" xfId="12379"/>
    <cellStyle name="Comma 139 55" xfId="12580"/>
    <cellStyle name="Comma 139 56" xfId="13142"/>
    <cellStyle name="Comma 139 57" xfId="13363"/>
    <cellStyle name="Comma 139 58" xfId="12976"/>
    <cellStyle name="Comma 139 59" xfId="13553"/>
    <cellStyle name="Comma 139 6" xfId="1603"/>
    <cellStyle name="Comma 139 60" xfId="13738"/>
    <cellStyle name="Comma 139 61" xfId="13937"/>
    <cellStyle name="Comma 139 62" xfId="14497"/>
    <cellStyle name="Comma 139 63" xfId="14690"/>
    <cellStyle name="Comma 139 64" xfId="14334"/>
    <cellStyle name="Comma 139 65" xfId="14865"/>
    <cellStyle name="Comma 139 7" xfId="1827"/>
    <cellStyle name="Comma 139 8" xfId="2051"/>
    <cellStyle name="Comma 139 9" xfId="2275"/>
    <cellStyle name="Comma 14" xfId="236"/>
    <cellStyle name="Comma 14 10" xfId="21276"/>
    <cellStyle name="Comma 14 11" xfId="21277"/>
    <cellStyle name="Comma 14 2" xfId="237"/>
    <cellStyle name="Comma 14 2 10" xfId="21278"/>
    <cellStyle name="Comma 14 2 2" xfId="15272"/>
    <cellStyle name="Comma 14 2 2 2" xfId="17365"/>
    <cellStyle name="Comma 14 2 2 2 2" xfId="21279"/>
    <cellStyle name="Comma 14 2 2 3" xfId="17366"/>
    <cellStyle name="Comma 14 2 2 3 2" xfId="21280"/>
    <cellStyle name="Comma 14 2 2 4" xfId="21281"/>
    <cellStyle name="Comma 14 2 3" xfId="15934"/>
    <cellStyle name="Comma 14 2 3 2" xfId="17367"/>
    <cellStyle name="Comma 14 2 3 2 2" xfId="21282"/>
    <cellStyle name="Comma 14 2 3 3" xfId="19718"/>
    <cellStyle name="Comma 14 2 3 3 2" xfId="25390"/>
    <cellStyle name="Comma 14 2 3 4" xfId="21283"/>
    <cellStyle name="Comma 14 2 4" xfId="15935"/>
    <cellStyle name="Comma 14 2 4 2" xfId="17368"/>
    <cellStyle name="Comma 14 2 4 2 2" xfId="21284"/>
    <cellStyle name="Comma 14 2 4 3" xfId="19719"/>
    <cellStyle name="Comma 14 2 4 3 2" xfId="25391"/>
    <cellStyle name="Comma 14 2 4 4" xfId="21285"/>
    <cellStyle name="Comma 14 2 5" xfId="15936"/>
    <cellStyle name="Comma 14 2 5 2" xfId="17369"/>
    <cellStyle name="Comma 14 2 5 2 2" xfId="21286"/>
    <cellStyle name="Comma 14 2 5 3" xfId="19720"/>
    <cellStyle name="Comma 14 2 5 3 2" xfId="25392"/>
    <cellStyle name="Comma 14 2 5 4" xfId="21287"/>
    <cellStyle name="Comma 14 2 6" xfId="15937"/>
    <cellStyle name="Comma 14 2 6 2" xfId="17370"/>
    <cellStyle name="Comma 14 2 6 2 2" xfId="21288"/>
    <cellStyle name="Comma 14 2 6 3" xfId="19721"/>
    <cellStyle name="Comma 14 2 6 3 2" xfId="25393"/>
    <cellStyle name="Comma 14 2 6 4" xfId="21289"/>
    <cellStyle name="Comma 14 2 7" xfId="17371"/>
    <cellStyle name="Comma 14 2 7 2" xfId="21290"/>
    <cellStyle name="Comma 14 2 8" xfId="17372"/>
    <cellStyle name="Comma 14 2 8 2" xfId="21291"/>
    <cellStyle name="Comma 14 2 9" xfId="21292"/>
    <cellStyle name="Comma 14 3" xfId="15273"/>
    <cellStyle name="Comma 14 3 2" xfId="17373"/>
    <cellStyle name="Comma 14 3 2 2" xfId="21293"/>
    <cellStyle name="Comma 14 3 3" xfId="17374"/>
    <cellStyle name="Comma 14 3 3 2" xfId="21294"/>
    <cellStyle name="Comma 14 3 4" xfId="21295"/>
    <cellStyle name="Comma 14 4" xfId="15938"/>
    <cellStyle name="Comma 14 4 2" xfId="17375"/>
    <cellStyle name="Comma 14 4 2 2" xfId="21296"/>
    <cellStyle name="Comma 14 4 3" xfId="19722"/>
    <cellStyle name="Comma 14 4 3 2" xfId="25394"/>
    <cellStyle name="Comma 14 4 4" xfId="21297"/>
    <cellStyle name="Comma 14 5" xfId="15939"/>
    <cellStyle name="Comma 14 5 2" xfId="17376"/>
    <cellStyle name="Comma 14 5 2 2" xfId="21298"/>
    <cellStyle name="Comma 14 5 3" xfId="19723"/>
    <cellStyle name="Comma 14 5 3 2" xfId="25395"/>
    <cellStyle name="Comma 14 5 4" xfId="21299"/>
    <cellStyle name="Comma 14 6" xfId="15940"/>
    <cellStyle name="Comma 14 6 2" xfId="17377"/>
    <cellStyle name="Comma 14 6 2 2" xfId="21300"/>
    <cellStyle name="Comma 14 6 3" xfId="19724"/>
    <cellStyle name="Comma 14 6 3 2" xfId="25396"/>
    <cellStyle name="Comma 14 6 4" xfId="21301"/>
    <cellStyle name="Comma 14 7" xfId="15941"/>
    <cellStyle name="Comma 14 7 2" xfId="17378"/>
    <cellStyle name="Comma 14 7 2 2" xfId="21302"/>
    <cellStyle name="Comma 14 7 3" xfId="19725"/>
    <cellStyle name="Comma 14 7 3 2" xfId="25397"/>
    <cellStyle name="Comma 14 7 4" xfId="21303"/>
    <cellStyle name="Comma 14 8" xfId="17379"/>
    <cellStyle name="Comma 14 8 2" xfId="21304"/>
    <cellStyle name="Comma 14 9" xfId="17380"/>
    <cellStyle name="Comma 14 9 2" xfId="21305"/>
    <cellStyle name="Comma 140" xfId="238"/>
    <cellStyle name="Comma 140 10" xfId="2478"/>
    <cellStyle name="Comma 140 11" xfId="2699"/>
    <cellStyle name="Comma 140 12" xfId="2918"/>
    <cellStyle name="Comma 140 13" xfId="3135"/>
    <cellStyle name="Comma 140 14" xfId="3344"/>
    <cellStyle name="Comma 140 15" xfId="3594"/>
    <cellStyle name="Comma 140 16" xfId="3782"/>
    <cellStyle name="Comma 140 17" xfId="4003"/>
    <cellStyle name="Comma 140 18" xfId="4217"/>
    <cellStyle name="Comma 140 19" xfId="4433"/>
    <cellStyle name="Comma 140 2" xfId="239"/>
    <cellStyle name="Comma 140 2 10" xfId="2694"/>
    <cellStyle name="Comma 140 2 11" xfId="2917"/>
    <cellStyle name="Comma 140 2 12" xfId="3130"/>
    <cellStyle name="Comma 140 2 13" xfId="3341"/>
    <cellStyle name="Comma 140 2 14" xfId="3589"/>
    <cellStyle name="Comma 140 2 15" xfId="3777"/>
    <cellStyle name="Comma 140 2 16" xfId="4002"/>
    <cellStyle name="Comma 140 2 17" xfId="4212"/>
    <cellStyle name="Comma 140 2 18" xfId="4428"/>
    <cellStyle name="Comma 140 2 19" xfId="4647"/>
    <cellStyle name="Comma 140 2 2" xfId="1073"/>
    <cellStyle name="Comma 140 2 2 2" xfId="17381"/>
    <cellStyle name="Comma 140 2 20" xfId="4855"/>
    <cellStyle name="Comma 140 2 21" xfId="5064"/>
    <cellStyle name="Comma 140 2 22" xfId="5265"/>
    <cellStyle name="Comma 140 2 23" xfId="5861"/>
    <cellStyle name="Comma 140 2 24" xfId="6197"/>
    <cellStyle name="Comma 140 2 25" xfId="5676"/>
    <cellStyle name="Comma 140 2 26" xfId="6373"/>
    <cellStyle name="Comma 140 2 27" xfId="6604"/>
    <cellStyle name="Comma 140 2 28" xfId="6831"/>
    <cellStyle name="Comma 140 2 29" xfId="7059"/>
    <cellStyle name="Comma 140 2 3" xfId="1403"/>
    <cellStyle name="Comma 140 2 30" xfId="7287"/>
    <cellStyle name="Comma 140 2 31" xfId="7518"/>
    <cellStyle name="Comma 140 2 32" xfId="7740"/>
    <cellStyle name="Comma 140 2 33" xfId="7972"/>
    <cellStyle name="Comma 140 2 34" xfId="8198"/>
    <cellStyle name="Comma 140 2 35" xfId="8424"/>
    <cellStyle name="Comma 140 2 36" xfId="8652"/>
    <cellStyle name="Comma 140 2 37" xfId="8878"/>
    <cellStyle name="Comma 140 2 38" xfId="9103"/>
    <cellStyle name="Comma 140 2 39" xfId="9322"/>
    <cellStyle name="Comma 140 2 4" xfId="899"/>
    <cellStyle name="Comma 140 2 40" xfId="9551"/>
    <cellStyle name="Comma 140 2 41" xfId="9769"/>
    <cellStyle name="Comma 140 2 42" xfId="9989"/>
    <cellStyle name="Comma 140 2 43" xfId="10207"/>
    <cellStyle name="Comma 140 2 44" xfId="10425"/>
    <cellStyle name="Comma 140 2 45" xfId="10643"/>
    <cellStyle name="Comma 140 2 46" xfId="10861"/>
    <cellStyle name="Comma 140 2 47" xfId="11083"/>
    <cellStyle name="Comma 140 2 48" xfId="11293"/>
    <cellStyle name="Comma 140 2 49" xfId="11513"/>
    <cellStyle name="Comma 140 2 5" xfId="1583"/>
    <cellStyle name="Comma 140 2 50" xfId="11727"/>
    <cellStyle name="Comma 140 2 51" xfId="11942"/>
    <cellStyle name="Comma 140 2 52" xfId="12151"/>
    <cellStyle name="Comma 140 2 53" xfId="12360"/>
    <cellStyle name="Comma 140 2 54" xfId="12557"/>
    <cellStyle name="Comma 140 2 55" xfId="13145"/>
    <cellStyle name="Comma 140 2 56" xfId="13359"/>
    <cellStyle name="Comma 140 2 57" xfId="12989"/>
    <cellStyle name="Comma 140 2 58" xfId="13542"/>
    <cellStyle name="Comma 140 2 59" xfId="13719"/>
    <cellStyle name="Comma 140 2 6" xfId="1802"/>
    <cellStyle name="Comma 140 2 60" xfId="13922"/>
    <cellStyle name="Comma 140 2 61" xfId="14500"/>
    <cellStyle name="Comma 140 2 62" xfId="14687"/>
    <cellStyle name="Comma 140 2 63" xfId="14349"/>
    <cellStyle name="Comma 140 2 64" xfId="14842"/>
    <cellStyle name="Comma 140 2 7" xfId="2028"/>
    <cellStyle name="Comma 140 2 8" xfId="2254"/>
    <cellStyle name="Comma 140 2 9" xfId="2473"/>
    <cellStyle name="Comma 140 20" xfId="4648"/>
    <cellStyle name="Comma 140 21" xfId="4860"/>
    <cellStyle name="Comma 140 22" xfId="5065"/>
    <cellStyle name="Comma 140 23" xfId="5266"/>
    <cellStyle name="Comma 140 24" xfId="5860"/>
    <cellStyle name="Comma 140 25" xfId="6198"/>
    <cellStyle name="Comma 140 26" xfId="5675"/>
    <cellStyle name="Comma 140 27" xfId="6378"/>
    <cellStyle name="Comma 140 28" xfId="6609"/>
    <cellStyle name="Comma 140 29" xfId="6836"/>
    <cellStyle name="Comma 140 3" xfId="1072"/>
    <cellStyle name="Comma 140 3 2" xfId="17382"/>
    <cellStyle name="Comma 140 30" xfId="7064"/>
    <cellStyle name="Comma 140 31" xfId="7292"/>
    <cellStyle name="Comma 140 32" xfId="7519"/>
    <cellStyle name="Comma 140 33" xfId="7745"/>
    <cellStyle name="Comma 140 34" xfId="7973"/>
    <cellStyle name="Comma 140 35" xfId="8199"/>
    <cellStyle name="Comma 140 36" xfId="8425"/>
    <cellStyle name="Comma 140 37" xfId="8653"/>
    <cellStyle name="Comma 140 38" xfId="8879"/>
    <cellStyle name="Comma 140 39" xfId="9104"/>
    <cellStyle name="Comma 140 4" xfId="1404"/>
    <cellStyle name="Comma 140 40" xfId="9327"/>
    <cellStyle name="Comma 140 41" xfId="9552"/>
    <cellStyle name="Comma 140 42" xfId="9774"/>
    <cellStyle name="Comma 140 43" xfId="9994"/>
    <cellStyle name="Comma 140 44" xfId="10212"/>
    <cellStyle name="Comma 140 45" xfId="10430"/>
    <cellStyle name="Comma 140 46" xfId="10648"/>
    <cellStyle name="Comma 140 47" xfId="10866"/>
    <cellStyle name="Comma 140 48" xfId="11084"/>
    <cellStyle name="Comma 140 49" xfId="11298"/>
    <cellStyle name="Comma 140 5" xfId="894"/>
    <cellStyle name="Comma 140 50" xfId="11514"/>
    <cellStyle name="Comma 140 51" xfId="11728"/>
    <cellStyle name="Comma 140 52" xfId="11943"/>
    <cellStyle name="Comma 140 53" xfId="12156"/>
    <cellStyle name="Comma 140 54" xfId="12361"/>
    <cellStyle name="Comma 140 55" xfId="12562"/>
    <cellStyle name="Comma 140 56" xfId="13144"/>
    <cellStyle name="Comma 140 57" xfId="13360"/>
    <cellStyle name="Comma 140 58" xfId="12986"/>
    <cellStyle name="Comma 140 59" xfId="13543"/>
    <cellStyle name="Comma 140 6" xfId="1584"/>
    <cellStyle name="Comma 140 60" xfId="13724"/>
    <cellStyle name="Comma 140 61" xfId="13927"/>
    <cellStyle name="Comma 140 62" xfId="14499"/>
    <cellStyle name="Comma 140 63" xfId="14688"/>
    <cellStyle name="Comma 140 64" xfId="14344"/>
    <cellStyle name="Comma 140 65" xfId="14847"/>
    <cellStyle name="Comma 140 7" xfId="1807"/>
    <cellStyle name="Comma 140 8" xfId="2033"/>
    <cellStyle name="Comma 140 9" xfId="2255"/>
    <cellStyle name="Comma 141" xfId="240"/>
    <cellStyle name="Comma 141 10" xfId="2472"/>
    <cellStyle name="Comma 141 11" xfId="2693"/>
    <cellStyle name="Comma 141 12" xfId="2912"/>
    <cellStyle name="Comma 141 13" xfId="3129"/>
    <cellStyle name="Comma 141 14" xfId="3340"/>
    <cellStyle name="Comma 141 15" xfId="3588"/>
    <cellStyle name="Comma 141 16" xfId="3776"/>
    <cellStyle name="Comma 141 17" xfId="3997"/>
    <cellStyle name="Comma 141 18" xfId="4211"/>
    <cellStyle name="Comma 141 19" xfId="4427"/>
    <cellStyle name="Comma 141 2" xfId="241"/>
    <cellStyle name="Comma 141 2 10" xfId="2688"/>
    <cellStyle name="Comma 141 2 11" xfId="2911"/>
    <cellStyle name="Comma 141 2 12" xfId="3124"/>
    <cellStyle name="Comma 141 2 13" xfId="3339"/>
    <cellStyle name="Comma 141 2 14" xfId="3575"/>
    <cellStyle name="Comma 141 2 15" xfId="3771"/>
    <cellStyle name="Comma 141 2 16" xfId="3996"/>
    <cellStyle name="Comma 141 2 17" xfId="4206"/>
    <cellStyle name="Comma 141 2 18" xfId="4422"/>
    <cellStyle name="Comma 141 2 19" xfId="4641"/>
    <cellStyle name="Comma 141 2 2" xfId="1075"/>
    <cellStyle name="Comma 141 2 2 2" xfId="17383"/>
    <cellStyle name="Comma 141 2 20" xfId="4849"/>
    <cellStyle name="Comma 141 2 21" xfId="5058"/>
    <cellStyle name="Comma 141 2 22" xfId="5259"/>
    <cellStyle name="Comma 141 2 23" xfId="5863"/>
    <cellStyle name="Comma 141 2 24" xfId="6195"/>
    <cellStyle name="Comma 141 2 25" xfId="5682"/>
    <cellStyle name="Comma 141 2 26" xfId="6367"/>
    <cellStyle name="Comma 141 2 27" xfId="6598"/>
    <cellStyle name="Comma 141 2 28" xfId="6825"/>
    <cellStyle name="Comma 141 2 29" xfId="7053"/>
    <cellStyle name="Comma 141 2 3" xfId="1401"/>
    <cellStyle name="Comma 141 2 30" xfId="7281"/>
    <cellStyle name="Comma 141 2 31" xfId="7512"/>
    <cellStyle name="Comma 141 2 32" xfId="7734"/>
    <cellStyle name="Comma 141 2 33" xfId="7966"/>
    <cellStyle name="Comma 141 2 34" xfId="8192"/>
    <cellStyle name="Comma 141 2 35" xfId="8418"/>
    <cellStyle name="Comma 141 2 36" xfId="8646"/>
    <cellStyle name="Comma 141 2 37" xfId="8872"/>
    <cellStyle name="Comma 141 2 38" xfId="9097"/>
    <cellStyle name="Comma 141 2 39" xfId="9316"/>
    <cellStyle name="Comma 141 2 4" xfId="905"/>
    <cellStyle name="Comma 141 2 40" xfId="9545"/>
    <cellStyle name="Comma 141 2 41" xfId="9763"/>
    <cellStyle name="Comma 141 2 42" xfId="9983"/>
    <cellStyle name="Comma 141 2 43" xfId="10201"/>
    <cellStyle name="Comma 141 2 44" xfId="10419"/>
    <cellStyle name="Comma 141 2 45" xfId="10637"/>
    <cellStyle name="Comma 141 2 46" xfId="10855"/>
    <cellStyle name="Comma 141 2 47" xfId="11077"/>
    <cellStyle name="Comma 141 2 48" xfId="11287"/>
    <cellStyle name="Comma 141 2 49" xfId="11507"/>
    <cellStyle name="Comma 141 2 5" xfId="1577"/>
    <cellStyle name="Comma 141 2 50" xfId="11721"/>
    <cellStyle name="Comma 141 2 51" xfId="11936"/>
    <cellStyle name="Comma 141 2 52" xfId="12145"/>
    <cellStyle name="Comma 141 2 53" xfId="12354"/>
    <cellStyle name="Comma 141 2 54" xfId="12551"/>
    <cellStyle name="Comma 141 2 55" xfId="13147"/>
    <cellStyle name="Comma 141 2 56" xfId="13357"/>
    <cellStyle name="Comma 141 2 57" xfId="12991"/>
    <cellStyle name="Comma 141 2 58" xfId="13528"/>
    <cellStyle name="Comma 141 2 59" xfId="13713"/>
    <cellStyle name="Comma 141 2 6" xfId="1796"/>
    <cellStyle name="Comma 141 2 60" xfId="13918"/>
    <cellStyle name="Comma 141 2 61" xfId="14502"/>
    <cellStyle name="Comma 141 2 62" xfId="14685"/>
    <cellStyle name="Comma 141 2 63" xfId="14355"/>
    <cellStyle name="Comma 141 2 64" xfId="14836"/>
    <cellStyle name="Comma 141 2 7" xfId="2022"/>
    <cellStyle name="Comma 141 2 8" xfId="2248"/>
    <cellStyle name="Comma 141 2 9" xfId="2467"/>
    <cellStyle name="Comma 141 20" xfId="4642"/>
    <cellStyle name="Comma 141 21" xfId="4854"/>
    <cellStyle name="Comma 141 22" xfId="5059"/>
    <cellStyle name="Comma 141 23" xfId="5260"/>
    <cellStyle name="Comma 141 24" xfId="5862"/>
    <cellStyle name="Comma 141 25" xfId="6196"/>
    <cellStyle name="Comma 141 26" xfId="5681"/>
    <cellStyle name="Comma 141 27" xfId="6372"/>
    <cellStyle name="Comma 141 28" xfId="6603"/>
    <cellStyle name="Comma 141 29" xfId="6830"/>
    <cellStyle name="Comma 141 3" xfId="1074"/>
    <cellStyle name="Comma 141 3 2" xfId="17384"/>
    <cellStyle name="Comma 141 30" xfId="7058"/>
    <cellStyle name="Comma 141 31" xfId="7286"/>
    <cellStyle name="Comma 141 32" xfId="7513"/>
    <cellStyle name="Comma 141 33" xfId="7739"/>
    <cellStyle name="Comma 141 34" xfId="7967"/>
    <cellStyle name="Comma 141 35" xfId="8193"/>
    <cellStyle name="Comma 141 36" xfId="8419"/>
    <cellStyle name="Comma 141 37" xfId="8647"/>
    <cellStyle name="Comma 141 38" xfId="8873"/>
    <cellStyle name="Comma 141 39" xfId="9098"/>
    <cellStyle name="Comma 141 4" xfId="1402"/>
    <cellStyle name="Comma 141 40" xfId="9321"/>
    <cellStyle name="Comma 141 41" xfId="9546"/>
    <cellStyle name="Comma 141 42" xfId="9768"/>
    <cellStyle name="Comma 141 43" xfId="9988"/>
    <cellStyle name="Comma 141 44" xfId="10206"/>
    <cellStyle name="Comma 141 45" xfId="10424"/>
    <cellStyle name="Comma 141 46" xfId="10642"/>
    <cellStyle name="Comma 141 47" xfId="10860"/>
    <cellStyle name="Comma 141 48" xfId="11078"/>
    <cellStyle name="Comma 141 49" xfId="11292"/>
    <cellStyle name="Comma 141 5" xfId="900"/>
    <cellStyle name="Comma 141 50" xfId="11508"/>
    <cellStyle name="Comma 141 51" xfId="11722"/>
    <cellStyle name="Comma 141 52" xfId="11937"/>
    <cellStyle name="Comma 141 53" xfId="12150"/>
    <cellStyle name="Comma 141 54" xfId="12355"/>
    <cellStyle name="Comma 141 55" xfId="12556"/>
    <cellStyle name="Comma 141 56" xfId="13146"/>
    <cellStyle name="Comma 141 57" xfId="13358"/>
    <cellStyle name="Comma 141 58" xfId="12990"/>
    <cellStyle name="Comma 141 59" xfId="13529"/>
    <cellStyle name="Comma 141 6" xfId="1578"/>
    <cellStyle name="Comma 141 60" xfId="13718"/>
    <cellStyle name="Comma 141 61" xfId="13921"/>
    <cellStyle name="Comma 141 62" xfId="14501"/>
    <cellStyle name="Comma 141 63" xfId="14686"/>
    <cellStyle name="Comma 141 64" xfId="14350"/>
    <cellStyle name="Comma 141 65" xfId="14841"/>
    <cellStyle name="Comma 141 7" xfId="1801"/>
    <cellStyle name="Comma 141 8" xfId="2027"/>
    <cellStyle name="Comma 141 9" xfId="2249"/>
    <cellStyle name="Comma 142" xfId="242"/>
    <cellStyle name="Comma 142 10" xfId="2466"/>
    <cellStyle name="Comma 142 11" xfId="2687"/>
    <cellStyle name="Comma 142 12" xfId="2906"/>
    <cellStyle name="Comma 142 13" xfId="3123"/>
    <cellStyle name="Comma 142 14" xfId="3338"/>
    <cellStyle name="Comma 142 15" xfId="3574"/>
    <cellStyle name="Comma 142 16" xfId="3770"/>
    <cellStyle name="Comma 142 17" xfId="3991"/>
    <cellStyle name="Comma 142 18" xfId="4205"/>
    <cellStyle name="Comma 142 19" xfId="4421"/>
    <cellStyle name="Comma 142 2" xfId="243"/>
    <cellStyle name="Comma 142 2 10" xfId="2684"/>
    <cellStyle name="Comma 142 2 11" xfId="2905"/>
    <cellStyle name="Comma 142 2 12" xfId="3120"/>
    <cellStyle name="Comma 142 2 13" xfId="3337"/>
    <cellStyle name="Comma 142 2 14" xfId="3569"/>
    <cellStyle name="Comma 142 2 15" xfId="3767"/>
    <cellStyle name="Comma 142 2 16" xfId="3990"/>
    <cellStyle name="Comma 142 2 17" xfId="4202"/>
    <cellStyle name="Comma 142 2 18" xfId="4418"/>
    <cellStyle name="Comma 142 2 19" xfId="4635"/>
    <cellStyle name="Comma 142 2 2" xfId="1077"/>
    <cellStyle name="Comma 142 2 2 2" xfId="17385"/>
    <cellStyle name="Comma 142 2 20" xfId="4845"/>
    <cellStyle name="Comma 142 2 21" xfId="5052"/>
    <cellStyle name="Comma 142 2 22" xfId="5253"/>
    <cellStyle name="Comma 142 2 23" xfId="5865"/>
    <cellStyle name="Comma 142 2 24" xfId="6193"/>
    <cellStyle name="Comma 142 2 25" xfId="5688"/>
    <cellStyle name="Comma 142 2 26" xfId="6363"/>
    <cellStyle name="Comma 142 2 27" xfId="6594"/>
    <cellStyle name="Comma 142 2 28" xfId="6821"/>
    <cellStyle name="Comma 142 2 29" xfId="7049"/>
    <cellStyle name="Comma 142 2 3" xfId="1399"/>
    <cellStyle name="Comma 142 2 30" xfId="7277"/>
    <cellStyle name="Comma 142 2 31" xfId="7506"/>
    <cellStyle name="Comma 142 2 32" xfId="7730"/>
    <cellStyle name="Comma 142 2 33" xfId="7960"/>
    <cellStyle name="Comma 142 2 34" xfId="8186"/>
    <cellStyle name="Comma 142 2 35" xfId="8412"/>
    <cellStyle name="Comma 142 2 36" xfId="8640"/>
    <cellStyle name="Comma 142 2 37" xfId="8866"/>
    <cellStyle name="Comma 142 2 38" xfId="9091"/>
    <cellStyle name="Comma 142 2 39" xfId="9312"/>
    <cellStyle name="Comma 142 2 4" xfId="909"/>
    <cellStyle name="Comma 142 2 40" xfId="9539"/>
    <cellStyle name="Comma 142 2 41" xfId="9759"/>
    <cellStyle name="Comma 142 2 42" xfId="9979"/>
    <cellStyle name="Comma 142 2 43" xfId="10197"/>
    <cellStyle name="Comma 142 2 44" xfId="10415"/>
    <cellStyle name="Comma 142 2 45" xfId="10633"/>
    <cellStyle name="Comma 142 2 46" xfId="10851"/>
    <cellStyle name="Comma 142 2 47" xfId="11071"/>
    <cellStyle name="Comma 142 2 48" xfId="11283"/>
    <cellStyle name="Comma 142 2 49" xfId="11501"/>
    <cellStyle name="Comma 142 2 5" xfId="1571"/>
    <cellStyle name="Comma 142 2 50" xfId="11715"/>
    <cellStyle name="Comma 142 2 51" xfId="11930"/>
    <cellStyle name="Comma 142 2 52" xfId="12141"/>
    <cellStyle name="Comma 142 2 53" xfId="12348"/>
    <cellStyle name="Comma 142 2 54" xfId="12547"/>
    <cellStyle name="Comma 142 2 55" xfId="13149"/>
    <cellStyle name="Comma 142 2 56" xfId="13355"/>
    <cellStyle name="Comma 142 2 57" xfId="12993"/>
    <cellStyle name="Comma 142 2 58" xfId="13522"/>
    <cellStyle name="Comma 142 2 59" xfId="13709"/>
    <cellStyle name="Comma 142 2 6" xfId="1792"/>
    <cellStyle name="Comma 142 2 60" xfId="13916"/>
    <cellStyle name="Comma 142 2 61" xfId="14504"/>
    <cellStyle name="Comma 142 2 62" xfId="14683"/>
    <cellStyle name="Comma 142 2 63" xfId="14359"/>
    <cellStyle name="Comma 142 2 64" xfId="14830"/>
    <cellStyle name="Comma 142 2 7" xfId="2018"/>
    <cellStyle name="Comma 142 2 8" xfId="2242"/>
    <cellStyle name="Comma 142 2 9" xfId="2463"/>
    <cellStyle name="Comma 142 20" xfId="4636"/>
    <cellStyle name="Comma 142 21" xfId="4848"/>
    <cellStyle name="Comma 142 22" xfId="5053"/>
    <cellStyle name="Comma 142 23" xfId="5254"/>
    <cellStyle name="Comma 142 24" xfId="5864"/>
    <cellStyle name="Comma 142 25" xfId="6194"/>
    <cellStyle name="Comma 142 26" xfId="5687"/>
    <cellStyle name="Comma 142 27" xfId="6366"/>
    <cellStyle name="Comma 142 28" xfId="6597"/>
    <cellStyle name="Comma 142 29" xfId="6824"/>
    <cellStyle name="Comma 142 3" xfId="1076"/>
    <cellStyle name="Comma 142 3 2" xfId="17386"/>
    <cellStyle name="Comma 142 30" xfId="7052"/>
    <cellStyle name="Comma 142 31" xfId="7280"/>
    <cellStyle name="Comma 142 32" xfId="7507"/>
    <cellStyle name="Comma 142 33" xfId="7733"/>
    <cellStyle name="Comma 142 34" xfId="7961"/>
    <cellStyle name="Comma 142 35" xfId="8187"/>
    <cellStyle name="Comma 142 36" xfId="8413"/>
    <cellStyle name="Comma 142 37" xfId="8641"/>
    <cellStyle name="Comma 142 38" xfId="8867"/>
    <cellStyle name="Comma 142 39" xfId="9092"/>
    <cellStyle name="Comma 142 4" xfId="1400"/>
    <cellStyle name="Comma 142 40" xfId="9315"/>
    <cellStyle name="Comma 142 41" xfId="9540"/>
    <cellStyle name="Comma 142 42" xfId="9762"/>
    <cellStyle name="Comma 142 43" xfId="9982"/>
    <cellStyle name="Comma 142 44" xfId="10200"/>
    <cellStyle name="Comma 142 45" xfId="10418"/>
    <cellStyle name="Comma 142 46" xfId="10636"/>
    <cellStyle name="Comma 142 47" xfId="10854"/>
    <cellStyle name="Comma 142 48" xfId="11072"/>
    <cellStyle name="Comma 142 49" xfId="11286"/>
    <cellStyle name="Comma 142 5" xfId="906"/>
    <cellStyle name="Comma 142 50" xfId="11502"/>
    <cellStyle name="Comma 142 51" xfId="11716"/>
    <cellStyle name="Comma 142 52" xfId="11931"/>
    <cellStyle name="Comma 142 53" xfId="12144"/>
    <cellStyle name="Comma 142 54" xfId="12349"/>
    <cellStyle name="Comma 142 55" xfId="12550"/>
    <cellStyle name="Comma 142 56" xfId="13148"/>
    <cellStyle name="Comma 142 57" xfId="13356"/>
    <cellStyle name="Comma 142 58" xfId="12992"/>
    <cellStyle name="Comma 142 59" xfId="13523"/>
    <cellStyle name="Comma 142 6" xfId="1572"/>
    <cellStyle name="Comma 142 60" xfId="13712"/>
    <cellStyle name="Comma 142 61" xfId="13917"/>
    <cellStyle name="Comma 142 62" xfId="14503"/>
    <cellStyle name="Comma 142 63" xfId="14684"/>
    <cellStyle name="Comma 142 64" xfId="14356"/>
    <cellStyle name="Comma 142 65" xfId="14835"/>
    <cellStyle name="Comma 142 7" xfId="1795"/>
    <cellStyle name="Comma 142 8" xfId="2021"/>
    <cellStyle name="Comma 142 9" xfId="2243"/>
    <cellStyle name="Comma 143" xfId="244"/>
    <cellStyle name="Comma 143 10" xfId="2462"/>
    <cellStyle name="Comma 143 11" xfId="2683"/>
    <cellStyle name="Comma 143 12" xfId="2902"/>
    <cellStyle name="Comma 143 13" xfId="3119"/>
    <cellStyle name="Comma 143 14" xfId="3336"/>
    <cellStyle name="Comma 143 15" xfId="3568"/>
    <cellStyle name="Comma 143 16" xfId="3766"/>
    <cellStyle name="Comma 143 17" xfId="3987"/>
    <cellStyle name="Comma 143 18" xfId="4201"/>
    <cellStyle name="Comma 143 19" xfId="4417"/>
    <cellStyle name="Comma 143 2" xfId="245"/>
    <cellStyle name="Comma 143 2 10" xfId="2682"/>
    <cellStyle name="Comma 143 2 11" xfId="2901"/>
    <cellStyle name="Comma 143 2 12" xfId="3118"/>
    <cellStyle name="Comma 143 2 13" xfId="3335"/>
    <cellStyle name="Comma 143 2 14" xfId="3563"/>
    <cellStyle name="Comma 143 2 15" xfId="3765"/>
    <cellStyle name="Comma 143 2 16" xfId="3986"/>
    <cellStyle name="Comma 143 2 17" xfId="4200"/>
    <cellStyle name="Comma 143 2 18" xfId="4416"/>
    <cellStyle name="Comma 143 2 19" xfId="4631"/>
    <cellStyle name="Comma 143 2 2" xfId="1079"/>
    <cellStyle name="Comma 143 2 2 2" xfId="17387"/>
    <cellStyle name="Comma 143 2 20" xfId="4843"/>
    <cellStyle name="Comma 143 2 21" xfId="5048"/>
    <cellStyle name="Comma 143 2 22" xfId="5249"/>
    <cellStyle name="Comma 143 2 23" xfId="5867"/>
    <cellStyle name="Comma 143 2 24" xfId="6191"/>
    <cellStyle name="Comma 143 2 25" xfId="5694"/>
    <cellStyle name="Comma 143 2 26" xfId="6361"/>
    <cellStyle name="Comma 143 2 27" xfId="6592"/>
    <cellStyle name="Comma 143 2 28" xfId="6819"/>
    <cellStyle name="Comma 143 2 29" xfId="7047"/>
    <cellStyle name="Comma 143 2 3" xfId="1397"/>
    <cellStyle name="Comma 143 2 30" xfId="7275"/>
    <cellStyle name="Comma 143 2 31" xfId="7502"/>
    <cellStyle name="Comma 143 2 32" xfId="7728"/>
    <cellStyle name="Comma 143 2 33" xfId="7956"/>
    <cellStyle name="Comma 143 2 34" xfId="8182"/>
    <cellStyle name="Comma 143 2 35" xfId="8408"/>
    <cellStyle name="Comma 143 2 36" xfId="8636"/>
    <cellStyle name="Comma 143 2 37" xfId="8862"/>
    <cellStyle name="Comma 143 2 38" xfId="9087"/>
    <cellStyle name="Comma 143 2 39" xfId="9310"/>
    <cellStyle name="Comma 143 2 4" xfId="911"/>
    <cellStyle name="Comma 143 2 40" xfId="9535"/>
    <cellStyle name="Comma 143 2 41" xfId="9757"/>
    <cellStyle name="Comma 143 2 42" xfId="9977"/>
    <cellStyle name="Comma 143 2 43" xfId="10195"/>
    <cellStyle name="Comma 143 2 44" xfId="10413"/>
    <cellStyle name="Comma 143 2 45" xfId="10631"/>
    <cellStyle name="Comma 143 2 46" xfId="10849"/>
    <cellStyle name="Comma 143 2 47" xfId="11067"/>
    <cellStyle name="Comma 143 2 48" xfId="11281"/>
    <cellStyle name="Comma 143 2 49" xfId="11497"/>
    <cellStyle name="Comma 143 2 5" xfId="1567"/>
    <cellStyle name="Comma 143 2 50" xfId="11711"/>
    <cellStyle name="Comma 143 2 51" xfId="11926"/>
    <cellStyle name="Comma 143 2 52" xfId="12139"/>
    <cellStyle name="Comma 143 2 53" xfId="12344"/>
    <cellStyle name="Comma 143 2 54" xfId="12545"/>
    <cellStyle name="Comma 143 2 55" xfId="13151"/>
    <cellStyle name="Comma 143 2 56" xfId="13353"/>
    <cellStyle name="Comma 143 2 57" xfId="12995"/>
    <cellStyle name="Comma 143 2 58" xfId="13516"/>
    <cellStyle name="Comma 143 2 59" xfId="13707"/>
    <cellStyle name="Comma 143 2 6" xfId="1790"/>
    <cellStyle name="Comma 143 2 60" xfId="13914"/>
    <cellStyle name="Comma 143 2 61" xfId="14506"/>
    <cellStyle name="Comma 143 2 62" xfId="14681"/>
    <cellStyle name="Comma 143 2 63" xfId="14361"/>
    <cellStyle name="Comma 143 2 64" xfId="14826"/>
    <cellStyle name="Comma 143 2 7" xfId="2016"/>
    <cellStyle name="Comma 143 2 8" xfId="2238"/>
    <cellStyle name="Comma 143 2 9" xfId="2461"/>
    <cellStyle name="Comma 143 20" xfId="4632"/>
    <cellStyle name="Comma 143 21" xfId="4844"/>
    <cellStyle name="Comma 143 22" xfId="5049"/>
    <cellStyle name="Comma 143 23" xfId="5250"/>
    <cellStyle name="Comma 143 24" xfId="5866"/>
    <cellStyle name="Comma 143 25" xfId="6192"/>
    <cellStyle name="Comma 143 26" xfId="5693"/>
    <cellStyle name="Comma 143 27" xfId="6362"/>
    <cellStyle name="Comma 143 28" xfId="6593"/>
    <cellStyle name="Comma 143 29" xfId="6820"/>
    <cellStyle name="Comma 143 3" xfId="1078"/>
    <cellStyle name="Comma 143 3 2" xfId="17388"/>
    <cellStyle name="Comma 143 30" xfId="7048"/>
    <cellStyle name="Comma 143 31" xfId="7276"/>
    <cellStyle name="Comma 143 32" xfId="7503"/>
    <cellStyle name="Comma 143 33" xfId="7729"/>
    <cellStyle name="Comma 143 34" xfId="7957"/>
    <cellStyle name="Comma 143 35" xfId="8183"/>
    <cellStyle name="Comma 143 36" xfId="8409"/>
    <cellStyle name="Comma 143 37" xfId="8637"/>
    <cellStyle name="Comma 143 38" xfId="8863"/>
    <cellStyle name="Comma 143 39" xfId="9088"/>
    <cellStyle name="Comma 143 4" xfId="1398"/>
    <cellStyle name="Comma 143 40" xfId="9311"/>
    <cellStyle name="Comma 143 41" xfId="9536"/>
    <cellStyle name="Comma 143 42" xfId="9758"/>
    <cellStyle name="Comma 143 43" xfId="9978"/>
    <cellStyle name="Comma 143 44" xfId="10196"/>
    <cellStyle name="Comma 143 45" xfId="10414"/>
    <cellStyle name="Comma 143 46" xfId="10632"/>
    <cellStyle name="Comma 143 47" xfId="10850"/>
    <cellStyle name="Comma 143 48" xfId="11068"/>
    <cellStyle name="Comma 143 49" xfId="11282"/>
    <cellStyle name="Comma 143 5" xfId="910"/>
    <cellStyle name="Comma 143 50" xfId="11498"/>
    <cellStyle name="Comma 143 51" xfId="11712"/>
    <cellStyle name="Comma 143 52" xfId="11927"/>
    <cellStyle name="Comma 143 53" xfId="12140"/>
    <cellStyle name="Comma 143 54" xfId="12345"/>
    <cellStyle name="Comma 143 55" xfId="12546"/>
    <cellStyle name="Comma 143 56" xfId="13150"/>
    <cellStyle name="Comma 143 57" xfId="13354"/>
    <cellStyle name="Comma 143 58" xfId="12994"/>
    <cellStyle name="Comma 143 59" xfId="13517"/>
    <cellStyle name="Comma 143 6" xfId="1568"/>
    <cellStyle name="Comma 143 60" xfId="13708"/>
    <cellStyle name="Comma 143 61" xfId="13915"/>
    <cellStyle name="Comma 143 62" xfId="14505"/>
    <cellStyle name="Comma 143 63" xfId="14682"/>
    <cellStyle name="Comma 143 64" xfId="14360"/>
    <cellStyle name="Comma 143 65" xfId="14829"/>
    <cellStyle name="Comma 143 7" xfId="1791"/>
    <cellStyle name="Comma 143 8" xfId="2017"/>
    <cellStyle name="Comma 143 9" xfId="2239"/>
    <cellStyle name="Comma 144" xfId="246"/>
    <cellStyle name="Comma 144 10" xfId="2460"/>
    <cellStyle name="Comma 144 11" xfId="2681"/>
    <cellStyle name="Comma 144 12" xfId="2900"/>
    <cellStyle name="Comma 144 13" xfId="3117"/>
    <cellStyle name="Comma 144 14" xfId="3334"/>
    <cellStyle name="Comma 144 15" xfId="3562"/>
    <cellStyle name="Comma 144 16" xfId="3764"/>
    <cellStyle name="Comma 144 17" xfId="3985"/>
    <cellStyle name="Comma 144 18" xfId="4199"/>
    <cellStyle name="Comma 144 19" xfId="4415"/>
    <cellStyle name="Comma 144 2" xfId="247"/>
    <cellStyle name="Comma 144 2 10" xfId="2680"/>
    <cellStyle name="Comma 144 2 11" xfId="2899"/>
    <cellStyle name="Comma 144 2 12" xfId="3116"/>
    <cellStyle name="Comma 144 2 13" xfId="3333"/>
    <cellStyle name="Comma 144 2 14" xfId="3557"/>
    <cellStyle name="Comma 144 2 15" xfId="3763"/>
    <cellStyle name="Comma 144 2 16" xfId="3984"/>
    <cellStyle name="Comma 144 2 17" xfId="4198"/>
    <cellStyle name="Comma 144 2 18" xfId="4414"/>
    <cellStyle name="Comma 144 2 19" xfId="4629"/>
    <cellStyle name="Comma 144 2 2" xfId="1081"/>
    <cellStyle name="Comma 144 2 2 2" xfId="17389"/>
    <cellStyle name="Comma 144 2 20" xfId="4841"/>
    <cellStyle name="Comma 144 2 21" xfId="5046"/>
    <cellStyle name="Comma 144 2 22" xfId="5247"/>
    <cellStyle name="Comma 144 2 23" xfId="5869"/>
    <cellStyle name="Comma 144 2 24" xfId="6189"/>
    <cellStyle name="Comma 144 2 25" xfId="5698"/>
    <cellStyle name="Comma 144 2 26" xfId="6359"/>
    <cellStyle name="Comma 144 2 27" xfId="6590"/>
    <cellStyle name="Comma 144 2 28" xfId="6817"/>
    <cellStyle name="Comma 144 2 29" xfId="7045"/>
    <cellStyle name="Comma 144 2 3" xfId="1395"/>
    <cellStyle name="Comma 144 2 30" xfId="7273"/>
    <cellStyle name="Comma 144 2 31" xfId="7500"/>
    <cellStyle name="Comma 144 2 32" xfId="7726"/>
    <cellStyle name="Comma 144 2 33" xfId="7954"/>
    <cellStyle name="Comma 144 2 34" xfId="8180"/>
    <cellStyle name="Comma 144 2 35" xfId="8406"/>
    <cellStyle name="Comma 144 2 36" xfId="8634"/>
    <cellStyle name="Comma 144 2 37" xfId="8860"/>
    <cellStyle name="Comma 144 2 38" xfId="9085"/>
    <cellStyle name="Comma 144 2 39" xfId="9308"/>
    <cellStyle name="Comma 144 2 4" xfId="913"/>
    <cellStyle name="Comma 144 2 40" xfId="9533"/>
    <cellStyle name="Comma 144 2 41" xfId="9755"/>
    <cellStyle name="Comma 144 2 42" xfId="9975"/>
    <cellStyle name="Comma 144 2 43" xfId="10193"/>
    <cellStyle name="Comma 144 2 44" xfId="10411"/>
    <cellStyle name="Comma 144 2 45" xfId="10629"/>
    <cellStyle name="Comma 144 2 46" xfId="10847"/>
    <cellStyle name="Comma 144 2 47" xfId="11065"/>
    <cellStyle name="Comma 144 2 48" xfId="11279"/>
    <cellStyle name="Comma 144 2 49" xfId="11495"/>
    <cellStyle name="Comma 144 2 5" xfId="1565"/>
    <cellStyle name="Comma 144 2 50" xfId="11709"/>
    <cellStyle name="Comma 144 2 51" xfId="11924"/>
    <cellStyle name="Comma 144 2 52" xfId="12137"/>
    <cellStyle name="Comma 144 2 53" xfId="12342"/>
    <cellStyle name="Comma 144 2 54" xfId="12543"/>
    <cellStyle name="Comma 144 2 55" xfId="13153"/>
    <cellStyle name="Comma 144 2 56" xfId="13351"/>
    <cellStyle name="Comma 144 2 57" xfId="12997"/>
    <cellStyle name="Comma 144 2 58" xfId="13510"/>
    <cellStyle name="Comma 144 2 59" xfId="13705"/>
    <cellStyle name="Comma 144 2 6" xfId="1788"/>
    <cellStyle name="Comma 144 2 60" xfId="13912"/>
    <cellStyle name="Comma 144 2 61" xfId="14508"/>
    <cellStyle name="Comma 144 2 62" xfId="14679"/>
    <cellStyle name="Comma 144 2 63" xfId="14363"/>
    <cellStyle name="Comma 144 2 64" xfId="14824"/>
    <cellStyle name="Comma 144 2 7" xfId="2014"/>
    <cellStyle name="Comma 144 2 8" xfId="2236"/>
    <cellStyle name="Comma 144 2 9" xfId="2459"/>
    <cellStyle name="Comma 144 20" xfId="4630"/>
    <cellStyle name="Comma 144 21" xfId="4842"/>
    <cellStyle name="Comma 144 22" xfId="5047"/>
    <cellStyle name="Comma 144 23" xfId="5248"/>
    <cellStyle name="Comma 144 24" xfId="5868"/>
    <cellStyle name="Comma 144 25" xfId="6190"/>
    <cellStyle name="Comma 144 26" xfId="5697"/>
    <cellStyle name="Comma 144 27" xfId="6360"/>
    <cellStyle name="Comma 144 28" xfId="6591"/>
    <cellStyle name="Comma 144 29" xfId="6818"/>
    <cellStyle name="Comma 144 3" xfId="1080"/>
    <cellStyle name="Comma 144 3 2" xfId="17390"/>
    <cellStyle name="Comma 144 30" xfId="7046"/>
    <cellStyle name="Comma 144 31" xfId="7274"/>
    <cellStyle name="Comma 144 32" xfId="7501"/>
    <cellStyle name="Comma 144 33" xfId="7727"/>
    <cellStyle name="Comma 144 34" xfId="7955"/>
    <cellStyle name="Comma 144 35" xfId="8181"/>
    <cellStyle name="Comma 144 36" xfId="8407"/>
    <cellStyle name="Comma 144 37" xfId="8635"/>
    <cellStyle name="Comma 144 38" xfId="8861"/>
    <cellStyle name="Comma 144 39" xfId="9086"/>
    <cellStyle name="Comma 144 4" xfId="1396"/>
    <cellStyle name="Comma 144 40" xfId="9309"/>
    <cellStyle name="Comma 144 41" xfId="9534"/>
    <cellStyle name="Comma 144 42" xfId="9756"/>
    <cellStyle name="Comma 144 43" xfId="9976"/>
    <cellStyle name="Comma 144 44" xfId="10194"/>
    <cellStyle name="Comma 144 45" xfId="10412"/>
    <cellStyle name="Comma 144 46" xfId="10630"/>
    <cellStyle name="Comma 144 47" xfId="10848"/>
    <cellStyle name="Comma 144 48" xfId="11066"/>
    <cellStyle name="Comma 144 49" xfId="11280"/>
    <cellStyle name="Comma 144 5" xfId="912"/>
    <cellStyle name="Comma 144 50" xfId="11496"/>
    <cellStyle name="Comma 144 51" xfId="11710"/>
    <cellStyle name="Comma 144 52" xfId="11925"/>
    <cellStyle name="Comma 144 53" xfId="12138"/>
    <cellStyle name="Comma 144 54" xfId="12343"/>
    <cellStyle name="Comma 144 55" xfId="12544"/>
    <cellStyle name="Comma 144 56" xfId="13152"/>
    <cellStyle name="Comma 144 57" xfId="13352"/>
    <cellStyle name="Comma 144 58" xfId="12996"/>
    <cellStyle name="Comma 144 59" xfId="13511"/>
    <cellStyle name="Comma 144 6" xfId="1566"/>
    <cellStyle name="Comma 144 60" xfId="13706"/>
    <cellStyle name="Comma 144 61" xfId="13913"/>
    <cellStyle name="Comma 144 62" xfId="14507"/>
    <cellStyle name="Comma 144 63" xfId="14680"/>
    <cellStyle name="Comma 144 64" xfId="14362"/>
    <cellStyle name="Comma 144 65" xfId="14825"/>
    <cellStyle name="Comma 144 7" xfId="1789"/>
    <cellStyle name="Comma 144 8" xfId="2015"/>
    <cellStyle name="Comma 144 9" xfId="2237"/>
    <cellStyle name="Comma 145" xfId="248"/>
    <cellStyle name="Comma 145 10" xfId="2458"/>
    <cellStyle name="Comma 145 11" xfId="2679"/>
    <cellStyle name="Comma 145 12" xfId="2898"/>
    <cellStyle name="Comma 145 13" xfId="3115"/>
    <cellStyle name="Comma 145 14" xfId="3332"/>
    <cellStyle name="Comma 145 15" xfId="3556"/>
    <cellStyle name="Comma 145 16" xfId="3762"/>
    <cellStyle name="Comma 145 17" xfId="3983"/>
    <cellStyle name="Comma 145 18" xfId="4197"/>
    <cellStyle name="Comma 145 19" xfId="4413"/>
    <cellStyle name="Comma 145 2" xfId="249"/>
    <cellStyle name="Comma 145 2 10" xfId="2678"/>
    <cellStyle name="Comma 145 2 11" xfId="2897"/>
    <cellStyle name="Comma 145 2 12" xfId="3114"/>
    <cellStyle name="Comma 145 2 13" xfId="3331"/>
    <cellStyle name="Comma 145 2 14" xfId="3553"/>
    <cellStyle name="Comma 145 2 15" xfId="3761"/>
    <cellStyle name="Comma 145 2 16" xfId="3982"/>
    <cellStyle name="Comma 145 2 17" xfId="4196"/>
    <cellStyle name="Comma 145 2 18" xfId="4412"/>
    <cellStyle name="Comma 145 2 19" xfId="4627"/>
    <cellStyle name="Comma 145 2 2" xfId="1083"/>
    <cellStyle name="Comma 145 2 2 2" xfId="17391"/>
    <cellStyle name="Comma 145 2 20" xfId="4839"/>
    <cellStyle name="Comma 145 2 21" xfId="5044"/>
    <cellStyle name="Comma 145 2 22" xfId="5245"/>
    <cellStyle name="Comma 145 2 23" xfId="5871"/>
    <cellStyle name="Comma 145 2 24" xfId="6187"/>
    <cellStyle name="Comma 145 2 25" xfId="5700"/>
    <cellStyle name="Comma 145 2 26" xfId="6357"/>
    <cellStyle name="Comma 145 2 27" xfId="6588"/>
    <cellStyle name="Comma 145 2 28" xfId="6815"/>
    <cellStyle name="Comma 145 2 29" xfId="7043"/>
    <cellStyle name="Comma 145 2 3" xfId="1393"/>
    <cellStyle name="Comma 145 2 30" xfId="7271"/>
    <cellStyle name="Comma 145 2 31" xfId="7498"/>
    <cellStyle name="Comma 145 2 32" xfId="7724"/>
    <cellStyle name="Comma 145 2 33" xfId="7952"/>
    <cellStyle name="Comma 145 2 34" xfId="8178"/>
    <cellStyle name="Comma 145 2 35" xfId="8404"/>
    <cellStyle name="Comma 145 2 36" xfId="8632"/>
    <cellStyle name="Comma 145 2 37" xfId="8858"/>
    <cellStyle name="Comma 145 2 38" xfId="9083"/>
    <cellStyle name="Comma 145 2 39" xfId="9306"/>
    <cellStyle name="Comma 145 2 4" xfId="915"/>
    <cellStyle name="Comma 145 2 40" xfId="9531"/>
    <cellStyle name="Comma 145 2 41" xfId="9753"/>
    <cellStyle name="Comma 145 2 42" xfId="9973"/>
    <cellStyle name="Comma 145 2 43" xfId="10191"/>
    <cellStyle name="Comma 145 2 44" xfId="10409"/>
    <cellStyle name="Comma 145 2 45" xfId="10627"/>
    <cellStyle name="Comma 145 2 46" xfId="10845"/>
    <cellStyle name="Comma 145 2 47" xfId="11063"/>
    <cellStyle name="Comma 145 2 48" xfId="11277"/>
    <cellStyle name="Comma 145 2 49" xfId="11493"/>
    <cellStyle name="Comma 145 2 5" xfId="1563"/>
    <cellStyle name="Comma 145 2 50" xfId="11707"/>
    <cellStyle name="Comma 145 2 51" xfId="11922"/>
    <cellStyle name="Comma 145 2 52" xfId="12135"/>
    <cellStyle name="Comma 145 2 53" xfId="12340"/>
    <cellStyle name="Comma 145 2 54" xfId="12541"/>
    <cellStyle name="Comma 145 2 55" xfId="13155"/>
    <cellStyle name="Comma 145 2 56" xfId="13349"/>
    <cellStyle name="Comma 145 2 57" xfId="12999"/>
    <cellStyle name="Comma 145 2 58" xfId="13506"/>
    <cellStyle name="Comma 145 2 59" xfId="13703"/>
    <cellStyle name="Comma 145 2 6" xfId="1786"/>
    <cellStyle name="Comma 145 2 60" xfId="13910"/>
    <cellStyle name="Comma 145 2 61" xfId="14510"/>
    <cellStyle name="Comma 145 2 62" xfId="14677"/>
    <cellStyle name="Comma 145 2 63" xfId="14365"/>
    <cellStyle name="Comma 145 2 64" xfId="14822"/>
    <cellStyle name="Comma 145 2 7" xfId="2012"/>
    <cellStyle name="Comma 145 2 8" xfId="2234"/>
    <cellStyle name="Comma 145 2 9" xfId="2457"/>
    <cellStyle name="Comma 145 20" xfId="4628"/>
    <cellStyle name="Comma 145 21" xfId="4840"/>
    <cellStyle name="Comma 145 22" xfId="5045"/>
    <cellStyle name="Comma 145 23" xfId="5246"/>
    <cellStyle name="Comma 145 24" xfId="5870"/>
    <cellStyle name="Comma 145 25" xfId="6188"/>
    <cellStyle name="Comma 145 26" xfId="5699"/>
    <cellStyle name="Comma 145 27" xfId="6358"/>
    <cellStyle name="Comma 145 28" xfId="6589"/>
    <cellStyle name="Comma 145 29" xfId="6816"/>
    <cellStyle name="Comma 145 3" xfId="1082"/>
    <cellStyle name="Comma 145 3 2" xfId="17392"/>
    <cellStyle name="Comma 145 30" xfId="7044"/>
    <cellStyle name="Comma 145 31" xfId="7272"/>
    <cellStyle name="Comma 145 32" xfId="7499"/>
    <cellStyle name="Comma 145 33" xfId="7725"/>
    <cellStyle name="Comma 145 34" xfId="7953"/>
    <cellStyle name="Comma 145 35" xfId="8179"/>
    <cellStyle name="Comma 145 36" xfId="8405"/>
    <cellStyle name="Comma 145 37" xfId="8633"/>
    <cellStyle name="Comma 145 38" xfId="8859"/>
    <cellStyle name="Comma 145 39" xfId="9084"/>
    <cellStyle name="Comma 145 4" xfId="1394"/>
    <cellStyle name="Comma 145 40" xfId="9307"/>
    <cellStyle name="Comma 145 41" xfId="9532"/>
    <cellStyle name="Comma 145 42" xfId="9754"/>
    <cellStyle name="Comma 145 43" xfId="9974"/>
    <cellStyle name="Comma 145 44" xfId="10192"/>
    <cellStyle name="Comma 145 45" xfId="10410"/>
    <cellStyle name="Comma 145 46" xfId="10628"/>
    <cellStyle name="Comma 145 47" xfId="10846"/>
    <cellStyle name="Comma 145 48" xfId="11064"/>
    <cellStyle name="Comma 145 49" xfId="11278"/>
    <cellStyle name="Comma 145 5" xfId="914"/>
    <cellStyle name="Comma 145 50" xfId="11494"/>
    <cellStyle name="Comma 145 51" xfId="11708"/>
    <cellStyle name="Comma 145 52" xfId="11923"/>
    <cellStyle name="Comma 145 53" xfId="12136"/>
    <cellStyle name="Comma 145 54" xfId="12341"/>
    <cellStyle name="Comma 145 55" xfId="12542"/>
    <cellStyle name="Comma 145 56" xfId="13154"/>
    <cellStyle name="Comma 145 57" xfId="13350"/>
    <cellStyle name="Comma 145 58" xfId="12998"/>
    <cellStyle name="Comma 145 59" xfId="13507"/>
    <cellStyle name="Comma 145 6" xfId="1564"/>
    <cellStyle name="Comma 145 60" xfId="13704"/>
    <cellStyle name="Comma 145 61" xfId="13911"/>
    <cellStyle name="Comma 145 62" xfId="14509"/>
    <cellStyle name="Comma 145 63" xfId="14678"/>
    <cellStyle name="Comma 145 64" xfId="14364"/>
    <cellStyle name="Comma 145 65" xfId="14823"/>
    <cellStyle name="Comma 145 7" xfId="1787"/>
    <cellStyle name="Comma 145 8" xfId="2013"/>
    <cellStyle name="Comma 145 9" xfId="2235"/>
    <cellStyle name="Comma 146" xfId="250"/>
    <cellStyle name="Comma 146 10" xfId="2456"/>
    <cellStyle name="Comma 146 11" xfId="2677"/>
    <cellStyle name="Comma 146 12" xfId="2896"/>
    <cellStyle name="Comma 146 13" xfId="3113"/>
    <cellStyle name="Comma 146 14" xfId="3330"/>
    <cellStyle name="Comma 146 15" xfId="3552"/>
    <cellStyle name="Comma 146 16" xfId="3760"/>
    <cellStyle name="Comma 146 17" xfId="3981"/>
    <cellStyle name="Comma 146 18" xfId="4195"/>
    <cellStyle name="Comma 146 19" xfId="4411"/>
    <cellStyle name="Comma 146 2" xfId="251"/>
    <cellStyle name="Comma 146 2 10" xfId="2676"/>
    <cellStyle name="Comma 146 2 11" xfId="2895"/>
    <cellStyle name="Comma 146 2 12" xfId="3112"/>
    <cellStyle name="Comma 146 2 13" xfId="3329"/>
    <cellStyle name="Comma 146 2 14" xfId="3551"/>
    <cellStyle name="Comma 146 2 15" xfId="3759"/>
    <cellStyle name="Comma 146 2 16" xfId="3980"/>
    <cellStyle name="Comma 146 2 17" xfId="4194"/>
    <cellStyle name="Comma 146 2 18" xfId="4410"/>
    <cellStyle name="Comma 146 2 19" xfId="4625"/>
    <cellStyle name="Comma 146 2 2" xfId="1085"/>
    <cellStyle name="Comma 146 2 2 2" xfId="17393"/>
    <cellStyle name="Comma 146 2 20" xfId="4837"/>
    <cellStyle name="Comma 146 2 21" xfId="5042"/>
    <cellStyle name="Comma 146 2 22" xfId="5243"/>
    <cellStyle name="Comma 146 2 23" xfId="5873"/>
    <cellStyle name="Comma 146 2 24" xfId="6185"/>
    <cellStyle name="Comma 146 2 25" xfId="5702"/>
    <cellStyle name="Comma 146 2 26" xfId="6355"/>
    <cellStyle name="Comma 146 2 27" xfId="6586"/>
    <cellStyle name="Comma 146 2 28" xfId="6813"/>
    <cellStyle name="Comma 146 2 29" xfId="7041"/>
    <cellStyle name="Comma 146 2 3" xfId="1391"/>
    <cellStyle name="Comma 146 2 30" xfId="7269"/>
    <cellStyle name="Comma 146 2 31" xfId="7496"/>
    <cellStyle name="Comma 146 2 32" xfId="7722"/>
    <cellStyle name="Comma 146 2 33" xfId="7950"/>
    <cellStyle name="Comma 146 2 34" xfId="8176"/>
    <cellStyle name="Comma 146 2 35" xfId="8402"/>
    <cellStyle name="Comma 146 2 36" xfId="8630"/>
    <cellStyle name="Comma 146 2 37" xfId="8856"/>
    <cellStyle name="Comma 146 2 38" xfId="9081"/>
    <cellStyle name="Comma 146 2 39" xfId="9304"/>
    <cellStyle name="Comma 146 2 4" xfId="917"/>
    <cellStyle name="Comma 146 2 40" xfId="9529"/>
    <cellStyle name="Comma 146 2 41" xfId="9751"/>
    <cellStyle name="Comma 146 2 42" xfId="9971"/>
    <cellStyle name="Comma 146 2 43" xfId="10189"/>
    <cellStyle name="Comma 146 2 44" xfId="10407"/>
    <cellStyle name="Comma 146 2 45" xfId="10625"/>
    <cellStyle name="Comma 146 2 46" xfId="10843"/>
    <cellStyle name="Comma 146 2 47" xfId="11061"/>
    <cellStyle name="Comma 146 2 48" xfId="11275"/>
    <cellStyle name="Comma 146 2 49" xfId="11491"/>
    <cellStyle name="Comma 146 2 5" xfId="1561"/>
    <cellStyle name="Comma 146 2 50" xfId="11705"/>
    <cellStyle name="Comma 146 2 51" xfId="11920"/>
    <cellStyle name="Comma 146 2 52" xfId="12133"/>
    <cellStyle name="Comma 146 2 53" xfId="12338"/>
    <cellStyle name="Comma 146 2 54" xfId="12539"/>
    <cellStyle name="Comma 146 2 55" xfId="13157"/>
    <cellStyle name="Comma 146 2 56" xfId="13347"/>
    <cellStyle name="Comma 146 2 57" xfId="13001"/>
    <cellStyle name="Comma 146 2 58" xfId="13504"/>
    <cellStyle name="Comma 146 2 59" xfId="13701"/>
    <cellStyle name="Comma 146 2 6" xfId="1784"/>
    <cellStyle name="Comma 146 2 60" xfId="13908"/>
    <cellStyle name="Comma 146 2 61" xfId="14512"/>
    <cellStyle name="Comma 146 2 62" xfId="14675"/>
    <cellStyle name="Comma 146 2 63" xfId="14367"/>
    <cellStyle name="Comma 146 2 64" xfId="14820"/>
    <cellStyle name="Comma 146 2 7" xfId="2010"/>
    <cellStyle name="Comma 146 2 8" xfId="2232"/>
    <cellStyle name="Comma 146 2 9" xfId="2455"/>
    <cellStyle name="Comma 146 20" xfId="4626"/>
    <cellStyle name="Comma 146 21" xfId="4838"/>
    <cellStyle name="Comma 146 22" xfId="5043"/>
    <cellStyle name="Comma 146 23" xfId="5244"/>
    <cellStyle name="Comma 146 24" xfId="5872"/>
    <cellStyle name="Comma 146 25" xfId="6186"/>
    <cellStyle name="Comma 146 26" xfId="5701"/>
    <cellStyle name="Comma 146 27" xfId="6356"/>
    <cellStyle name="Comma 146 28" xfId="6587"/>
    <cellStyle name="Comma 146 29" xfId="6814"/>
    <cellStyle name="Comma 146 3" xfId="1084"/>
    <cellStyle name="Comma 146 3 2" xfId="17394"/>
    <cellStyle name="Comma 146 30" xfId="7042"/>
    <cellStyle name="Comma 146 31" xfId="7270"/>
    <cellStyle name="Comma 146 32" xfId="7497"/>
    <cellStyle name="Comma 146 33" xfId="7723"/>
    <cellStyle name="Comma 146 34" xfId="7951"/>
    <cellStyle name="Comma 146 35" xfId="8177"/>
    <cellStyle name="Comma 146 36" xfId="8403"/>
    <cellStyle name="Comma 146 37" xfId="8631"/>
    <cellStyle name="Comma 146 38" xfId="8857"/>
    <cellStyle name="Comma 146 39" xfId="9082"/>
    <cellStyle name="Comma 146 4" xfId="1392"/>
    <cellStyle name="Comma 146 40" xfId="9305"/>
    <cellStyle name="Comma 146 41" xfId="9530"/>
    <cellStyle name="Comma 146 42" xfId="9752"/>
    <cellStyle name="Comma 146 43" xfId="9972"/>
    <cellStyle name="Comma 146 44" xfId="10190"/>
    <cellStyle name="Comma 146 45" xfId="10408"/>
    <cellStyle name="Comma 146 46" xfId="10626"/>
    <cellStyle name="Comma 146 47" xfId="10844"/>
    <cellStyle name="Comma 146 48" xfId="11062"/>
    <cellStyle name="Comma 146 49" xfId="11276"/>
    <cellStyle name="Comma 146 5" xfId="916"/>
    <cellStyle name="Comma 146 50" xfId="11492"/>
    <cellStyle name="Comma 146 51" xfId="11706"/>
    <cellStyle name="Comma 146 52" xfId="11921"/>
    <cellStyle name="Comma 146 53" xfId="12134"/>
    <cellStyle name="Comma 146 54" xfId="12339"/>
    <cellStyle name="Comma 146 55" xfId="12540"/>
    <cellStyle name="Comma 146 56" xfId="13156"/>
    <cellStyle name="Comma 146 57" xfId="13348"/>
    <cellStyle name="Comma 146 58" xfId="13000"/>
    <cellStyle name="Comma 146 59" xfId="13505"/>
    <cellStyle name="Comma 146 6" xfId="1562"/>
    <cellStyle name="Comma 146 60" xfId="13702"/>
    <cellStyle name="Comma 146 61" xfId="13909"/>
    <cellStyle name="Comma 146 62" xfId="14511"/>
    <cellStyle name="Comma 146 63" xfId="14676"/>
    <cellStyle name="Comma 146 64" xfId="14366"/>
    <cellStyle name="Comma 146 65" xfId="14821"/>
    <cellStyle name="Comma 146 7" xfId="1785"/>
    <cellStyle name="Comma 146 8" xfId="2011"/>
    <cellStyle name="Comma 146 9" xfId="2233"/>
    <cellStyle name="Comma 147" xfId="252"/>
    <cellStyle name="Comma 147 10" xfId="21306"/>
    <cellStyle name="Comma 147 2" xfId="15274"/>
    <cellStyle name="Comma 147 2 2" xfId="17395"/>
    <cellStyle name="Comma 147 2 2 2" xfId="21307"/>
    <cellStyle name="Comma 147 2 3" xfId="17396"/>
    <cellStyle name="Comma 147 2 3 2" xfId="21308"/>
    <cellStyle name="Comma 147 2 4" xfId="21309"/>
    <cellStyle name="Comma 147 3" xfId="15942"/>
    <cellStyle name="Comma 147 3 2" xfId="17397"/>
    <cellStyle name="Comma 147 3 2 2" xfId="21310"/>
    <cellStyle name="Comma 147 3 3" xfId="19726"/>
    <cellStyle name="Comma 147 3 3 2" xfId="25398"/>
    <cellStyle name="Comma 147 3 4" xfId="21311"/>
    <cellStyle name="Comma 147 4" xfId="15943"/>
    <cellStyle name="Comma 147 4 2" xfId="17398"/>
    <cellStyle name="Comma 147 4 2 2" xfId="21312"/>
    <cellStyle name="Comma 147 4 3" xfId="19727"/>
    <cellStyle name="Comma 147 4 3 2" xfId="25399"/>
    <cellStyle name="Comma 147 4 4" xfId="21313"/>
    <cellStyle name="Comma 147 5" xfId="15944"/>
    <cellStyle name="Comma 147 5 2" xfId="17399"/>
    <cellStyle name="Comma 147 5 2 2" xfId="21314"/>
    <cellStyle name="Comma 147 5 3" xfId="19728"/>
    <cellStyle name="Comma 147 5 3 2" xfId="25400"/>
    <cellStyle name="Comma 147 5 4" xfId="21315"/>
    <cellStyle name="Comma 147 6" xfId="15945"/>
    <cellStyle name="Comma 147 6 2" xfId="17400"/>
    <cellStyle name="Comma 147 6 2 2" xfId="21316"/>
    <cellStyle name="Comma 147 6 3" xfId="19729"/>
    <cellStyle name="Comma 147 6 3 2" xfId="25401"/>
    <cellStyle name="Comma 147 6 4" xfId="21317"/>
    <cellStyle name="Comma 147 7" xfId="17401"/>
    <cellStyle name="Comma 147 7 2" xfId="21318"/>
    <cellStyle name="Comma 147 8" xfId="17402"/>
    <cellStyle name="Comma 147 8 2" xfId="21319"/>
    <cellStyle name="Comma 147 9" xfId="21320"/>
    <cellStyle name="Comma 148" xfId="253"/>
    <cellStyle name="Comma 148 10" xfId="2674"/>
    <cellStyle name="Comma 148 11" xfId="2893"/>
    <cellStyle name="Comma 148 12" xfId="3110"/>
    <cellStyle name="Comma 148 13" xfId="3328"/>
    <cellStyle name="Comma 148 14" xfId="3550"/>
    <cellStyle name="Comma 148 15" xfId="3758"/>
    <cellStyle name="Comma 148 16" xfId="3979"/>
    <cellStyle name="Comma 148 17" xfId="4193"/>
    <cellStyle name="Comma 148 18" xfId="4409"/>
    <cellStyle name="Comma 148 19" xfId="4624"/>
    <cellStyle name="Comma 148 2" xfId="1087"/>
    <cellStyle name="Comma 148 2 2" xfId="17403"/>
    <cellStyle name="Comma 148 20" xfId="4836"/>
    <cellStyle name="Comma 148 21" xfId="5041"/>
    <cellStyle name="Comma 148 22" xfId="5242"/>
    <cellStyle name="Comma 148 23" xfId="5875"/>
    <cellStyle name="Comma 148 24" xfId="6183"/>
    <cellStyle name="Comma 148 25" xfId="5704"/>
    <cellStyle name="Comma 148 26" xfId="6353"/>
    <cellStyle name="Comma 148 27" xfId="6584"/>
    <cellStyle name="Comma 148 28" xfId="6811"/>
    <cellStyle name="Comma 148 29" xfId="7039"/>
    <cellStyle name="Comma 148 3" xfId="1389"/>
    <cellStyle name="Comma 148 30" xfId="7267"/>
    <cellStyle name="Comma 148 31" xfId="7494"/>
    <cellStyle name="Comma 148 32" xfId="7720"/>
    <cellStyle name="Comma 148 33" xfId="7948"/>
    <cellStyle name="Comma 148 34" xfId="8174"/>
    <cellStyle name="Comma 148 35" xfId="8400"/>
    <cellStyle name="Comma 148 36" xfId="8628"/>
    <cellStyle name="Comma 148 37" xfId="8854"/>
    <cellStyle name="Comma 148 38" xfId="9080"/>
    <cellStyle name="Comma 148 39" xfId="9302"/>
    <cellStyle name="Comma 148 4" xfId="919"/>
    <cellStyle name="Comma 148 40" xfId="9528"/>
    <cellStyle name="Comma 148 41" xfId="9749"/>
    <cellStyle name="Comma 148 42" xfId="9970"/>
    <cellStyle name="Comma 148 43" xfId="10188"/>
    <cellStyle name="Comma 148 44" xfId="10406"/>
    <cellStyle name="Comma 148 45" xfId="10624"/>
    <cellStyle name="Comma 148 46" xfId="10842"/>
    <cellStyle name="Comma 148 47" xfId="11060"/>
    <cellStyle name="Comma 148 48" xfId="11274"/>
    <cellStyle name="Comma 148 49" xfId="11490"/>
    <cellStyle name="Comma 148 5" xfId="1560"/>
    <cellStyle name="Comma 148 50" xfId="11704"/>
    <cellStyle name="Comma 148 51" xfId="11919"/>
    <cellStyle name="Comma 148 52" xfId="12132"/>
    <cellStyle name="Comma 148 53" xfId="12337"/>
    <cellStyle name="Comma 148 54" xfId="12538"/>
    <cellStyle name="Comma 148 55" xfId="13158"/>
    <cellStyle name="Comma 148 56" xfId="13345"/>
    <cellStyle name="Comma 148 57" xfId="13002"/>
    <cellStyle name="Comma 148 58" xfId="13503"/>
    <cellStyle name="Comma 148 59" xfId="13700"/>
    <cellStyle name="Comma 148 6" xfId="1782"/>
    <cellStyle name="Comma 148 60" xfId="13907"/>
    <cellStyle name="Comma 148 61" xfId="14513"/>
    <cellStyle name="Comma 148 62" xfId="14674"/>
    <cellStyle name="Comma 148 63" xfId="14368"/>
    <cellStyle name="Comma 148 64" xfId="14819"/>
    <cellStyle name="Comma 148 7" xfId="2008"/>
    <cellStyle name="Comma 148 8" xfId="2230"/>
    <cellStyle name="Comma 148 9" xfId="2453"/>
    <cellStyle name="Comma 149" xfId="254"/>
    <cellStyle name="Comma 149 10" xfId="2673"/>
    <cellStyle name="Comma 149 11" xfId="2892"/>
    <cellStyle name="Comma 149 12" xfId="3109"/>
    <cellStyle name="Comma 149 13" xfId="3327"/>
    <cellStyle name="Comma 149 14" xfId="3549"/>
    <cellStyle name="Comma 149 15" xfId="3757"/>
    <cellStyle name="Comma 149 16" xfId="3978"/>
    <cellStyle name="Comma 149 17" xfId="4192"/>
    <cellStyle name="Comma 149 18" xfId="4408"/>
    <cellStyle name="Comma 149 19" xfId="4623"/>
    <cellStyle name="Comma 149 2" xfId="1088"/>
    <cellStyle name="Comma 149 2 2" xfId="17404"/>
    <cellStyle name="Comma 149 20" xfId="4835"/>
    <cellStyle name="Comma 149 21" xfId="5040"/>
    <cellStyle name="Comma 149 22" xfId="5241"/>
    <cellStyle name="Comma 149 23" xfId="5876"/>
    <cellStyle name="Comma 149 24" xfId="6182"/>
    <cellStyle name="Comma 149 25" xfId="5705"/>
    <cellStyle name="Comma 149 26" xfId="6352"/>
    <cellStyle name="Comma 149 27" xfId="6583"/>
    <cellStyle name="Comma 149 28" xfId="6810"/>
    <cellStyle name="Comma 149 29" xfId="7038"/>
    <cellStyle name="Comma 149 3" xfId="1388"/>
    <cellStyle name="Comma 149 30" xfId="7266"/>
    <cellStyle name="Comma 149 31" xfId="7493"/>
    <cellStyle name="Comma 149 32" xfId="7719"/>
    <cellStyle name="Comma 149 33" xfId="7947"/>
    <cellStyle name="Comma 149 34" xfId="8173"/>
    <cellStyle name="Comma 149 35" xfId="8399"/>
    <cellStyle name="Comma 149 36" xfId="8627"/>
    <cellStyle name="Comma 149 37" xfId="8853"/>
    <cellStyle name="Comma 149 38" xfId="9079"/>
    <cellStyle name="Comma 149 39" xfId="9301"/>
    <cellStyle name="Comma 149 4" xfId="920"/>
    <cellStyle name="Comma 149 40" xfId="9527"/>
    <cellStyle name="Comma 149 41" xfId="9748"/>
    <cellStyle name="Comma 149 42" xfId="9969"/>
    <cellStyle name="Comma 149 43" xfId="10187"/>
    <cellStyle name="Comma 149 44" xfId="10405"/>
    <cellStyle name="Comma 149 45" xfId="10623"/>
    <cellStyle name="Comma 149 46" xfId="10841"/>
    <cellStyle name="Comma 149 47" xfId="11059"/>
    <cellStyle name="Comma 149 48" xfId="11273"/>
    <cellStyle name="Comma 149 49" xfId="11489"/>
    <cellStyle name="Comma 149 5" xfId="1559"/>
    <cellStyle name="Comma 149 50" xfId="11703"/>
    <cellStyle name="Comma 149 51" xfId="11918"/>
    <cellStyle name="Comma 149 52" xfId="12131"/>
    <cellStyle name="Comma 149 53" xfId="12336"/>
    <cellStyle name="Comma 149 54" xfId="12537"/>
    <cellStyle name="Comma 149 55" xfId="13159"/>
    <cellStyle name="Comma 149 56" xfId="13344"/>
    <cellStyle name="Comma 149 57" xfId="13003"/>
    <cellStyle name="Comma 149 58" xfId="13502"/>
    <cellStyle name="Comma 149 59" xfId="13699"/>
    <cellStyle name="Comma 149 6" xfId="1781"/>
    <cellStyle name="Comma 149 60" xfId="13906"/>
    <cellStyle name="Comma 149 61" xfId="14514"/>
    <cellStyle name="Comma 149 62" xfId="14673"/>
    <cellStyle name="Comma 149 63" xfId="14369"/>
    <cellStyle name="Comma 149 64" xfId="14818"/>
    <cellStyle name="Comma 149 7" xfId="2007"/>
    <cellStyle name="Comma 149 8" xfId="2229"/>
    <cellStyle name="Comma 149 9" xfId="2452"/>
    <cellStyle name="Comma 15" xfId="255"/>
    <cellStyle name="Comma 15 10" xfId="21321"/>
    <cellStyle name="Comma 15 11" xfId="21322"/>
    <cellStyle name="Comma 15 2" xfId="256"/>
    <cellStyle name="Comma 15 2 10" xfId="21323"/>
    <cellStyle name="Comma 15 2 2" xfId="15275"/>
    <cellStyle name="Comma 15 2 2 2" xfId="17405"/>
    <cellStyle name="Comma 15 2 2 2 2" xfId="21324"/>
    <cellStyle name="Comma 15 2 2 3" xfId="17406"/>
    <cellStyle name="Comma 15 2 2 3 2" xfId="21325"/>
    <cellStyle name="Comma 15 2 2 4" xfId="21326"/>
    <cellStyle name="Comma 15 2 3" xfId="15946"/>
    <cellStyle name="Comma 15 2 3 2" xfId="17407"/>
    <cellStyle name="Comma 15 2 3 2 2" xfId="21327"/>
    <cellStyle name="Comma 15 2 3 3" xfId="19730"/>
    <cellStyle name="Comma 15 2 3 3 2" xfId="25402"/>
    <cellStyle name="Comma 15 2 3 4" xfId="21328"/>
    <cellStyle name="Comma 15 2 4" xfId="15947"/>
    <cellStyle name="Comma 15 2 4 2" xfId="17408"/>
    <cellStyle name="Comma 15 2 4 2 2" xfId="21329"/>
    <cellStyle name="Comma 15 2 4 3" xfId="19731"/>
    <cellStyle name="Comma 15 2 4 3 2" xfId="25403"/>
    <cellStyle name="Comma 15 2 4 4" xfId="21330"/>
    <cellStyle name="Comma 15 2 5" xfId="15948"/>
    <cellStyle name="Comma 15 2 5 2" xfId="17409"/>
    <cellStyle name="Comma 15 2 5 2 2" xfId="21331"/>
    <cellStyle name="Comma 15 2 5 3" xfId="19732"/>
    <cellStyle name="Comma 15 2 5 3 2" xfId="25404"/>
    <cellStyle name="Comma 15 2 5 4" xfId="21332"/>
    <cellStyle name="Comma 15 2 6" xfId="15949"/>
    <cellStyle name="Comma 15 2 6 2" xfId="17410"/>
    <cellStyle name="Comma 15 2 6 2 2" xfId="21333"/>
    <cellStyle name="Comma 15 2 6 3" xfId="19733"/>
    <cellStyle name="Comma 15 2 6 3 2" xfId="25405"/>
    <cellStyle name="Comma 15 2 6 4" xfId="21334"/>
    <cellStyle name="Comma 15 2 7" xfId="17411"/>
    <cellStyle name="Comma 15 2 7 2" xfId="21335"/>
    <cellStyle name="Comma 15 2 8" xfId="17412"/>
    <cellStyle name="Comma 15 2 8 2" xfId="21336"/>
    <cellStyle name="Comma 15 2 9" xfId="21337"/>
    <cellStyle name="Comma 15 3" xfId="15276"/>
    <cellStyle name="Comma 15 3 2" xfId="17413"/>
    <cellStyle name="Comma 15 3 2 2" xfId="21338"/>
    <cellStyle name="Comma 15 3 3" xfId="17414"/>
    <cellStyle name="Comma 15 3 3 2" xfId="21339"/>
    <cellStyle name="Comma 15 3 4" xfId="21340"/>
    <cellStyle name="Comma 15 4" xfId="15950"/>
    <cellStyle name="Comma 15 4 2" xfId="17415"/>
    <cellStyle name="Comma 15 4 2 2" xfId="21341"/>
    <cellStyle name="Comma 15 4 3" xfId="19734"/>
    <cellStyle name="Comma 15 4 3 2" xfId="25406"/>
    <cellStyle name="Comma 15 4 4" xfId="21342"/>
    <cellStyle name="Comma 15 5" xfId="15951"/>
    <cellStyle name="Comma 15 5 2" xfId="17416"/>
    <cellStyle name="Comma 15 5 2 2" xfId="21343"/>
    <cellStyle name="Comma 15 5 3" xfId="19735"/>
    <cellStyle name="Comma 15 5 3 2" xfId="25407"/>
    <cellStyle name="Comma 15 5 4" xfId="21344"/>
    <cellStyle name="Comma 15 6" xfId="15952"/>
    <cellStyle name="Comma 15 6 2" xfId="17417"/>
    <cellStyle name="Comma 15 6 2 2" xfId="21345"/>
    <cellStyle name="Comma 15 6 3" xfId="19736"/>
    <cellStyle name="Comma 15 6 3 2" xfId="25408"/>
    <cellStyle name="Comma 15 6 4" xfId="21346"/>
    <cellStyle name="Comma 15 7" xfId="15953"/>
    <cellStyle name="Comma 15 7 2" xfId="17418"/>
    <cellStyle name="Comma 15 7 2 2" xfId="21347"/>
    <cellStyle name="Comma 15 7 3" xfId="19737"/>
    <cellStyle name="Comma 15 7 3 2" xfId="25409"/>
    <cellStyle name="Comma 15 7 4" xfId="21348"/>
    <cellStyle name="Comma 15 8" xfId="17419"/>
    <cellStyle name="Comma 15 8 2" xfId="21349"/>
    <cellStyle name="Comma 15 9" xfId="17420"/>
    <cellStyle name="Comma 15 9 2" xfId="21350"/>
    <cellStyle name="Comma 150" xfId="257"/>
    <cellStyle name="Comma 150 10" xfId="2671"/>
    <cellStyle name="Comma 150 11" xfId="2890"/>
    <cellStyle name="Comma 150 12" xfId="3107"/>
    <cellStyle name="Comma 150 13" xfId="3326"/>
    <cellStyle name="Comma 150 14" xfId="3548"/>
    <cellStyle name="Comma 150 15" xfId="3756"/>
    <cellStyle name="Comma 150 16" xfId="3977"/>
    <cellStyle name="Comma 150 17" xfId="4191"/>
    <cellStyle name="Comma 150 18" xfId="4407"/>
    <cellStyle name="Comma 150 19" xfId="4622"/>
    <cellStyle name="Comma 150 2" xfId="1091"/>
    <cellStyle name="Comma 150 2 2" xfId="17421"/>
    <cellStyle name="Comma 150 20" xfId="4834"/>
    <cellStyle name="Comma 150 21" xfId="5039"/>
    <cellStyle name="Comma 150 22" xfId="5240"/>
    <cellStyle name="Comma 150 23" xfId="5879"/>
    <cellStyle name="Comma 150 24" xfId="6179"/>
    <cellStyle name="Comma 150 25" xfId="5708"/>
    <cellStyle name="Comma 150 26" xfId="6349"/>
    <cellStyle name="Comma 150 27" xfId="6580"/>
    <cellStyle name="Comma 150 28" xfId="6807"/>
    <cellStyle name="Comma 150 29" xfId="7035"/>
    <cellStyle name="Comma 150 3" xfId="1386"/>
    <cellStyle name="Comma 150 30" xfId="7263"/>
    <cellStyle name="Comma 150 31" xfId="7490"/>
    <cellStyle name="Comma 150 32" xfId="7716"/>
    <cellStyle name="Comma 150 33" xfId="7944"/>
    <cellStyle name="Comma 150 34" xfId="8170"/>
    <cellStyle name="Comma 150 35" xfId="8396"/>
    <cellStyle name="Comma 150 36" xfId="8624"/>
    <cellStyle name="Comma 150 37" xfId="8850"/>
    <cellStyle name="Comma 150 38" xfId="9076"/>
    <cellStyle name="Comma 150 39" xfId="9298"/>
    <cellStyle name="Comma 150 4" xfId="923"/>
    <cellStyle name="Comma 150 40" xfId="9524"/>
    <cellStyle name="Comma 150 41" xfId="9745"/>
    <cellStyle name="Comma 150 42" xfId="9968"/>
    <cellStyle name="Comma 150 43" xfId="10186"/>
    <cellStyle name="Comma 150 44" xfId="10404"/>
    <cellStyle name="Comma 150 45" xfId="10622"/>
    <cellStyle name="Comma 150 46" xfId="10840"/>
    <cellStyle name="Comma 150 47" xfId="11058"/>
    <cellStyle name="Comma 150 48" xfId="11272"/>
    <cellStyle name="Comma 150 49" xfId="11488"/>
    <cellStyle name="Comma 150 5" xfId="1556"/>
    <cellStyle name="Comma 150 50" xfId="11702"/>
    <cellStyle name="Comma 150 51" xfId="11917"/>
    <cellStyle name="Comma 150 52" xfId="12130"/>
    <cellStyle name="Comma 150 53" xfId="12335"/>
    <cellStyle name="Comma 150 54" xfId="12536"/>
    <cellStyle name="Comma 150 55" xfId="13160"/>
    <cellStyle name="Comma 150 56" xfId="13342"/>
    <cellStyle name="Comma 150 57" xfId="13004"/>
    <cellStyle name="Comma 150 58" xfId="13501"/>
    <cellStyle name="Comma 150 59" xfId="13698"/>
    <cellStyle name="Comma 150 6" xfId="1779"/>
    <cellStyle name="Comma 150 60" xfId="13905"/>
    <cellStyle name="Comma 150 61" xfId="14515"/>
    <cellStyle name="Comma 150 62" xfId="14671"/>
    <cellStyle name="Comma 150 63" xfId="14370"/>
    <cellStyle name="Comma 150 64" xfId="14817"/>
    <cellStyle name="Comma 150 7" xfId="2005"/>
    <cellStyle name="Comma 150 8" xfId="2227"/>
    <cellStyle name="Comma 150 9" xfId="2451"/>
    <cellStyle name="Comma 151" xfId="258"/>
    <cellStyle name="Comma 151 10" xfId="2670"/>
    <cellStyle name="Comma 151 11" xfId="2889"/>
    <cellStyle name="Comma 151 12" xfId="3106"/>
    <cellStyle name="Comma 151 13" xfId="3305"/>
    <cellStyle name="Comma 151 14" xfId="3547"/>
    <cellStyle name="Comma 151 15" xfId="3755"/>
    <cellStyle name="Comma 151 16" xfId="3976"/>
    <cellStyle name="Comma 151 17" xfId="4190"/>
    <cellStyle name="Comma 151 18" xfId="4406"/>
    <cellStyle name="Comma 151 19" xfId="4621"/>
    <cellStyle name="Comma 151 2" xfId="1092"/>
    <cellStyle name="Comma 151 2 2" xfId="17422"/>
    <cellStyle name="Comma 151 20" xfId="4833"/>
    <cellStyle name="Comma 151 21" xfId="5038"/>
    <cellStyle name="Comma 151 22" xfId="5239"/>
    <cellStyle name="Comma 151 23" xfId="5880"/>
    <cellStyle name="Comma 151 24" xfId="6178"/>
    <cellStyle name="Comma 151 25" xfId="5709"/>
    <cellStyle name="Comma 151 26" xfId="6348"/>
    <cellStyle name="Comma 151 27" xfId="6579"/>
    <cellStyle name="Comma 151 28" xfId="6806"/>
    <cellStyle name="Comma 151 29" xfId="7034"/>
    <cellStyle name="Comma 151 3" xfId="1385"/>
    <cellStyle name="Comma 151 30" xfId="7262"/>
    <cellStyle name="Comma 151 31" xfId="7489"/>
    <cellStyle name="Comma 151 32" xfId="7715"/>
    <cellStyle name="Comma 151 33" xfId="7943"/>
    <cellStyle name="Comma 151 34" xfId="8169"/>
    <cellStyle name="Comma 151 35" xfId="8395"/>
    <cellStyle name="Comma 151 36" xfId="8623"/>
    <cellStyle name="Comma 151 37" xfId="8849"/>
    <cellStyle name="Comma 151 38" xfId="9075"/>
    <cellStyle name="Comma 151 39" xfId="9297"/>
    <cellStyle name="Comma 151 4" xfId="924"/>
    <cellStyle name="Comma 151 40" xfId="9523"/>
    <cellStyle name="Comma 151 41" xfId="9744"/>
    <cellStyle name="Comma 151 42" xfId="9967"/>
    <cellStyle name="Comma 151 43" xfId="10185"/>
    <cellStyle name="Comma 151 44" xfId="10403"/>
    <cellStyle name="Comma 151 45" xfId="10621"/>
    <cellStyle name="Comma 151 46" xfId="10839"/>
    <cellStyle name="Comma 151 47" xfId="11057"/>
    <cellStyle name="Comma 151 48" xfId="11271"/>
    <cellStyle name="Comma 151 49" xfId="11487"/>
    <cellStyle name="Comma 151 5" xfId="1555"/>
    <cellStyle name="Comma 151 50" xfId="11701"/>
    <cellStyle name="Comma 151 51" xfId="11916"/>
    <cellStyle name="Comma 151 52" xfId="12129"/>
    <cellStyle name="Comma 151 53" xfId="12334"/>
    <cellStyle name="Comma 151 54" xfId="12535"/>
    <cellStyle name="Comma 151 55" xfId="13161"/>
    <cellStyle name="Comma 151 56" xfId="13341"/>
    <cellStyle name="Comma 151 57" xfId="13025"/>
    <cellStyle name="Comma 151 58" xfId="13500"/>
    <cellStyle name="Comma 151 59" xfId="13697"/>
    <cellStyle name="Comma 151 6" xfId="1778"/>
    <cellStyle name="Comma 151 60" xfId="13904"/>
    <cellStyle name="Comma 151 61" xfId="14516"/>
    <cellStyle name="Comma 151 62" xfId="14670"/>
    <cellStyle name="Comma 151 63" xfId="14371"/>
    <cellStyle name="Comma 151 64" xfId="14816"/>
    <cellStyle name="Comma 151 7" xfId="2004"/>
    <cellStyle name="Comma 151 8" xfId="2226"/>
    <cellStyle name="Comma 151 9" xfId="2450"/>
    <cellStyle name="Comma 152" xfId="259"/>
    <cellStyle name="Comma 152 10" xfId="2669"/>
    <cellStyle name="Comma 152 11" xfId="2888"/>
    <cellStyle name="Comma 152 12" xfId="3105"/>
    <cellStyle name="Comma 152 13" xfId="3304"/>
    <cellStyle name="Comma 152 14" xfId="3546"/>
    <cellStyle name="Comma 152 15" xfId="3754"/>
    <cellStyle name="Comma 152 16" xfId="3975"/>
    <cellStyle name="Comma 152 17" xfId="4189"/>
    <cellStyle name="Comma 152 18" xfId="4405"/>
    <cellStyle name="Comma 152 19" xfId="4620"/>
    <cellStyle name="Comma 152 2" xfId="1093"/>
    <cellStyle name="Comma 152 2 2" xfId="17423"/>
    <cellStyle name="Comma 152 20" xfId="4832"/>
    <cellStyle name="Comma 152 21" xfId="5037"/>
    <cellStyle name="Comma 152 22" xfId="5238"/>
    <cellStyle name="Comma 152 23" xfId="5881"/>
    <cellStyle name="Comma 152 24" xfId="6157"/>
    <cellStyle name="Comma 152 25" xfId="5710"/>
    <cellStyle name="Comma 152 26" xfId="6347"/>
    <cellStyle name="Comma 152 27" xfId="6578"/>
    <cellStyle name="Comma 152 28" xfId="6805"/>
    <cellStyle name="Comma 152 29" xfId="7033"/>
    <cellStyle name="Comma 152 3" xfId="1384"/>
    <cellStyle name="Comma 152 30" xfId="7261"/>
    <cellStyle name="Comma 152 31" xfId="7488"/>
    <cellStyle name="Comma 152 32" xfId="7714"/>
    <cellStyle name="Comma 152 33" xfId="7942"/>
    <cellStyle name="Comma 152 34" xfId="8168"/>
    <cellStyle name="Comma 152 35" xfId="8394"/>
    <cellStyle name="Comma 152 36" xfId="8622"/>
    <cellStyle name="Comma 152 37" xfId="8848"/>
    <cellStyle name="Comma 152 38" xfId="9074"/>
    <cellStyle name="Comma 152 39" xfId="9296"/>
    <cellStyle name="Comma 152 4" xfId="925"/>
    <cellStyle name="Comma 152 40" xfId="9522"/>
    <cellStyle name="Comma 152 41" xfId="9743"/>
    <cellStyle name="Comma 152 42" xfId="9966"/>
    <cellStyle name="Comma 152 43" xfId="10184"/>
    <cellStyle name="Comma 152 44" xfId="10402"/>
    <cellStyle name="Comma 152 45" xfId="10620"/>
    <cellStyle name="Comma 152 46" xfId="10838"/>
    <cellStyle name="Comma 152 47" xfId="11056"/>
    <cellStyle name="Comma 152 48" xfId="11270"/>
    <cellStyle name="Comma 152 49" xfId="11486"/>
    <cellStyle name="Comma 152 5" xfId="1554"/>
    <cellStyle name="Comma 152 50" xfId="11700"/>
    <cellStyle name="Comma 152 51" xfId="11915"/>
    <cellStyle name="Comma 152 52" xfId="12128"/>
    <cellStyle name="Comma 152 53" xfId="12333"/>
    <cellStyle name="Comma 152 54" xfId="12534"/>
    <cellStyle name="Comma 152 55" xfId="13162"/>
    <cellStyle name="Comma 152 56" xfId="13340"/>
    <cellStyle name="Comma 152 57" xfId="13026"/>
    <cellStyle name="Comma 152 58" xfId="13499"/>
    <cellStyle name="Comma 152 59" xfId="13696"/>
    <cellStyle name="Comma 152 6" xfId="1777"/>
    <cellStyle name="Comma 152 60" xfId="13903"/>
    <cellStyle name="Comma 152 61" xfId="14517"/>
    <cellStyle name="Comma 152 62" xfId="14669"/>
    <cellStyle name="Comma 152 63" xfId="14372"/>
    <cellStyle name="Comma 152 64" xfId="14815"/>
    <cellStyle name="Comma 152 7" xfId="2003"/>
    <cellStyle name="Comma 152 8" xfId="2225"/>
    <cellStyle name="Comma 152 9" xfId="2449"/>
    <cellStyle name="Comma 153" xfId="260"/>
    <cellStyle name="Comma 153 10" xfId="2668"/>
    <cellStyle name="Comma 153 11" xfId="2887"/>
    <cellStyle name="Comma 153 12" xfId="3104"/>
    <cellStyle name="Comma 153 13" xfId="3303"/>
    <cellStyle name="Comma 153 14" xfId="3545"/>
    <cellStyle name="Comma 153 15" xfId="3753"/>
    <cellStyle name="Comma 153 16" xfId="3974"/>
    <cellStyle name="Comma 153 17" xfId="4188"/>
    <cellStyle name="Comma 153 18" xfId="4404"/>
    <cellStyle name="Comma 153 19" xfId="4619"/>
    <cellStyle name="Comma 153 2" xfId="1094"/>
    <cellStyle name="Comma 153 2 2" xfId="17424"/>
    <cellStyle name="Comma 153 20" xfId="4831"/>
    <cellStyle name="Comma 153 21" xfId="5036"/>
    <cellStyle name="Comma 153 22" xfId="5237"/>
    <cellStyle name="Comma 153 23" xfId="5882"/>
    <cellStyle name="Comma 153 24" xfId="6156"/>
    <cellStyle name="Comma 153 25" xfId="5711"/>
    <cellStyle name="Comma 153 26" xfId="6346"/>
    <cellStyle name="Comma 153 27" xfId="6577"/>
    <cellStyle name="Comma 153 28" xfId="6804"/>
    <cellStyle name="Comma 153 29" xfId="7032"/>
    <cellStyle name="Comma 153 3" xfId="1383"/>
    <cellStyle name="Comma 153 30" xfId="7260"/>
    <cellStyle name="Comma 153 31" xfId="7487"/>
    <cellStyle name="Comma 153 32" xfId="7713"/>
    <cellStyle name="Comma 153 33" xfId="7941"/>
    <cellStyle name="Comma 153 34" xfId="8167"/>
    <cellStyle name="Comma 153 35" xfId="8393"/>
    <cellStyle name="Comma 153 36" xfId="8621"/>
    <cellStyle name="Comma 153 37" xfId="8847"/>
    <cellStyle name="Comma 153 38" xfId="9073"/>
    <cellStyle name="Comma 153 39" xfId="9295"/>
    <cellStyle name="Comma 153 4" xfId="926"/>
    <cellStyle name="Comma 153 40" xfId="9521"/>
    <cellStyle name="Comma 153 41" xfId="9742"/>
    <cellStyle name="Comma 153 42" xfId="9965"/>
    <cellStyle name="Comma 153 43" xfId="10183"/>
    <cellStyle name="Comma 153 44" xfId="10401"/>
    <cellStyle name="Comma 153 45" xfId="10619"/>
    <cellStyle name="Comma 153 46" xfId="10837"/>
    <cellStyle name="Comma 153 47" xfId="11055"/>
    <cellStyle name="Comma 153 48" xfId="11269"/>
    <cellStyle name="Comma 153 49" xfId="11485"/>
    <cellStyle name="Comma 153 5" xfId="1553"/>
    <cellStyle name="Comma 153 50" xfId="11699"/>
    <cellStyle name="Comma 153 51" xfId="11914"/>
    <cellStyle name="Comma 153 52" xfId="12127"/>
    <cellStyle name="Comma 153 53" xfId="12332"/>
    <cellStyle name="Comma 153 54" xfId="12533"/>
    <cellStyle name="Comma 153 55" xfId="13163"/>
    <cellStyle name="Comma 153 56" xfId="13339"/>
    <cellStyle name="Comma 153 57" xfId="13027"/>
    <cellStyle name="Comma 153 58" xfId="13498"/>
    <cellStyle name="Comma 153 59" xfId="13695"/>
    <cellStyle name="Comma 153 6" xfId="1776"/>
    <cellStyle name="Comma 153 60" xfId="13882"/>
    <cellStyle name="Comma 153 61" xfId="14518"/>
    <cellStyle name="Comma 153 62" xfId="14668"/>
    <cellStyle name="Comma 153 63" xfId="14373"/>
    <cellStyle name="Comma 153 64" xfId="14814"/>
    <cellStyle name="Comma 153 7" xfId="2002"/>
    <cellStyle name="Comma 153 8" xfId="2224"/>
    <cellStyle name="Comma 153 9" xfId="2448"/>
    <cellStyle name="Comma 154" xfId="261"/>
    <cellStyle name="Comma 154 10" xfId="2667"/>
    <cellStyle name="Comma 154 11" xfId="2886"/>
    <cellStyle name="Comma 154 12" xfId="3103"/>
    <cellStyle name="Comma 154 13" xfId="3302"/>
    <cellStyle name="Comma 154 14" xfId="3544"/>
    <cellStyle name="Comma 154 15" xfId="3752"/>
    <cellStyle name="Comma 154 16" xfId="3973"/>
    <cellStyle name="Comma 154 17" xfId="4187"/>
    <cellStyle name="Comma 154 18" xfId="4403"/>
    <cellStyle name="Comma 154 19" xfId="4618"/>
    <cellStyle name="Comma 154 2" xfId="1095"/>
    <cellStyle name="Comma 154 2 2" xfId="17425"/>
    <cellStyle name="Comma 154 20" xfId="4830"/>
    <cellStyle name="Comma 154 21" xfId="5035"/>
    <cellStyle name="Comma 154 22" xfId="5236"/>
    <cellStyle name="Comma 154 23" xfId="5883"/>
    <cellStyle name="Comma 154 24" xfId="6155"/>
    <cellStyle name="Comma 154 25" xfId="5712"/>
    <cellStyle name="Comma 154 26" xfId="6345"/>
    <cellStyle name="Comma 154 27" xfId="6576"/>
    <cellStyle name="Comma 154 28" xfId="6803"/>
    <cellStyle name="Comma 154 29" xfId="7031"/>
    <cellStyle name="Comma 154 3" xfId="1382"/>
    <cellStyle name="Comma 154 30" xfId="7259"/>
    <cellStyle name="Comma 154 31" xfId="7486"/>
    <cellStyle name="Comma 154 32" xfId="7712"/>
    <cellStyle name="Comma 154 33" xfId="7940"/>
    <cellStyle name="Comma 154 34" xfId="8166"/>
    <cellStyle name="Comma 154 35" xfId="8392"/>
    <cellStyle name="Comma 154 36" xfId="8620"/>
    <cellStyle name="Comma 154 37" xfId="8846"/>
    <cellStyle name="Comma 154 38" xfId="9072"/>
    <cellStyle name="Comma 154 39" xfId="9294"/>
    <cellStyle name="Comma 154 4" xfId="927"/>
    <cellStyle name="Comma 154 40" xfId="9520"/>
    <cellStyle name="Comma 154 41" xfId="9741"/>
    <cellStyle name="Comma 154 42" xfId="9964"/>
    <cellStyle name="Comma 154 43" xfId="10182"/>
    <cellStyle name="Comma 154 44" xfId="10400"/>
    <cellStyle name="Comma 154 45" xfId="10618"/>
    <cellStyle name="Comma 154 46" xfId="10836"/>
    <cellStyle name="Comma 154 47" xfId="11054"/>
    <cellStyle name="Comma 154 48" xfId="11268"/>
    <cellStyle name="Comma 154 49" xfId="11484"/>
    <cellStyle name="Comma 154 5" xfId="1552"/>
    <cellStyle name="Comma 154 50" xfId="11698"/>
    <cellStyle name="Comma 154 51" xfId="11913"/>
    <cellStyle name="Comma 154 52" xfId="12126"/>
    <cellStyle name="Comma 154 53" xfId="12331"/>
    <cellStyle name="Comma 154 54" xfId="12532"/>
    <cellStyle name="Comma 154 55" xfId="13164"/>
    <cellStyle name="Comma 154 56" xfId="13338"/>
    <cellStyle name="Comma 154 57" xfId="13028"/>
    <cellStyle name="Comma 154 58" xfId="13497"/>
    <cellStyle name="Comma 154 59" xfId="13694"/>
    <cellStyle name="Comma 154 6" xfId="1775"/>
    <cellStyle name="Comma 154 60" xfId="13881"/>
    <cellStyle name="Comma 154 61" xfId="14519"/>
    <cellStyle name="Comma 154 62" xfId="14647"/>
    <cellStyle name="Comma 154 63" xfId="14394"/>
    <cellStyle name="Comma 154 64" xfId="14813"/>
    <cellStyle name="Comma 154 7" xfId="2001"/>
    <cellStyle name="Comma 154 8" xfId="2223"/>
    <cellStyle name="Comma 154 9" xfId="2447"/>
    <cellStyle name="Comma 155" xfId="262"/>
    <cellStyle name="Comma 155 2" xfId="263"/>
    <cellStyle name="Comma 155 2 2" xfId="15277"/>
    <cellStyle name="Comma 155 3" xfId="15278"/>
    <cellStyle name="Comma 156" xfId="264"/>
    <cellStyle name="Comma 156 10" xfId="2645"/>
    <cellStyle name="Comma 156 11" xfId="2865"/>
    <cellStyle name="Comma 156 12" xfId="3080"/>
    <cellStyle name="Comma 156 13" xfId="3289"/>
    <cellStyle name="Comma 156 14" xfId="3522"/>
    <cellStyle name="Comma 156 15" xfId="3730"/>
    <cellStyle name="Comma 156 16" xfId="3951"/>
    <cellStyle name="Comma 156 17" xfId="4164"/>
    <cellStyle name="Comma 156 18" xfId="4381"/>
    <cellStyle name="Comma 156 19" xfId="4596"/>
    <cellStyle name="Comma 156 2" xfId="1098"/>
    <cellStyle name="Comma 156 2 2" xfId="17426"/>
    <cellStyle name="Comma 156 20" xfId="4808"/>
    <cellStyle name="Comma 156 21" xfId="5014"/>
    <cellStyle name="Comma 156 22" xfId="5215"/>
    <cellStyle name="Comma 156 23" xfId="5886"/>
    <cellStyle name="Comma 156 24" xfId="6140"/>
    <cellStyle name="Comma 156 25" xfId="5735"/>
    <cellStyle name="Comma 156 26" xfId="6322"/>
    <cellStyle name="Comma 156 27" xfId="6553"/>
    <cellStyle name="Comma 156 28" xfId="6780"/>
    <cellStyle name="Comma 156 29" xfId="7008"/>
    <cellStyle name="Comma 156 3" xfId="1359"/>
    <cellStyle name="Comma 156 30" xfId="7236"/>
    <cellStyle name="Comma 156 31" xfId="7463"/>
    <cellStyle name="Comma 156 32" xfId="7689"/>
    <cellStyle name="Comma 156 33" xfId="7917"/>
    <cellStyle name="Comma 156 34" xfId="8143"/>
    <cellStyle name="Comma 156 35" xfId="8369"/>
    <cellStyle name="Comma 156 36" xfId="8597"/>
    <cellStyle name="Comma 156 37" xfId="8823"/>
    <cellStyle name="Comma 156 38" xfId="9049"/>
    <cellStyle name="Comma 156 39" xfId="9272"/>
    <cellStyle name="Comma 156 4" xfId="950"/>
    <cellStyle name="Comma 156 40" xfId="9497"/>
    <cellStyle name="Comma 156 41" xfId="9719"/>
    <cellStyle name="Comma 156 42" xfId="9942"/>
    <cellStyle name="Comma 156 43" xfId="10160"/>
    <cellStyle name="Comma 156 44" xfId="10378"/>
    <cellStyle name="Comma 156 45" xfId="10595"/>
    <cellStyle name="Comma 156 46" xfId="10814"/>
    <cellStyle name="Comma 156 47" xfId="11032"/>
    <cellStyle name="Comma 156 48" xfId="11246"/>
    <cellStyle name="Comma 156 49" xfId="11462"/>
    <cellStyle name="Comma 156 5" xfId="1530"/>
    <cellStyle name="Comma 156 50" xfId="11677"/>
    <cellStyle name="Comma 156 51" xfId="11891"/>
    <cellStyle name="Comma 156 52" xfId="12104"/>
    <cellStyle name="Comma 156 53" xfId="12310"/>
    <cellStyle name="Comma 156 54" xfId="12511"/>
    <cellStyle name="Comma 156 55" xfId="13165"/>
    <cellStyle name="Comma 156 56" xfId="13315"/>
    <cellStyle name="Comma 156 57" xfId="13043"/>
    <cellStyle name="Comma 156 58" xfId="13476"/>
    <cellStyle name="Comma 156 59" xfId="13673"/>
    <cellStyle name="Comma 156 6" xfId="1753"/>
    <cellStyle name="Comma 156 60" xfId="13868"/>
    <cellStyle name="Comma 156 61" xfId="14521"/>
    <cellStyle name="Comma 156 62" xfId="14644"/>
    <cellStyle name="Comma 156 63" xfId="14395"/>
    <cellStyle name="Comma 156 64" xfId="14792"/>
    <cellStyle name="Comma 156 7" xfId="1978"/>
    <cellStyle name="Comma 156 8" xfId="2200"/>
    <cellStyle name="Comma 156 9" xfId="2424"/>
    <cellStyle name="Comma 157" xfId="265"/>
    <cellStyle name="Comma 157 10" xfId="2644"/>
    <cellStyle name="Comma 157 11" xfId="2864"/>
    <cellStyle name="Comma 157 12" xfId="3079"/>
    <cellStyle name="Comma 157 13" xfId="3288"/>
    <cellStyle name="Comma 157 14" xfId="3521"/>
    <cellStyle name="Comma 157 15" xfId="3729"/>
    <cellStyle name="Comma 157 16" xfId="3950"/>
    <cellStyle name="Comma 157 17" xfId="4163"/>
    <cellStyle name="Comma 157 18" xfId="4380"/>
    <cellStyle name="Comma 157 19" xfId="4595"/>
    <cellStyle name="Comma 157 2" xfId="1099"/>
    <cellStyle name="Comma 157 2 2" xfId="17427"/>
    <cellStyle name="Comma 157 20" xfId="4807"/>
    <cellStyle name="Comma 157 21" xfId="5013"/>
    <cellStyle name="Comma 157 22" xfId="5214"/>
    <cellStyle name="Comma 157 23" xfId="5887"/>
    <cellStyle name="Comma 157 24" xfId="6139"/>
    <cellStyle name="Comma 157 25" xfId="5736"/>
    <cellStyle name="Comma 157 26" xfId="6321"/>
    <cellStyle name="Comma 157 27" xfId="6552"/>
    <cellStyle name="Comma 157 28" xfId="6779"/>
    <cellStyle name="Comma 157 29" xfId="7007"/>
    <cellStyle name="Comma 157 3" xfId="1358"/>
    <cellStyle name="Comma 157 30" xfId="7235"/>
    <cellStyle name="Comma 157 31" xfId="7462"/>
    <cellStyle name="Comma 157 32" xfId="7688"/>
    <cellStyle name="Comma 157 33" xfId="7916"/>
    <cellStyle name="Comma 157 34" xfId="8142"/>
    <cellStyle name="Comma 157 35" xfId="8368"/>
    <cellStyle name="Comma 157 36" xfId="8596"/>
    <cellStyle name="Comma 157 37" xfId="8822"/>
    <cellStyle name="Comma 157 38" xfId="9048"/>
    <cellStyle name="Comma 157 39" xfId="9271"/>
    <cellStyle name="Comma 157 4" xfId="951"/>
    <cellStyle name="Comma 157 40" xfId="9496"/>
    <cellStyle name="Comma 157 41" xfId="9718"/>
    <cellStyle name="Comma 157 42" xfId="9941"/>
    <cellStyle name="Comma 157 43" xfId="10159"/>
    <cellStyle name="Comma 157 44" xfId="10377"/>
    <cellStyle name="Comma 157 45" xfId="10594"/>
    <cellStyle name="Comma 157 46" xfId="10813"/>
    <cellStyle name="Comma 157 47" xfId="11031"/>
    <cellStyle name="Comma 157 48" xfId="11245"/>
    <cellStyle name="Comma 157 49" xfId="11461"/>
    <cellStyle name="Comma 157 5" xfId="1529"/>
    <cellStyle name="Comma 157 50" xfId="11676"/>
    <cellStyle name="Comma 157 51" xfId="11890"/>
    <cellStyle name="Comma 157 52" xfId="12103"/>
    <cellStyle name="Comma 157 53" xfId="12309"/>
    <cellStyle name="Comma 157 54" xfId="12510"/>
    <cellStyle name="Comma 157 55" xfId="13166"/>
    <cellStyle name="Comma 157 56" xfId="13314"/>
    <cellStyle name="Comma 157 57" xfId="13044"/>
    <cellStyle name="Comma 157 58" xfId="13475"/>
    <cellStyle name="Comma 157 59" xfId="13672"/>
    <cellStyle name="Comma 157 6" xfId="1752"/>
    <cellStyle name="Comma 157 60" xfId="13867"/>
    <cellStyle name="Comma 157 61" xfId="14522"/>
    <cellStyle name="Comma 157 62" xfId="14631"/>
    <cellStyle name="Comma 157 63" xfId="14408"/>
    <cellStyle name="Comma 157 64" xfId="14791"/>
    <cellStyle name="Comma 157 7" xfId="1977"/>
    <cellStyle name="Comma 157 8" xfId="2199"/>
    <cellStyle name="Comma 157 9" xfId="2423"/>
    <cellStyle name="Comma 158" xfId="266"/>
    <cellStyle name="Comma 158 10" xfId="2631"/>
    <cellStyle name="Comma 158 11" xfId="2863"/>
    <cellStyle name="Comma 158 12" xfId="3078"/>
    <cellStyle name="Comma 158 13" xfId="3285"/>
    <cellStyle name="Comma 158 14" xfId="3520"/>
    <cellStyle name="Comma 158 15" xfId="3716"/>
    <cellStyle name="Comma 158 16" xfId="3937"/>
    <cellStyle name="Comma 158 17" xfId="4150"/>
    <cellStyle name="Comma 158 18" xfId="4367"/>
    <cellStyle name="Comma 158 19" xfId="4594"/>
    <cellStyle name="Comma 158 2" xfId="1100"/>
    <cellStyle name="Comma 158 2 2" xfId="17428"/>
    <cellStyle name="Comma 158 20" xfId="4806"/>
    <cellStyle name="Comma 158 21" xfId="5012"/>
    <cellStyle name="Comma 158 22" xfId="5213"/>
    <cellStyle name="Comma 158 23" xfId="5888"/>
    <cellStyle name="Comma 158 24" xfId="6138"/>
    <cellStyle name="Comma 158 25" xfId="5749"/>
    <cellStyle name="Comma 158 26" xfId="6308"/>
    <cellStyle name="Comma 158 27" xfId="6539"/>
    <cellStyle name="Comma 158 28" xfId="6766"/>
    <cellStyle name="Comma 158 29" xfId="6994"/>
    <cellStyle name="Comma 158 3" xfId="1345"/>
    <cellStyle name="Comma 158 30" xfId="7222"/>
    <cellStyle name="Comma 158 31" xfId="7461"/>
    <cellStyle name="Comma 158 32" xfId="7687"/>
    <cellStyle name="Comma 158 33" xfId="7915"/>
    <cellStyle name="Comma 158 34" xfId="8141"/>
    <cellStyle name="Comma 158 35" xfId="8367"/>
    <cellStyle name="Comma 158 36" xfId="8595"/>
    <cellStyle name="Comma 158 37" xfId="8821"/>
    <cellStyle name="Comma 158 38" xfId="9047"/>
    <cellStyle name="Comma 158 39" xfId="9258"/>
    <cellStyle name="Comma 158 4" xfId="964"/>
    <cellStyle name="Comma 158 40" xfId="9483"/>
    <cellStyle name="Comma 158 41" xfId="9705"/>
    <cellStyle name="Comma 158 42" xfId="9928"/>
    <cellStyle name="Comma 158 43" xfId="10146"/>
    <cellStyle name="Comma 158 44" xfId="10364"/>
    <cellStyle name="Comma 158 45" xfId="10581"/>
    <cellStyle name="Comma 158 46" xfId="10800"/>
    <cellStyle name="Comma 158 47" xfId="11030"/>
    <cellStyle name="Comma 158 48" xfId="11244"/>
    <cellStyle name="Comma 158 49" xfId="11460"/>
    <cellStyle name="Comma 158 5" xfId="1528"/>
    <cellStyle name="Comma 158 50" xfId="11675"/>
    <cellStyle name="Comma 158 51" xfId="11889"/>
    <cellStyle name="Comma 158 52" xfId="12090"/>
    <cellStyle name="Comma 158 53" xfId="12296"/>
    <cellStyle name="Comma 158 54" xfId="12497"/>
    <cellStyle name="Comma 158 55" xfId="13167"/>
    <cellStyle name="Comma 158 56" xfId="13301"/>
    <cellStyle name="Comma 158 57" xfId="13045"/>
    <cellStyle name="Comma 158 58" xfId="13474"/>
    <cellStyle name="Comma 158 59" xfId="13671"/>
    <cellStyle name="Comma 158 6" xfId="1751"/>
    <cellStyle name="Comma 158 60" xfId="13866"/>
    <cellStyle name="Comma 158 61" xfId="14523"/>
    <cellStyle name="Comma 158 62" xfId="14630"/>
    <cellStyle name="Comma 158 63" xfId="14409"/>
    <cellStyle name="Comma 158 64" xfId="14790"/>
    <cellStyle name="Comma 158 7" xfId="1964"/>
    <cellStyle name="Comma 158 8" xfId="2186"/>
    <cellStyle name="Comma 158 9" xfId="2410"/>
    <cellStyle name="Comma 159" xfId="267"/>
    <cellStyle name="Comma 159 10" xfId="2630"/>
    <cellStyle name="Comma 159 11" xfId="2850"/>
    <cellStyle name="Comma 159 12" xfId="3065"/>
    <cellStyle name="Comma 159 13" xfId="3284"/>
    <cellStyle name="Comma 159 14" xfId="3507"/>
    <cellStyle name="Comma 159 15" xfId="3715"/>
    <cellStyle name="Comma 159 16" xfId="3936"/>
    <cellStyle name="Comma 159 17" xfId="4149"/>
    <cellStyle name="Comma 159 18" xfId="4366"/>
    <cellStyle name="Comma 159 19" xfId="4581"/>
    <cellStyle name="Comma 159 2" xfId="1101"/>
    <cellStyle name="Comma 159 2 2" xfId="17429"/>
    <cellStyle name="Comma 159 20" xfId="4793"/>
    <cellStyle name="Comma 159 21" xfId="4999"/>
    <cellStyle name="Comma 159 22" xfId="5200"/>
    <cellStyle name="Comma 159 23" xfId="5889"/>
    <cellStyle name="Comma 159 24" xfId="6137"/>
    <cellStyle name="Comma 159 25" xfId="5750"/>
    <cellStyle name="Comma 159 26" xfId="6307"/>
    <cellStyle name="Comma 159 27" xfId="6538"/>
    <cellStyle name="Comma 159 28" xfId="6765"/>
    <cellStyle name="Comma 159 29" xfId="6993"/>
    <cellStyle name="Comma 159 3" xfId="1344"/>
    <cellStyle name="Comma 159 30" xfId="7221"/>
    <cellStyle name="Comma 159 31" xfId="7448"/>
    <cellStyle name="Comma 159 32" xfId="7674"/>
    <cellStyle name="Comma 159 33" xfId="7902"/>
    <cellStyle name="Comma 159 34" xfId="8128"/>
    <cellStyle name="Comma 159 35" xfId="8354"/>
    <cellStyle name="Comma 159 36" xfId="8582"/>
    <cellStyle name="Comma 159 37" xfId="8808"/>
    <cellStyle name="Comma 159 38" xfId="9034"/>
    <cellStyle name="Comma 159 39" xfId="9257"/>
    <cellStyle name="Comma 159 4" xfId="965"/>
    <cellStyle name="Comma 159 40" xfId="9482"/>
    <cellStyle name="Comma 159 41" xfId="9704"/>
    <cellStyle name="Comma 159 42" xfId="9927"/>
    <cellStyle name="Comma 159 43" xfId="10145"/>
    <cellStyle name="Comma 159 44" xfId="10363"/>
    <cellStyle name="Comma 159 45" xfId="10580"/>
    <cellStyle name="Comma 159 46" xfId="10799"/>
    <cellStyle name="Comma 159 47" xfId="11017"/>
    <cellStyle name="Comma 159 48" xfId="11231"/>
    <cellStyle name="Comma 159 49" xfId="11447"/>
    <cellStyle name="Comma 159 5" xfId="1515"/>
    <cellStyle name="Comma 159 50" xfId="11662"/>
    <cellStyle name="Comma 159 51" xfId="11876"/>
    <cellStyle name="Comma 159 52" xfId="12089"/>
    <cellStyle name="Comma 159 53" xfId="12295"/>
    <cellStyle name="Comma 159 54" xfId="12496"/>
    <cellStyle name="Comma 159 55" xfId="13168"/>
    <cellStyle name="Comma 159 56" xfId="13300"/>
    <cellStyle name="Comma 159 57" xfId="13048"/>
    <cellStyle name="Comma 159 58" xfId="13461"/>
    <cellStyle name="Comma 159 59" xfId="13658"/>
    <cellStyle name="Comma 159 6" xfId="1738"/>
    <cellStyle name="Comma 159 60" xfId="13865"/>
    <cellStyle name="Comma 159 61" xfId="14524"/>
    <cellStyle name="Comma 159 62" xfId="14629"/>
    <cellStyle name="Comma 159 63" xfId="14410"/>
    <cellStyle name="Comma 159 64" xfId="14777"/>
    <cellStyle name="Comma 159 7" xfId="1963"/>
    <cellStyle name="Comma 159 8" xfId="2185"/>
    <cellStyle name="Comma 159 9" xfId="2409"/>
    <cellStyle name="Comma 16" xfId="268"/>
    <cellStyle name="Comma 16 10" xfId="21351"/>
    <cellStyle name="Comma 16 11" xfId="21352"/>
    <cellStyle name="Comma 16 2" xfId="269"/>
    <cellStyle name="Comma 16 2 10" xfId="21353"/>
    <cellStyle name="Comma 16 2 2" xfId="15279"/>
    <cellStyle name="Comma 16 2 2 2" xfId="17430"/>
    <cellStyle name="Comma 16 2 2 2 2" xfId="21354"/>
    <cellStyle name="Comma 16 2 2 3" xfId="17431"/>
    <cellStyle name="Comma 16 2 2 3 2" xfId="21355"/>
    <cellStyle name="Comma 16 2 2 4" xfId="21356"/>
    <cellStyle name="Comma 16 2 3" xfId="15954"/>
    <cellStyle name="Comma 16 2 3 2" xfId="17432"/>
    <cellStyle name="Comma 16 2 3 2 2" xfId="21357"/>
    <cellStyle name="Comma 16 2 3 3" xfId="19738"/>
    <cellStyle name="Comma 16 2 3 3 2" xfId="25410"/>
    <cellStyle name="Comma 16 2 3 4" xfId="21358"/>
    <cellStyle name="Comma 16 2 4" xfId="15955"/>
    <cellStyle name="Comma 16 2 4 2" xfId="17433"/>
    <cellStyle name="Comma 16 2 4 2 2" xfId="21359"/>
    <cellStyle name="Comma 16 2 4 3" xfId="19739"/>
    <cellStyle name="Comma 16 2 4 3 2" xfId="25411"/>
    <cellStyle name="Comma 16 2 4 4" xfId="21360"/>
    <cellStyle name="Comma 16 2 5" xfId="15956"/>
    <cellStyle name="Comma 16 2 5 2" xfId="17434"/>
    <cellStyle name="Comma 16 2 5 2 2" xfId="21361"/>
    <cellStyle name="Comma 16 2 5 3" xfId="19740"/>
    <cellStyle name="Comma 16 2 5 3 2" xfId="25412"/>
    <cellStyle name="Comma 16 2 5 4" xfId="21362"/>
    <cellStyle name="Comma 16 2 6" xfId="15957"/>
    <cellStyle name="Comma 16 2 6 2" xfId="17435"/>
    <cellStyle name="Comma 16 2 6 2 2" xfId="21363"/>
    <cellStyle name="Comma 16 2 6 3" xfId="19741"/>
    <cellStyle name="Comma 16 2 6 3 2" xfId="25413"/>
    <cellStyle name="Comma 16 2 6 4" xfId="21364"/>
    <cellStyle name="Comma 16 2 7" xfId="17436"/>
    <cellStyle name="Comma 16 2 7 2" xfId="21365"/>
    <cellStyle name="Comma 16 2 8" xfId="17437"/>
    <cellStyle name="Comma 16 2 8 2" xfId="21366"/>
    <cellStyle name="Comma 16 2 9" xfId="21367"/>
    <cellStyle name="Comma 16 3" xfId="15280"/>
    <cellStyle name="Comma 16 3 2" xfId="17438"/>
    <cellStyle name="Comma 16 3 2 2" xfId="21368"/>
    <cellStyle name="Comma 16 3 3" xfId="17439"/>
    <cellStyle name="Comma 16 3 3 2" xfId="21369"/>
    <cellStyle name="Comma 16 3 4" xfId="21370"/>
    <cellStyle name="Comma 16 4" xfId="15958"/>
    <cellStyle name="Comma 16 4 2" xfId="17440"/>
    <cellStyle name="Comma 16 4 2 2" xfId="21371"/>
    <cellStyle name="Comma 16 4 3" xfId="19742"/>
    <cellStyle name="Comma 16 4 3 2" xfId="25414"/>
    <cellStyle name="Comma 16 4 4" xfId="21372"/>
    <cellStyle name="Comma 16 5" xfId="15959"/>
    <cellStyle name="Comma 16 5 2" xfId="17441"/>
    <cellStyle name="Comma 16 5 2 2" xfId="21373"/>
    <cellStyle name="Comma 16 5 3" xfId="19743"/>
    <cellStyle name="Comma 16 5 3 2" xfId="25415"/>
    <cellStyle name="Comma 16 5 4" xfId="21374"/>
    <cellStyle name="Comma 16 6" xfId="15960"/>
    <cellStyle name="Comma 16 6 2" xfId="17442"/>
    <cellStyle name="Comma 16 6 2 2" xfId="21375"/>
    <cellStyle name="Comma 16 6 3" xfId="19744"/>
    <cellStyle name="Comma 16 6 3 2" xfId="25416"/>
    <cellStyle name="Comma 16 6 4" xfId="21376"/>
    <cellStyle name="Comma 16 7" xfId="15961"/>
    <cellStyle name="Comma 16 7 2" xfId="17443"/>
    <cellStyle name="Comma 16 7 2 2" xfId="21377"/>
    <cellStyle name="Comma 16 7 3" xfId="19745"/>
    <cellStyle name="Comma 16 7 3 2" xfId="25417"/>
    <cellStyle name="Comma 16 7 4" xfId="21378"/>
    <cellStyle name="Comma 16 8" xfId="17444"/>
    <cellStyle name="Comma 16 8 2" xfId="21379"/>
    <cellStyle name="Comma 16 9" xfId="17445"/>
    <cellStyle name="Comma 16 9 2" xfId="21380"/>
    <cellStyle name="Comma 160" xfId="270"/>
    <cellStyle name="Comma 160 10" xfId="2627"/>
    <cellStyle name="Comma 160 11" xfId="2849"/>
    <cellStyle name="Comma 160 12" xfId="3062"/>
    <cellStyle name="Comma 160 13" xfId="3281"/>
    <cellStyle name="Comma 160 14" xfId="3504"/>
    <cellStyle name="Comma 160 15" xfId="3710"/>
    <cellStyle name="Comma 160 16" xfId="3933"/>
    <cellStyle name="Comma 160 17" xfId="4147"/>
    <cellStyle name="Comma 160 18" xfId="4363"/>
    <cellStyle name="Comma 160 19" xfId="4578"/>
    <cellStyle name="Comma 160 2" xfId="1104"/>
    <cellStyle name="Comma 160 2 2" xfId="17446"/>
    <cellStyle name="Comma 160 20" xfId="4790"/>
    <cellStyle name="Comma 160 21" xfId="4998"/>
    <cellStyle name="Comma 160 22" xfId="5199"/>
    <cellStyle name="Comma 160 23" xfId="5892"/>
    <cellStyle name="Comma 160 24" xfId="6134"/>
    <cellStyle name="Comma 160 25" xfId="5753"/>
    <cellStyle name="Comma 160 26" xfId="6304"/>
    <cellStyle name="Comma 160 27" xfId="6535"/>
    <cellStyle name="Comma 160 28" xfId="6762"/>
    <cellStyle name="Comma 160 29" xfId="6990"/>
    <cellStyle name="Comma 160 3" xfId="1341"/>
    <cellStyle name="Comma 160 30" xfId="7218"/>
    <cellStyle name="Comma 160 31" xfId="7445"/>
    <cellStyle name="Comma 160 32" xfId="7671"/>
    <cellStyle name="Comma 160 33" xfId="7899"/>
    <cellStyle name="Comma 160 34" xfId="8125"/>
    <cellStyle name="Comma 160 35" xfId="8351"/>
    <cellStyle name="Comma 160 36" xfId="8579"/>
    <cellStyle name="Comma 160 37" xfId="8805"/>
    <cellStyle name="Comma 160 38" xfId="9031"/>
    <cellStyle name="Comma 160 39" xfId="9252"/>
    <cellStyle name="Comma 160 4" xfId="968"/>
    <cellStyle name="Comma 160 40" xfId="9479"/>
    <cellStyle name="Comma 160 41" xfId="9701"/>
    <cellStyle name="Comma 160 42" xfId="9924"/>
    <cellStyle name="Comma 160 43" xfId="10142"/>
    <cellStyle name="Comma 160 44" xfId="10360"/>
    <cellStyle name="Comma 160 45" xfId="10577"/>
    <cellStyle name="Comma 160 46" xfId="10796"/>
    <cellStyle name="Comma 160 47" xfId="11014"/>
    <cellStyle name="Comma 160 48" xfId="11228"/>
    <cellStyle name="Comma 160 49" xfId="11444"/>
    <cellStyle name="Comma 160 5" xfId="1512"/>
    <cellStyle name="Comma 160 50" xfId="11659"/>
    <cellStyle name="Comma 160 51" xfId="11873"/>
    <cellStyle name="Comma 160 52" xfId="12084"/>
    <cellStyle name="Comma 160 53" xfId="12294"/>
    <cellStyle name="Comma 160 54" xfId="12495"/>
    <cellStyle name="Comma 160 55" xfId="13169"/>
    <cellStyle name="Comma 160 56" xfId="13298"/>
    <cellStyle name="Comma 160 57" xfId="13051"/>
    <cellStyle name="Comma 160 58" xfId="13460"/>
    <cellStyle name="Comma 160 59" xfId="13655"/>
    <cellStyle name="Comma 160 6" xfId="1735"/>
    <cellStyle name="Comma 160 60" xfId="13862"/>
    <cellStyle name="Comma 160 61" xfId="14527"/>
    <cellStyle name="Comma 160 62" xfId="14627"/>
    <cellStyle name="Comma 160 63" xfId="14411"/>
    <cellStyle name="Comma 160 64" xfId="14776"/>
    <cellStyle name="Comma 160 7" xfId="1958"/>
    <cellStyle name="Comma 160 8" xfId="2182"/>
    <cellStyle name="Comma 160 9" xfId="2407"/>
    <cellStyle name="Comma 161" xfId="271"/>
    <cellStyle name="Comma 161 10" xfId="2624"/>
    <cellStyle name="Comma 161 11" xfId="2848"/>
    <cellStyle name="Comma 161 12" xfId="3059"/>
    <cellStyle name="Comma 161 13" xfId="3280"/>
    <cellStyle name="Comma 161 14" xfId="3503"/>
    <cellStyle name="Comma 161 15" xfId="3709"/>
    <cellStyle name="Comma 161 16" xfId="3930"/>
    <cellStyle name="Comma 161 17" xfId="4144"/>
    <cellStyle name="Comma 161 18" xfId="4360"/>
    <cellStyle name="Comma 161 19" xfId="4577"/>
    <cellStyle name="Comma 161 2" xfId="1105"/>
    <cellStyle name="Comma 161 2 2" xfId="17447"/>
    <cellStyle name="Comma 161 20" xfId="4787"/>
    <cellStyle name="Comma 161 21" xfId="4995"/>
    <cellStyle name="Comma 161 22" xfId="5196"/>
    <cellStyle name="Comma 161 23" xfId="5893"/>
    <cellStyle name="Comma 161 24" xfId="6133"/>
    <cellStyle name="Comma 161 25" xfId="5754"/>
    <cellStyle name="Comma 161 26" xfId="6301"/>
    <cellStyle name="Comma 161 27" xfId="6532"/>
    <cellStyle name="Comma 161 28" xfId="6759"/>
    <cellStyle name="Comma 161 29" xfId="6987"/>
    <cellStyle name="Comma 161 3" xfId="1340"/>
    <cellStyle name="Comma 161 30" xfId="7215"/>
    <cellStyle name="Comma 161 31" xfId="7444"/>
    <cellStyle name="Comma 161 32" xfId="7668"/>
    <cellStyle name="Comma 161 33" xfId="7896"/>
    <cellStyle name="Comma 161 34" xfId="8122"/>
    <cellStyle name="Comma 161 35" xfId="8348"/>
    <cellStyle name="Comma 161 36" xfId="8576"/>
    <cellStyle name="Comma 161 37" xfId="8802"/>
    <cellStyle name="Comma 161 38" xfId="9028"/>
    <cellStyle name="Comma 161 39" xfId="9251"/>
    <cellStyle name="Comma 161 4" xfId="971"/>
    <cellStyle name="Comma 161 40" xfId="9476"/>
    <cellStyle name="Comma 161 41" xfId="9698"/>
    <cellStyle name="Comma 161 42" xfId="9921"/>
    <cellStyle name="Comma 161 43" xfId="10139"/>
    <cellStyle name="Comma 161 44" xfId="10357"/>
    <cellStyle name="Comma 161 45" xfId="10574"/>
    <cellStyle name="Comma 161 46" xfId="10793"/>
    <cellStyle name="Comma 161 47" xfId="11013"/>
    <cellStyle name="Comma 161 48" xfId="11225"/>
    <cellStyle name="Comma 161 49" xfId="11441"/>
    <cellStyle name="Comma 161 5" xfId="1511"/>
    <cellStyle name="Comma 161 50" xfId="11656"/>
    <cellStyle name="Comma 161 51" xfId="11870"/>
    <cellStyle name="Comma 161 52" xfId="12083"/>
    <cellStyle name="Comma 161 53" xfId="12291"/>
    <cellStyle name="Comma 161 54" xfId="12492"/>
    <cellStyle name="Comma 161 55" xfId="13170"/>
    <cellStyle name="Comma 161 56" xfId="13297"/>
    <cellStyle name="Comma 161 57" xfId="13052"/>
    <cellStyle name="Comma 161 58" xfId="13459"/>
    <cellStyle name="Comma 161 59" xfId="13652"/>
    <cellStyle name="Comma 161 6" xfId="1732"/>
    <cellStyle name="Comma 161 60" xfId="13861"/>
    <cellStyle name="Comma 161 61" xfId="14528"/>
    <cellStyle name="Comma 161 62" xfId="14626"/>
    <cellStyle name="Comma 161 63" xfId="14414"/>
    <cellStyle name="Comma 161 64" xfId="14775"/>
    <cellStyle name="Comma 161 7" xfId="1957"/>
    <cellStyle name="Comma 161 8" xfId="2179"/>
    <cellStyle name="Comma 161 9" xfId="2404"/>
    <cellStyle name="Comma 162" xfId="272"/>
    <cellStyle name="Comma 162 10" xfId="2623"/>
    <cellStyle name="Comma 162 11" xfId="2845"/>
    <cellStyle name="Comma 162 12" xfId="3058"/>
    <cellStyle name="Comma 162 13" xfId="3279"/>
    <cellStyle name="Comma 162 14" xfId="3502"/>
    <cellStyle name="Comma 162 15" xfId="3708"/>
    <cellStyle name="Comma 162 16" xfId="3929"/>
    <cellStyle name="Comma 162 17" xfId="4143"/>
    <cellStyle name="Comma 162 18" xfId="4359"/>
    <cellStyle name="Comma 162 19" xfId="4574"/>
    <cellStyle name="Comma 162 2" xfId="1106"/>
    <cellStyle name="Comma 162 2 2" xfId="17448"/>
    <cellStyle name="Comma 162 20" xfId="4786"/>
    <cellStyle name="Comma 162 21" xfId="4994"/>
    <cellStyle name="Comma 162 22" xfId="5195"/>
    <cellStyle name="Comma 162 23" xfId="5894"/>
    <cellStyle name="Comma 162 24" xfId="6132"/>
    <cellStyle name="Comma 162 25" xfId="5755"/>
    <cellStyle name="Comma 162 26" xfId="6300"/>
    <cellStyle name="Comma 162 27" xfId="6531"/>
    <cellStyle name="Comma 162 28" xfId="6758"/>
    <cellStyle name="Comma 162 29" xfId="6986"/>
    <cellStyle name="Comma 162 3" xfId="1339"/>
    <cellStyle name="Comma 162 30" xfId="7214"/>
    <cellStyle name="Comma 162 31" xfId="7441"/>
    <cellStyle name="Comma 162 32" xfId="7667"/>
    <cellStyle name="Comma 162 33" xfId="7895"/>
    <cellStyle name="Comma 162 34" xfId="8121"/>
    <cellStyle name="Comma 162 35" xfId="8347"/>
    <cellStyle name="Comma 162 36" xfId="8575"/>
    <cellStyle name="Comma 162 37" xfId="8801"/>
    <cellStyle name="Comma 162 38" xfId="9027"/>
    <cellStyle name="Comma 162 39" xfId="9250"/>
    <cellStyle name="Comma 162 4" xfId="972"/>
    <cellStyle name="Comma 162 40" xfId="9475"/>
    <cellStyle name="Comma 162 41" xfId="9697"/>
    <cellStyle name="Comma 162 42" xfId="9920"/>
    <cellStyle name="Comma 162 43" xfId="10138"/>
    <cellStyle name="Comma 162 44" xfId="10356"/>
    <cellStyle name="Comma 162 45" xfId="10573"/>
    <cellStyle name="Comma 162 46" xfId="10792"/>
    <cellStyle name="Comma 162 47" xfId="11010"/>
    <cellStyle name="Comma 162 48" xfId="11224"/>
    <cellStyle name="Comma 162 49" xfId="11440"/>
    <cellStyle name="Comma 162 5" xfId="1508"/>
    <cellStyle name="Comma 162 50" xfId="11655"/>
    <cellStyle name="Comma 162 51" xfId="11869"/>
    <cellStyle name="Comma 162 52" xfId="12082"/>
    <cellStyle name="Comma 162 53" xfId="12290"/>
    <cellStyle name="Comma 162 54" xfId="12491"/>
    <cellStyle name="Comma 162 55" xfId="13171"/>
    <cellStyle name="Comma 162 56" xfId="13296"/>
    <cellStyle name="Comma 162 57" xfId="13053"/>
    <cellStyle name="Comma 162 58" xfId="13458"/>
    <cellStyle name="Comma 162 59" xfId="13651"/>
    <cellStyle name="Comma 162 6" xfId="1731"/>
    <cellStyle name="Comma 162 60" xfId="13860"/>
    <cellStyle name="Comma 162 61" xfId="14529"/>
    <cellStyle name="Comma 162 62" xfId="14625"/>
    <cellStyle name="Comma 162 63" xfId="14415"/>
    <cellStyle name="Comma 162 64" xfId="14774"/>
    <cellStyle name="Comma 162 7" xfId="1956"/>
    <cellStyle name="Comma 162 8" xfId="2178"/>
    <cellStyle name="Comma 162 9" xfId="2403"/>
    <cellStyle name="Comma 163" xfId="273"/>
    <cellStyle name="Comma 163 2" xfId="15281"/>
    <cellStyle name="Comma 164" xfId="274"/>
    <cellStyle name="Comma 164 2" xfId="15282"/>
    <cellStyle name="Comma 165" xfId="275"/>
    <cellStyle name="Comma 165 2" xfId="15283"/>
    <cellStyle name="Comma 166" xfId="276"/>
    <cellStyle name="Comma 166 2" xfId="15284"/>
    <cellStyle name="Comma 167" xfId="277"/>
    <cellStyle name="Comma 167 2" xfId="15285"/>
    <cellStyle name="Comma 168" xfId="278"/>
    <cellStyle name="Comma 168 2" xfId="15286"/>
    <cellStyle name="Comma 169" xfId="279"/>
    <cellStyle name="Comma 169 2" xfId="15287"/>
    <cellStyle name="Comma 17" xfId="280"/>
    <cellStyle name="Comma 17 10" xfId="21381"/>
    <cellStyle name="Comma 17 11" xfId="21382"/>
    <cellStyle name="Comma 17 2" xfId="281"/>
    <cellStyle name="Comma 17 2 10" xfId="21383"/>
    <cellStyle name="Comma 17 2 2" xfId="15288"/>
    <cellStyle name="Comma 17 2 2 2" xfId="17449"/>
    <cellStyle name="Comma 17 2 2 2 2" xfId="21384"/>
    <cellStyle name="Comma 17 2 2 3" xfId="17450"/>
    <cellStyle name="Comma 17 2 2 3 2" xfId="21385"/>
    <cellStyle name="Comma 17 2 2 4" xfId="21386"/>
    <cellStyle name="Comma 17 2 3" xfId="15962"/>
    <cellStyle name="Comma 17 2 3 2" xfId="17451"/>
    <cellStyle name="Comma 17 2 3 2 2" xfId="21387"/>
    <cellStyle name="Comma 17 2 3 3" xfId="19746"/>
    <cellStyle name="Comma 17 2 3 3 2" xfId="25418"/>
    <cellStyle name="Comma 17 2 3 4" xfId="21388"/>
    <cellStyle name="Comma 17 2 4" xfId="15963"/>
    <cellStyle name="Comma 17 2 4 2" xfId="17452"/>
    <cellStyle name="Comma 17 2 4 2 2" xfId="21389"/>
    <cellStyle name="Comma 17 2 4 3" xfId="19747"/>
    <cellStyle name="Comma 17 2 4 3 2" xfId="25419"/>
    <cellStyle name="Comma 17 2 4 4" xfId="21390"/>
    <cellStyle name="Comma 17 2 5" xfId="15964"/>
    <cellStyle name="Comma 17 2 5 2" xfId="17453"/>
    <cellStyle name="Comma 17 2 5 2 2" xfId="21391"/>
    <cellStyle name="Comma 17 2 5 3" xfId="19748"/>
    <cellStyle name="Comma 17 2 5 3 2" xfId="25420"/>
    <cellStyle name="Comma 17 2 5 4" xfId="21392"/>
    <cellStyle name="Comma 17 2 6" xfId="15965"/>
    <cellStyle name="Comma 17 2 6 2" xfId="17454"/>
    <cellStyle name="Comma 17 2 6 2 2" xfId="21393"/>
    <cellStyle name="Comma 17 2 6 3" xfId="19749"/>
    <cellStyle name="Comma 17 2 6 3 2" xfId="25421"/>
    <cellStyle name="Comma 17 2 6 4" xfId="21394"/>
    <cellStyle name="Comma 17 2 7" xfId="17455"/>
    <cellStyle name="Comma 17 2 7 2" xfId="21395"/>
    <cellStyle name="Comma 17 2 8" xfId="17456"/>
    <cellStyle name="Comma 17 2 8 2" xfId="21396"/>
    <cellStyle name="Comma 17 2 9" xfId="21397"/>
    <cellStyle name="Comma 17 3" xfId="15289"/>
    <cellStyle name="Comma 17 3 2" xfId="17457"/>
    <cellStyle name="Comma 17 3 2 2" xfId="21398"/>
    <cellStyle name="Comma 17 3 3" xfId="17458"/>
    <cellStyle name="Comma 17 3 3 2" xfId="21399"/>
    <cellStyle name="Comma 17 3 4" xfId="21400"/>
    <cellStyle name="Comma 17 4" xfId="15966"/>
    <cellStyle name="Comma 17 4 2" xfId="17459"/>
    <cellStyle name="Comma 17 4 2 2" xfId="21401"/>
    <cellStyle name="Comma 17 4 3" xfId="19750"/>
    <cellStyle name="Comma 17 4 3 2" xfId="25422"/>
    <cellStyle name="Comma 17 4 4" xfId="21402"/>
    <cellStyle name="Comma 17 5" xfId="15967"/>
    <cellStyle name="Comma 17 5 2" xfId="17460"/>
    <cellStyle name="Comma 17 5 2 2" xfId="21403"/>
    <cellStyle name="Comma 17 5 3" xfId="19751"/>
    <cellStyle name="Comma 17 5 3 2" xfId="25423"/>
    <cellStyle name="Comma 17 5 4" xfId="21404"/>
    <cellStyle name="Comma 17 6" xfId="15968"/>
    <cellStyle name="Comma 17 6 2" xfId="17461"/>
    <cellStyle name="Comma 17 6 2 2" xfId="21405"/>
    <cellStyle name="Comma 17 6 3" xfId="19752"/>
    <cellStyle name="Comma 17 6 3 2" xfId="25424"/>
    <cellStyle name="Comma 17 6 4" xfId="21406"/>
    <cellStyle name="Comma 17 7" xfId="15969"/>
    <cellStyle name="Comma 17 7 2" xfId="17462"/>
    <cellStyle name="Comma 17 7 2 2" xfId="21407"/>
    <cellStyle name="Comma 17 7 3" xfId="19753"/>
    <cellStyle name="Comma 17 7 3 2" xfId="25425"/>
    <cellStyle name="Comma 17 7 4" xfId="21408"/>
    <cellStyle name="Comma 17 8" xfId="17463"/>
    <cellStyle name="Comma 17 8 2" xfId="21409"/>
    <cellStyle name="Comma 17 9" xfId="17464"/>
    <cellStyle name="Comma 17 9 2" xfId="21410"/>
    <cellStyle name="Comma 170" xfId="282"/>
    <cellStyle name="Comma 170 2" xfId="15290"/>
    <cellStyle name="Comma 171" xfId="283"/>
    <cellStyle name="Comma 171 2" xfId="15291"/>
    <cellStyle name="Comma 172" xfId="284"/>
    <cellStyle name="Comma 172 2" xfId="15292"/>
    <cellStyle name="Comma 173" xfId="285"/>
    <cellStyle name="Comma 173 2" xfId="15293"/>
    <cellStyle name="Comma 174" xfId="286"/>
    <cellStyle name="Comma 174 2" xfId="15294"/>
    <cellStyle name="Comma 175" xfId="287"/>
    <cellStyle name="Comma 175 2" xfId="15295"/>
    <cellStyle name="Comma 176" xfId="288"/>
    <cellStyle name="Comma 176 2" xfId="15296"/>
    <cellStyle name="Comma 177" xfId="289"/>
    <cellStyle name="Comma 177 2" xfId="15297"/>
    <cellStyle name="Comma 178" xfId="290"/>
    <cellStyle name="Comma 178 2" xfId="15298"/>
    <cellStyle name="Comma 179" xfId="15299"/>
    <cellStyle name="Comma 18" xfId="291"/>
    <cellStyle name="Comma 18 10" xfId="21411"/>
    <cellStyle name="Comma 18 11" xfId="21412"/>
    <cellStyle name="Comma 18 2" xfId="292"/>
    <cellStyle name="Comma 18 2 10" xfId="21413"/>
    <cellStyle name="Comma 18 2 2" xfId="15300"/>
    <cellStyle name="Comma 18 2 2 2" xfId="17465"/>
    <cellStyle name="Comma 18 2 2 2 2" xfId="21414"/>
    <cellStyle name="Comma 18 2 2 3" xfId="17466"/>
    <cellStyle name="Comma 18 2 2 3 2" xfId="21415"/>
    <cellStyle name="Comma 18 2 2 4" xfId="21416"/>
    <cellStyle name="Comma 18 2 3" xfId="15970"/>
    <cellStyle name="Comma 18 2 3 2" xfId="17467"/>
    <cellStyle name="Comma 18 2 3 2 2" xfId="21417"/>
    <cellStyle name="Comma 18 2 3 3" xfId="19754"/>
    <cellStyle name="Comma 18 2 3 3 2" xfId="25426"/>
    <cellStyle name="Comma 18 2 3 4" xfId="21418"/>
    <cellStyle name="Comma 18 2 4" xfId="15971"/>
    <cellStyle name="Comma 18 2 4 2" xfId="17468"/>
    <cellStyle name="Comma 18 2 4 2 2" xfId="21419"/>
    <cellStyle name="Comma 18 2 4 3" xfId="19755"/>
    <cellStyle name="Comma 18 2 4 3 2" xfId="25427"/>
    <cellStyle name="Comma 18 2 4 4" xfId="21420"/>
    <cellStyle name="Comma 18 2 5" xfId="15972"/>
    <cellStyle name="Comma 18 2 5 2" xfId="17469"/>
    <cellStyle name="Comma 18 2 5 2 2" xfId="21421"/>
    <cellStyle name="Comma 18 2 5 3" xfId="19756"/>
    <cellStyle name="Comma 18 2 5 3 2" xfId="25428"/>
    <cellStyle name="Comma 18 2 5 4" xfId="21422"/>
    <cellStyle name="Comma 18 2 6" xfId="15973"/>
    <cellStyle name="Comma 18 2 6 2" xfId="17470"/>
    <cellStyle name="Comma 18 2 6 2 2" xfId="21423"/>
    <cellStyle name="Comma 18 2 6 3" xfId="19757"/>
    <cellStyle name="Comma 18 2 6 3 2" xfId="25429"/>
    <cellStyle name="Comma 18 2 6 4" xfId="21424"/>
    <cellStyle name="Comma 18 2 7" xfId="17471"/>
    <cellStyle name="Comma 18 2 7 2" xfId="21425"/>
    <cellStyle name="Comma 18 2 8" xfId="17472"/>
    <cellStyle name="Comma 18 2 8 2" xfId="21426"/>
    <cellStyle name="Comma 18 2 9" xfId="21427"/>
    <cellStyle name="Comma 18 3" xfId="15301"/>
    <cellStyle name="Comma 18 3 2" xfId="17473"/>
    <cellStyle name="Comma 18 3 2 2" xfId="21428"/>
    <cellStyle name="Comma 18 3 3" xfId="17474"/>
    <cellStyle name="Comma 18 3 3 2" xfId="21429"/>
    <cellStyle name="Comma 18 3 4" xfId="21430"/>
    <cellStyle name="Comma 18 4" xfId="15974"/>
    <cellStyle name="Comma 18 4 2" xfId="17475"/>
    <cellStyle name="Comma 18 4 2 2" xfId="21431"/>
    <cellStyle name="Comma 18 4 3" xfId="19758"/>
    <cellStyle name="Comma 18 4 3 2" xfId="25430"/>
    <cellStyle name="Comma 18 4 4" xfId="21432"/>
    <cellStyle name="Comma 18 5" xfId="15975"/>
    <cellStyle name="Comma 18 5 2" xfId="17476"/>
    <cellStyle name="Comma 18 5 2 2" xfId="21433"/>
    <cellStyle name="Comma 18 5 3" xfId="19759"/>
    <cellStyle name="Comma 18 5 3 2" xfId="25431"/>
    <cellStyle name="Comma 18 5 4" xfId="21434"/>
    <cellStyle name="Comma 18 6" xfId="15976"/>
    <cellStyle name="Comma 18 6 2" xfId="17477"/>
    <cellStyle name="Comma 18 6 2 2" xfId="21435"/>
    <cellStyle name="Comma 18 6 3" xfId="19760"/>
    <cellStyle name="Comma 18 6 3 2" xfId="25432"/>
    <cellStyle name="Comma 18 6 4" xfId="21436"/>
    <cellStyle name="Comma 18 7" xfId="15977"/>
    <cellStyle name="Comma 18 7 2" xfId="17478"/>
    <cellStyle name="Comma 18 7 2 2" xfId="21437"/>
    <cellStyle name="Comma 18 7 3" xfId="19761"/>
    <cellStyle name="Comma 18 7 3 2" xfId="25433"/>
    <cellStyle name="Comma 18 7 4" xfId="21438"/>
    <cellStyle name="Comma 18 8" xfId="17479"/>
    <cellStyle name="Comma 18 8 2" xfId="21439"/>
    <cellStyle name="Comma 18 9" xfId="17480"/>
    <cellStyle name="Comma 18 9 2" xfId="21440"/>
    <cellStyle name="Comma 180" xfId="15302"/>
    <cellStyle name="Comma 181" xfId="17481"/>
    <cellStyle name="Comma 181 2" xfId="21441"/>
    <cellStyle name="Comma 182" xfId="17482"/>
    <cellStyle name="Comma 182 2" xfId="21442"/>
    <cellStyle name="Comma 183" xfId="17483"/>
    <cellStyle name="Comma 183 2" xfId="21443"/>
    <cellStyle name="Comma 184" xfId="17484"/>
    <cellStyle name="Comma 184 2" xfId="21444"/>
    <cellStyle name="Comma 185" xfId="17485"/>
    <cellStyle name="Comma 185 2" xfId="21445"/>
    <cellStyle name="Comma 186" xfId="17486"/>
    <cellStyle name="Comma 186 2" xfId="21446"/>
    <cellStyle name="Comma 187" xfId="21447"/>
    <cellStyle name="Comma 188" xfId="21448"/>
    <cellStyle name="Comma 189" xfId="21449"/>
    <cellStyle name="Comma 19" xfId="293"/>
    <cellStyle name="Comma 19 10" xfId="21450"/>
    <cellStyle name="Comma 19 11" xfId="21451"/>
    <cellStyle name="Comma 19 2" xfId="294"/>
    <cellStyle name="Comma 19 2 10" xfId="21452"/>
    <cellStyle name="Comma 19 2 2" xfId="15303"/>
    <cellStyle name="Comma 19 2 2 2" xfId="17487"/>
    <cellStyle name="Comma 19 2 2 2 2" xfId="21453"/>
    <cellStyle name="Comma 19 2 2 3" xfId="17488"/>
    <cellStyle name="Comma 19 2 2 3 2" xfId="21454"/>
    <cellStyle name="Comma 19 2 2 4" xfId="21455"/>
    <cellStyle name="Comma 19 2 3" xfId="15978"/>
    <cellStyle name="Comma 19 2 3 2" xfId="17489"/>
    <cellStyle name="Comma 19 2 3 2 2" xfId="21456"/>
    <cellStyle name="Comma 19 2 3 3" xfId="19762"/>
    <cellStyle name="Comma 19 2 3 3 2" xfId="25434"/>
    <cellStyle name="Comma 19 2 3 4" xfId="21457"/>
    <cellStyle name="Comma 19 2 4" xfId="15979"/>
    <cellStyle name="Comma 19 2 4 2" xfId="17490"/>
    <cellStyle name="Comma 19 2 4 2 2" xfId="21458"/>
    <cellStyle name="Comma 19 2 4 3" xfId="19763"/>
    <cellStyle name="Comma 19 2 4 3 2" xfId="25435"/>
    <cellStyle name="Comma 19 2 4 4" xfId="21459"/>
    <cellStyle name="Comma 19 2 5" xfId="15980"/>
    <cellStyle name="Comma 19 2 5 2" xfId="17491"/>
    <cellStyle name="Comma 19 2 5 2 2" xfId="21460"/>
    <cellStyle name="Comma 19 2 5 3" xfId="19764"/>
    <cellStyle name="Comma 19 2 5 3 2" xfId="25436"/>
    <cellStyle name="Comma 19 2 5 4" xfId="21461"/>
    <cellStyle name="Comma 19 2 6" xfId="15981"/>
    <cellStyle name="Comma 19 2 6 2" xfId="17492"/>
    <cellStyle name="Comma 19 2 6 2 2" xfId="21462"/>
    <cellStyle name="Comma 19 2 6 3" xfId="19765"/>
    <cellStyle name="Comma 19 2 6 3 2" xfId="25437"/>
    <cellStyle name="Comma 19 2 6 4" xfId="21463"/>
    <cellStyle name="Comma 19 2 7" xfId="17493"/>
    <cellStyle name="Comma 19 2 7 2" xfId="21464"/>
    <cellStyle name="Comma 19 2 8" xfId="17494"/>
    <cellStyle name="Comma 19 2 8 2" xfId="21465"/>
    <cellStyle name="Comma 19 2 9" xfId="21466"/>
    <cellStyle name="Comma 19 3" xfId="15304"/>
    <cellStyle name="Comma 19 3 2" xfId="17495"/>
    <cellStyle name="Comma 19 3 2 2" xfId="21467"/>
    <cellStyle name="Comma 19 3 3" xfId="17496"/>
    <cellStyle name="Comma 19 3 3 2" xfId="21468"/>
    <cellStyle name="Comma 19 3 4" xfId="21469"/>
    <cellStyle name="Comma 19 4" xfId="15982"/>
    <cellStyle name="Comma 19 4 2" xfId="17497"/>
    <cellStyle name="Comma 19 4 2 2" xfId="21470"/>
    <cellStyle name="Comma 19 4 3" xfId="19766"/>
    <cellStyle name="Comma 19 4 3 2" xfId="25438"/>
    <cellStyle name="Comma 19 4 4" xfId="21471"/>
    <cellStyle name="Comma 19 5" xfId="15983"/>
    <cellStyle name="Comma 19 5 2" xfId="17498"/>
    <cellStyle name="Comma 19 5 2 2" xfId="21472"/>
    <cellStyle name="Comma 19 5 3" xfId="19767"/>
    <cellStyle name="Comma 19 5 3 2" xfId="25439"/>
    <cellStyle name="Comma 19 5 4" xfId="21473"/>
    <cellStyle name="Comma 19 6" xfId="15984"/>
    <cellStyle name="Comma 19 6 2" xfId="17499"/>
    <cellStyle name="Comma 19 6 2 2" xfId="21474"/>
    <cellStyle name="Comma 19 6 3" xfId="19768"/>
    <cellStyle name="Comma 19 6 3 2" xfId="25440"/>
    <cellStyle name="Comma 19 6 4" xfId="21475"/>
    <cellStyle name="Comma 19 7" xfId="15985"/>
    <cellStyle name="Comma 19 7 2" xfId="17500"/>
    <cellStyle name="Comma 19 7 2 2" xfId="21476"/>
    <cellStyle name="Comma 19 7 3" xfId="19769"/>
    <cellStyle name="Comma 19 7 3 2" xfId="25441"/>
    <cellStyle name="Comma 19 7 4" xfId="21477"/>
    <cellStyle name="Comma 19 8" xfId="17501"/>
    <cellStyle name="Comma 19 8 2" xfId="21478"/>
    <cellStyle name="Comma 19 9" xfId="17502"/>
    <cellStyle name="Comma 19 9 2" xfId="21479"/>
    <cellStyle name="Comma 190" xfId="21480"/>
    <cellStyle name="Comma 191" xfId="21481"/>
    <cellStyle name="Comma 192" xfId="21482"/>
    <cellStyle name="Comma 193" xfId="21483"/>
    <cellStyle name="Comma 2" xfId="295"/>
    <cellStyle name="Comma 2 10" xfId="296"/>
    <cellStyle name="Comma 2 10 10" xfId="1979"/>
    <cellStyle name="Comma 2 10 11" xfId="2201"/>
    <cellStyle name="Comma 2 10 12" xfId="2426"/>
    <cellStyle name="Comma 2 10 13" xfId="2646"/>
    <cellStyle name="Comma 2 10 14" xfId="2842"/>
    <cellStyle name="Comma 2 10 15" xfId="3136"/>
    <cellStyle name="Comma 2 10 16" xfId="3283"/>
    <cellStyle name="Comma 2 10 17" xfId="3523"/>
    <cellStyle name="Comma 2 10 18" xfId="3731"/>
    <cellStyle name="Comma 2 10 19" xfId="3952"/>
    <cellStyle name="Comma 2 10 2" xfId="297"/>
    <cellStyle name="Comma 2 10 2 10" xfId="2184"/>
    <cellStyle name="Comma 2 10 2 11" xfId="2425"/>
    <cellStyle name="Comma 2 10 2 12" xfId="2629"/>
    <cellStyle name="Comma 2 10 2 13" xfId="2841"/>
    <cellStyle name="Comma 2 10 2 14" xfId="3111"/>
    <cellStyle name="Comma 2 10 2 15" xfId="3282"/>
    <cellStyle name="Comma 2 10 2 16" xfId="3506"/>
    <cellStyle name="Comma 2 10 2 17" xfId="3714"/>
    <cellStyle name="Comma 2 10 2 18" xfId="3935"/>
    <cellStyle name="Comma 2 10 2 19" xfId="4165"/>
    <cellStyle name="Comma 2 10 2 2" xfId="1130"/>
    <cellStyle name="Comma 2 10 2 2 2" xfId="17503"/>
    <cellStyle name="Comma 2 10 2 20" xfId="4365"/>
    <cellStyle name="Comma 2 10 2 21" xfId="4580"/>
    <cellStyle name="Comma 2 10 2 22" xfId="4792"/>
    <cellStyle name="Comma 2 10 2 23" xfId="5919"/>
    <cellStyle name="Comma 2 10 2 24" xfId="6105"/>
    <cellStyle name="Comma 2 10 2 25" xfId="5878"/>
    <cellStyle name="Comma 2 10 2 26" xfId="6136"/>
    <cellStyle name="Comma 2 10 2 27" xfId="5751"/>
    <cellStyle name="Comma 2 10 2 28" xfId="6306"/>
    <cellStyle name="Comma 2 10 2 29" xfId="6537"/>
    <cellStyle name="Comma 2 10 2 3" xfId="1315"/>
    <cellStyle name="Comma 2 10 2 30" xfId="6764"/>
    <cellStyle name="Comma 2 10 2 31" xfId="7009"/>
    <cellStyle name="Comma 2 10 2 32" xfId="7220"/>
    <cellStyle name="Comma 2 10 2 33" xfId="7447"/>
    <cellStyle name="Comma 2 10 2 34" xfId="7673"/>
    <cellStyle name="Comma 2 10 2 35" xfId="7901"/>
    <cellStyle name="Comma 2 10 2 36" xfId="8127"/>
    <cellStyle name="Comma 2 10 2 37" xfId="8353"/>
    <cellStyle name="Comma 2 10 2 38" xfId="8581"/>
    <cellStyle name="Comma 2 10 2 39" xfId="8806"/>
    <cellStyle name="Comma 2 10 2 4" xfId="1102"/>
    <cellStyle name="Comma 2 10 2 40" xfId="9033"/>
    <cellStyle name="Comma 2 10 2 41" xfId="9256"/>
    <cellStyle name="Comma 2 10 2 42" xfId="9481"/>
    <cellStyle name="Comma 2 10 2 43" xfId="9703"/>
    <cellStyle name="Comma 2 10 2 44" xfId="9926"/>
    <cellStyle name="Comma 2 10 2 45" xfId="10144"/>
    <cellStyle name="Comma 2 10 2 46" xfId="10362"/>
    <cellStyle name="Comma 2 10 2 47" xfId="10596"/>
    <cellStyle name="Comma 2 10 2 48" xfId="10798"/>
    <cellStyle name="Comma 2 10 2 49" xfId="11016"/>
    <cellStyle name="Comma 2 10 2 5" xfId="1360"/>
    <cellStyle name="Comma 2 10 2 50" xfId="11230"/>
    <cellStyle name="Comma 2 10 2 51" xfId="11446"/>
    <cellStyle name="Comma 2 10 2 52" xfId="11660"/>
    <cellStyle name="Comma 2 10 2 53" xfId="11875"/>
    <cellStyle name="Comma 2 10 2 54" xfId="12088"/>
    <cellStyle name="Comma 2 10 2 55" xfId="13186"/>
    <cellStyle name="Comma 2 10 2 56" xfId="13286"/>
    <cellStyle name="Comma 2 10 2 57" xfId="13175"/>
    <cellStyle name="Comma 2 10 2 58" xfId="13346"/>
    <cellStyle name="Comma 2 10 2 59" xfId="13049"/>
    <cellStyle name="Comma 2 10 2 6" xfId="966"/>
    <cellStyle name="Comma 2 10 2 60" xfId="13452"/>
    <cellStyle name="Comma 2 10 2 61" xfId="14541"/>
    <cellStyle name="Comma 2 10 2 62" xfId="14616"/>
    <cellStyle name="Comma 2 10 2 63" xfId="14525"/>
    <cellStyle name="Comma 2 10 2 64" xfId="14646"/>
    <cellStyle name="Comma 2 10 2 7" xfId="1513"/>
    <cellStyle name="Comma 2 10 2 8" xfId="1737"/>
    <cellStyle name="Comma 2 10 2 9" xfId="1962"/>
    <cellStyle name="Comma 2 10 20" xfId="4166"/>
    <cellStyle name="Comma 2 10 21" xfId="4382"/>
    <cellStyle name="Comma 2 10 22" xfId="4597"/>
    <cellStyle name="Comma 2 10 23" xfId="4809"/>
    <cellStyle name="Comma 2 10 24" xfId="5918"/>
    <cellStyle name="Comma 2 10 25" xfId="6106"/>
    <cellStyle name="Comma 2 10 26" xfId="5877"/>
    <cellStyle name="Comma 2 10 27" xfId="6141"/>
    <cellStyle name="Comma 2 10 28" xfId="5734"/>
    <cellStyle name="Comma 2 10 29" xfId="6323"/>
    <cellStyle name="Comma 2 10 3" xfId="1129"/>
    <cellStyle name="Comma 2 10 3 2" xfId="17504"/>
    <cellStyle name="Comma 2 10 30" xfId="6554"/>
    <cellStyle name="Comma 2 10 31" xfId="6781"/>
    <cellStyle name="Comma 2 10 32" xfId="7010"/>
    <cellStyle name="Comma 2 10 33" xfId="7237"/>
    <cellStyle name="Comma 2 10 34" xfId="7464"/>
    <cellStyle name="Comma 2 10 35" xfId="7690"/>
    <cellStyle name="Comma 2 10 36" xfId="7918"/>
    <cellStyle name="Comma 2 10 37" xfId="8144"/>
    <cellStyle name="Comma 2 10 38" xfId="8370"/>
    <cellStyle name="Comma 2 10 39" xfId="8598"/>
    <cellStyle name="Comma 2 10 4" xfId="1316"/>
    <cellStyle name="Comma 2 10 40" xfId="8807"/>
    <cellStyle name="Comma 2 10 41" xfId="9050"/>
    <cellStyle name="Comma 2 10 42" xfId="9273"/>
    <cellStyle name="Comma 2 10 43" xfId="9498"/>
    <cellStyle name="Comma 2 10 44" xfId="9720"/>
    <cellStyle name="Comma 2 10 45" xfId="9943"/>
    <cellStyle name="Comma 2 10 46" xfId="10161"/>
    <cellStyle name="Comma 2 10 47" xfId="10379"/>
    <cellStyle name="Comma 2 10 48" xfId="10597"/>
    <cellStyle name="Comma 2 10 49" xfId="10815"/>
    <cellStyle name="Comma 2 10 5" xfId="1097"/>
    <cellStyle name="Comma 2 10 50" xfId="11033"/>
    <cellStyle name="Comma 2 10 51" xfId="11247"/>
    <cellStyle name="Comma 2 10 52" xfId="11463"/>
    <cellStyle name="Comma 2 10 53" xfId="11661"/>
    <cellStyle name="Comma 2 10 54" xfId="11892"/>
    <cellStyle name="Comma 2 10 55" xfId="12105"/>
    <cellStyle name="Comma 2 10 56" xfId="13185"/>
    <cellStyle name="Comma 2 10 57" xfId="13287"/>
    <cellStyle name="Comma 2 10 58" xfId="13174"/>
    <cellStyle name="Comma 2 10 59" xfId="13361"/>
    <cellStyle name="Comma 2 10 6" xfId="1361"/>
    <cellStyle name="Comma 2 10 60" xfId="13042"/>
    <cellStyle name="Comma 2 10 61" xfId="13457"/>
    <cellStyle name="Comma 2 10 62" xfId="14540"/>
    <cellStyle name="Comma 2 10 63" xfId="14617"/>
    <cellStyle name="Comma 2 10 64" xfId="14520"/>
    <cellStyle name="Comma 2 10 65" xfId="14672"/>
    <cellStyle name="Comma 2 10 7" xfId="949"/>
    <cellStyle name="Comma 2 10 8" xfId="1514"/>
    <cellStyle name="Comma 2 10 9" xfId="1754"/>
    <cellStyle name="Comma 2 11" xfId="298"/>
    <cellStyle name="Comma 2 11 10" xfId="2183"/>
    <cellStyle name="Comma 2 11 11" xfId="2408"/>
    <cellStyle name="Comma 2 11 12" xfId="2628"/>
    <cellStyle name="Comma 2 11 13" xfId="2840"/>
    <cellStyle name="Comma 2 11 14" xfId="3108"/>
    <cellStyle name="Comma 2 11 15" xfId="3278"/>
    <cellStyle name="Comma 2 11 16" xfId="3505"/>
    <cellStyle name="Comma 2 11 17" xfId="3713"/>
    <cellStyle name="Comma 2 11 18" xfId="3934"/>
    <cellStyle name="Comma 2 11 19" xfId="4148"/>
    <cellStyle name="Comma 2 11 2" xfId="1131"/>
    <cellStyle name="Comma 2 11 2 2" xfId="17505"/>
    <cellStyle name="Comma 2 11 20" xfId="4364"/>
    <cellStyle name="Comma 2 11 21" xfId="4579"/>
    <cellStyle name="Comma 2 11 22" xfId="4791"/>
    <cellStyle name="Comma 2 11 23" xfId="5920"/>
    <cellStyle name="Comma 2 11 24" xfId="6104"/>
    <cellStyle name="Comma 2 11 25" xfId="5884"/>
    <cellStyle name="Comma 2 11 26" xfId="6135"/>
    <cellStyle name="Comma 2 11 27" xfId="5752"/>
    <cellStyle name="Comma 2 11 28" xfId="6305"/>
    <cellStyle name="Comma 2 11 29" xfId="6536"/>
    <cellStyle name="Comma 2 11 3" xfId="1314"/>
    <cellStyle name="Comma 2 11 30" xfId="6763"/>
    <cellStyle name="Comma 2 11 31" xfId="6992"/>
    <cellStyle name="Comma 2 11 32" xfId="7219"/>
    <cellStyle name="Comma 2 11 33" xfId="7446"/>
    <cellStyle name="Comma 2 11 34" xfId="7672"/>
    <cellStyle name="Comma 2 11 35" xfId="7900"/>
    <cellStyle name="Comma 2 11 36" xfId="8126"/>
    <cellStyle name="Comma 2 11 37" xfId="8352"/>
    <cellStyle name="Comma 2 11 38" xfId="8580"/>
    <cellStyle name="Comma 2 11 39" xfId="8800"/>
    <cellStyle name="Comma 2 11 4" xfId="1103"/>
    <cellStyle name="Comma 2 11 40" xfId="9032"/>
    <cellStyle name="Comma 2 11 41" xfId="9255"/>
    <cellStyle name="Comma 2 11 42" xfId="9480"/>
    <cellStyle name="Comma 2 11 43" xfId="9702"/>
    <cellStyle name="Comma 2 11 44" xfId="9925"/>
    <cellStyle name="Comma 2 11 45" xfId="10143"/>
    <cellStyle name="Comma 2 11 46" xfId="10361"/>
    <cellStyle name="Comma 2 11 47" xfId="10579"/>
    <cellStyle name="Comma 2 11 48" xfId="10797"/>
    <cellStyle name="Comma 2 11 49" xfId="11015"/>
    <cellStyle name="Comma 2 11 5" xfId="1343"/>
    <cellStyle name="Comma 2 11 50" xfId="11229"/>
    <cellStyle name="Comma 2 11 51" xfId="11445"/>
    <cellStyle name="Comma 2 11 52" xfId="11654"/>
    <cellStyle name="Comma 2 11 53" xfId="11874"/>
    <cellStyle name="Comma 2 11 54" xfId="12087"/>
    <cellStyle name="Comma 2 11 55" xfId="13187"/>
    <cellStyle name="Comma 2 11 56" xfId="13285"/>
    <cellStyle name="Comma 2 11 57" xfId="13176"/>
    <cellStyle name="Comma 2 11 58" xfId="13343"/>
    <cellStyle name="Comma 2 11 59" xfId="13050"/>
    <cellStyle name="Comma 2 11 6" xfId="967"/>
    <cellStyle name="Comma 2 11 60" xfId="13451"/>
    <cellStyle name="Comma 2 11 61" xfId="14542"/>
    <cellStyle name="Comma 2 11 62" xfId="14613"/>
    <cellStyle name="Comma 2 11 63" xfId="14531"/>
    <cellStyle name="Comma 2 11 64" xfId="14645"/>
    <cellStyle name="Comma 2 11 7" xfId="1507"/>
    <cellStyle name="Comma 2 11 8" xfId="1736"/>
    <cellStyle name="Comma 2 11 9" xfId="1961"/>
    <cellStyle name="Comma 2 12" xfId="15305"/>
    <cellStyle name="Comma 2 13" xfId="15306"/>
    <cellStyle name="Comma 2 14" xfId="15307"/>
    <cellStyle name="Comma 2 15" xfId="15308"/>
    <cellStyle name="Comma 2 16" xfId="15309"/>
    <cellStyle name="Comma 2 17" xfId="15310"/>
    <cellStyle name="Comma 2 18" xfId="15311"/>
    <cellStyle name="Comma 2 19" xfId="15312"/>
    <cellStyle name="Comma 2 2" xfId="299"/>
    <cellStyle name="Comma 2 2 10" xfId="300"/>
    <cellStyle name="Comma 2 2 10 2" xfId="15313"/>
    <cellStyle name="Comma 2 2 11" xfId="15314"/>
    <cellStyle name="Comma 2 2 11 2" xfId="19770"/>
    <cellStyle name="Comma 2 2 12" xfId="15986"/>
    <cellStyle name="Comma 2 2 13" xfId="15987"/>
    <cellStyle name="Comma 2 2 14" xfId="15988"/>
    <cellStyle name="Comma 2 2 15" xfId="15989"/>
    <cellStyle name="Comma 2 2 16" xfId="15990"/>
    <cellStyle name="Comma 2 2 2" xfId="301"/>
    <cellStyle name="Comma 2 2 2 11" xfId="302"/>
    <cellStyle name="Comma 2 2 2 11 10" xfId="1951"/>
    <cellStyle name="Comma 2 2 2 11 11" xfId="2173"/>
    <cellStyle name="Comma 2 2 2 11 12" xfId="2399"/>
    <cellStyle name="Comma 2 2 2 11 13" xfId="2618"/>
    <cellStyle name="Comma 2 2 2 11 14" xfId="2837"/>
    <cellStyle name="Comma 2 2 2 11 15" xfId="3057"/>
    <cellStyle name="Comma 2 2 2 11 16" xfId="3251"/>
    <cellStyle name="Comma 2 2 2 11 17" xfId="3495"/>
    <cellStyle name="Comma 2 2 2 11 18" xfId="3702"/>
    <cellStyle name="Comma 2 2 2 11 19" xfId="3925"/>
    <cellStyle name="Comma 2 2 2 11 2" xfId="303"/>
    <cellStyle name="Comma 2 2 2 11 2 10" xfId="2172"/>
    <cellStyle name="Comma 2 2 2 11 2 11" xfId="2398"/>
    <cellStyle name="Comma 2 2 2 11 2 12" xfId="2617"/>
    <cellStyle name="Comma 2 2 2 11 2 13" xfId="2815"/>
    <cellStyle name="Comma 2 2 2 11 2 14" xfId="3056"/>
    <cellStyle name="Comma 2 2 2 11 2 15" xfId="3227"/>
    <cellStyle name="Comma 2 2 2 11 2 16" xfId="3494"/>
    <cellStyle name="Comma 2 2 2 11 2 17" xfId="3701"/>
    <cellStyle name="Comma 2 2 2 11 2 18" xfId="3924"/>
    <cellStyle name="Comma 2 2 2 11 2 19" xfId="4138"/>
    <cellStyle name="Comma 2 2 2 11 2 2" xfId="1136"/>
    <cellStyle name="Comma 2 2 2 11 2 2 2" xfId="17506"/>
    <cellStyle name="Comma 2 2 2 11 2 20" xfId="4354"/>
    <cellStyle name="Comma 2 2 2 11 2 21" xfId="4569"/>
    <cellStyle name="Comma 2 2 2 11 2 22" xfId="4782"/>
    <cellStyle name="Comma 2 2 2 11 2 23" xfId="5925"/>
    <cellStyle name="Comma 2 2 2 11 2 24" xfId="6099"/>
    <cellStyle name="Comma 2 2 2 11 2 25" xfId="5898"/>
    <cellStyle name="Comma 2 2 2 11 2 26" xfId="6125"/>
    <cellStyle name="Comma 2 2 2 11 2 27" xfId="5764"/>
    <cellStyle name="Comma 2 2 2 11 2 28" xfId="6293"/>
    <cellStyle name="Comma 2 2 2 11 2 29" xfId="6524"/>
    <cellStyle name="Comma 2 2 2 11 2 3" xfId="1307"/>
    <cellStyle name="Comma 2 2 2 11 2 30" xfId="6751"/>
    <cellStyle name="Comma 2 2 2 11 2 31" xfId="6980"/>
    <cellStyle name="Comma 2 2 2 11 2 32" xfId="7207"/>
    <cellStyle name="Comma 2 2 2 11 2 33" xfId="7434"/>
    <cellStyle name="Comma 2 2 2 11 2 34" xfId="7660"/>
    <cellStyle name="Comma 2 2 2 11 2 35" xfId="7888"/>
    <cellStyle name="Comma 2 2 2 11 2 36" xfId="8114"/>
    <cellStyle name="Comma 2 2 2 11 2 37" xfId="8340"/>
    <cellStyle name="Comma 2 2 2 11 2 38" xfId="8568"/>
    <cellStyle name="Comma 2 2 2 11 2 39" xfId="8793"/>
    <cellStyle name="Comma 2 2 2 11 2 4" xfId="1113"/>
    <cellStyle name="Comma 2 2 2 11 2 40" xfId="9020"/>
    <cellStyle name="Comma 2 2 2 11 2 41" xfId="9243"/>
    <cellStyle name="Comma 2 2 2 11 2 42" xfId="9468"/>
    <cellStyle name="Comma 2 2 2 11 2 43" xfId="9690"/>
    <cellStyle name="Comma 2 2 2 11 2 44" xfId="9914"/>
    <cellStyle name="Comma 2 2 2 11 2 45" xfId="10131"/>
    <cellStyle name="Comma 2 2 2 11 2 46" xfId="10350"/>
    <cellStyle name="Comma 2 2 2 11 2 47" xfId="10567"/>
    <cellStyle name="Comma 2 2 2 11 2 48" xfId="10786"/>
    <cellStyle name="Comma 2 2 2 11 2 49" xfId="11003"/>
    <cellStyle name="Comma 2 2 2 11 2 5" xfId="1333"/>
    <cellStyle name="Comma 2 2 2 11 2 50" xfId="11219"/>
    <cellStyle name="Comma 2 2 2 11 2 51" xfId="11435"/>
    <cellStyle name="Comma 2 2 2 11 2 52" xfId="11649"/>
    <cellStyle name="Comma 2 2 2 11 2 53" xfId="11864"/>
    <cellStyle name="Comma 2 2 2 11 2 54" xfId="12078"/>
    <cellStyle name="Comma 2 2 2 11 2 55" xfId="13190"/>
    <cellStyle name="Comma 2 2 2 11 2 56" xfId="13280"/>
    <cellStyle name="Comma 2 2 2 11 2 57" xfId="13179"/>
    <cellStyle name="Comma 2 2 2 11 2 58" xfId="13294"/>
    <cellStyle name="Comma 2 2 2 11 2 59" xfId="13078"/>
    <cellStyle name="Comma 2 2 2 11 2 6" xfId="978"/>
    <cellStyle name="Comma 2 2 2 11 2 60" xfId="13449"/>
    <cellStyle name="Comma 2 2 2 11 2 61" xfId="14545"/>
    <cellStyle name="Comma 2 2 2 11 2 62" xfId="14610"/>
    <cellStyle name="Comma 2 2 2 11 2 63" xfId="14534"/>
    <cellStyle name="Comma 2 2 2 11 2 64" xfId="14622"/>
    <cellStyle name="Comma 2 2 2 11 2 7" xfId="1500"/>
    <cellStyle name="Comma 2 2 2 11 2 8" xfId="1724"/>
    <cellStyle name="Comma 2 2 2 11 2 9" xfId="1950"/>
    <cellStyle name="Comma 2 2 2 11 20" xfId="4139"/>
    <cellStyle name="Comma 2 2 2 11 21" xfId="4355"/>
    <cellStyle name="Comma 2 2 2 11 22" xfId="4570"/>
    <cellStyle name="Comma 2 2 2 11 23" xfId="4783"/>
    <cellStyle name="Comma 2 2 2 11 24" xfId="5924"/>
    <cellStyle name="Comma 2 2 2 11 25" xfId="6100"/>
    <cellStyle name="Comma 2 2 2 11 26" xfId="5897"/>
    <cellStyle name="Comma 2 2 2 11 27" xfId="6126"/>
    <cellStyle name="Comma 2 2 2 11 28" xfId="5763"/>
    <cellStyle name="Comma 2 2 2 11 29" xfId="6294"/>
    <cellStyle name="Comma 2 2 2 11 3" xfId="1135"/>
    <cellStyle name="Comma 2 2 2 11 3 2" xfId="17507"/>
    <cellStyle name="Comma 2 2 2 11 30" xfId="6525"/>
    <cellStyle name="Comma 2 2 2 11 31" xfId="6752"/>
    <cellStyle name="Comma 2 2 2 11 32" xfId="6981"/>
    <cellStyle name="Comma 2 2 2 11 33" xfId="7208"/>
    <cellStyle name="Comma 2 2 2 11 34" xfId="7435"/>
    <cellStyle name="Comma 2 2 2 11 35" xfId="7661"/>
    <cellStyle name="Comma 2 2 2 11 36" xfId="7889"/>
    <cellStyle name="Comma 2 2 2 11 37" xfId="8115"/>
    <cellStyle name="Comma 2 2 2 11 38" xfId="8341"/>
    <cellStyle name="Comma 2 2 2 11 39" xfId="8569"/>
    <cellStyle name="Comma 2 2 2 11 4" xfId="1308"/>
    <cellStyle name="Comma 2 2 2 11 40" xfId="8794"/>
    <cellStyle name="Comma 2 2 2 11 41" xfId="9021"/>
    <cellStyle name="Comma 2 2 2 11 42" xfId="9244"/>
    <cellStyle name="Comma 2 2 2 11 43" xfId="9469"/>
    <cellStyle name="Comma 2 2 2 11 44" xfId="9691"/>
    <cellStyle name="Comma 2 2 2 11 45" xfId="9915"/>
    <cellStyle name="Comma 2 2 2 11 46" xfId="10132"/>
    <cellStyle name="Comma 2 2 2 11 47" xfId="10351"/>
    <cellStyle name="Comma 2 2 2 11 48" xfId="10568"/>
    <cellStyle name="Comma 2 2 2 11 49" xfId="10787"/>
    <cellStyle name="Comma 2 2 2 11 5" xfId="1112"/>
    <cellStyle name="Comma 2 2 2 11 50" xfId="11004"/>
    <cellStyle name="Comma 2 2 2 11 51" xfId="11220"/>
    <cellStyle name="Comma 2 2 2 11 52" xfId="11436"/>
    <cellStyle name="Comma 2 2 2 11 53" xfId="11650"/>
    <cellStyle name="Comma 2 2 2 11 54" xfId="11865"/>
    <cellStyle name="Comma 2 2 2 11 55" xfId="12079"/>
    <cellStyle name="Comma 2 2 2 11 56" xfId="13189"/>
    <cellStyle name="Comma 2 2 2 11 57" xfId="13281"/>
    <cellStyle name="Comma 2 2 2 11 58" xfId="13178"/>
    <cellStyle name="Comma 2 2 2 11 59" xfId="13295"/>
    <cellStyle name="Comma 2 2 2 11 6" xfId="1334"/>
    <cellStyle name="Comma 2 2 2 11 60" xfId="13056"/>
    <cellStyle name="Comma 2 2 2 11 61" xfId="13450"/>
    <cellStyle name="Comma 2 2 2 11 62" xfId="14544"/>
    <cellStyle name="Comma 2 2 2 11 63" xfId="14611"/>
    <cellStyle name="Comma 2 2 2 11 64" xfId="14533"/>
    <cellStyle name="Comma 2 2 2 11 65" xfId="14623"/>
    <cellStyle name="Comma 2 2 2 11 7" xfId="977"/>
    <cellStyle name="Comma 2 2 2 11 8" xfId="1501"/>
    <cellStyle name="Comma 2 2 2 11 9" xfId="1725"/>
    <cellStyle name="Comma 2 2 2 2" xfId="304"/>
    <cellStyle name="Comma 2 2 2 2 2" xfId="15315"/>
    <cellStyle name="Comma 2 2 2 3" xfId="15316"/>
    <cellStyle name="Comma 2 2 2 3 2" xfId="305"/>
    <cellStyle name="Comma 2 2 2 3 2 10" xfId="1948"/>
    <cellStyle name="Comma 2 2 2 3 2 11" xfId="2171"/>
    <cellStyle name="Comma 2 2 2 3 2 12" xfId="2396"/>
    <cellStyle name="Comma 2 2 2 3 2 13" xfId="2616"/>
    <cellStyle name="Comma 2 2 2 3 2 14" xfId="2790"/>
    <cellStyle name="Comma 2 2 2 3 2 15" xfId="3054"/>
    <cellStyle name="Comma 2 2 2 3 2 16" xfId="3206"/>
    <cellStyle name="Comma 2 2 2 3 2 17" xfId="3492"/>
    <cellStyle name="Comma 2 2 2 3 2 18" xfId="3700"/>
    <cellStyle name="Comma 2 2 2 3 2 19" xfId="3923"/>
    <cellStyle name="Comma 2 2 2 3 2 2" xfId="306"/>
    <cellStyle name="Comma 2 2 2 3 2 2 10" xfId="2170"/>
    <cellStyle name="Comma 2 2 2 3 2 2 11" xfId="2395"/>
    <cellStyle name="Comma 2 2 2 3 2 2 12" xfId="2615"/>
    <cellStyle name="Comma 2 2 2 3 2 2 13" xfId="2789"/>
    <cellStyle name="Comma 2 2 2 3 2 2 14" xfId="3053"/>
    <cellStyle name="Comma 2 2 2 3 2 2 15" xfId="3205"/>
    <cellStyle name="Comma 2 2 2 3 2 2 16" xfId="3491"/>
    <cellStyle name="Comma 2 2 2 3 2 2 17" xfId="3678"/>
    <cellStyle name="Comma 2 2 2 3 2 2 18" xfId="3922"/>
    <cellStyle name="Comma 2 2 2 3 2 2 19" xfId="4136"/>
    <cellStyle name="Comma 2 2 2 3 2 2 2" xfId="1139"/>
    <cellStyle name="Comma 2 2 2 3 2 2 2 2" xfId="17508"/>
    <cellStyle name="Comma 2 2 2 3 2 2 20" xfId="4352"/>
    <cellStyle name="Comma 2 2 2 3 2 2 21" xfId="4567"/>
    <cellStyle name="Comma 2 2 2 3 2 2 22" xfId="4780"/>
    <cellStyle name="Comma 2 2 2 3 2 2 23" xfId="5928"/>
    <cellStyle name="Comma 2 2 2 3 2 2 24" xfId="6096"/>
    <cellStyle name="Comma 2 2 2 3 2 2 25" xfId="5901"/>
    <cellStyle name="Comma 2 2 2 3 2 2 26" xfId="6122"/>
    <cellStyle name="Comma 2 2 2 3 2 2 27" xfId="5767"/>
    <cellStyle name="Comma 2 2 2 3 2 2 28" xfId="6290"/>
    <cellStyle name="Comma 2 2 2 3 2 2 29" xfId="6521"/>
    <cellStyle name="Comma 2 2 2 3 2 2 3" xfId="1304"/>
    <cellStyle name="Comma 2 2 2 3 2 2 30" xfId="6748"/>
    <cellStyle name="Comma 2 2 2 3 2 2 31" xfId="6977"/>
    <cellStyle name="Comma 2 2 2 3 2 2 32" xfId="7204"/>
    <cellStyle name="Comma 2 2 2 3 2 2 33" xfId="7431"/>
    <cellStyle name="Comma 2 2 2 3 2 2 34" xfId="7657"/>
    <cellStyle name="Comma 2 2 2 3 2 2 35" xfId="7885"/>
    <cellStyle name="Comma 2 2 2 3 2 2 36" xfId="8111"/>
    <cellStyle name="Comma 2 2 2 3 2 2 37" xfId="8337"/>
    <cellStyle name="Comma 2 2 2 3 2 2 38" xfId="8565"/>
    <cellStyle name="Comma 2 2 2 3 2 2 39" xfId="8769"/>
    <cellStyle name="Comma 2 2 2 3 2 2 4" xfId="1116"/>
    <cellStyle name="Comma 2 2 2 3 2 2 40" xfId="9017"/>
    <cellStyle name="Comma 2 2 2 3 2 2 41" xfId="9220"/>
    <cellStyle name="Comma 2 2 2 3 2 2 42" xfId="9465"/>
    <cellStyle name="Comma 2 2 2 3 2 2 43" xfId="9688"/>
    <cellStyle name="Comma 2 2 2 3 2 2 44" xfId="9911"/>
    <cellStyle name="Comma 2 2 2 3 2 2 45" xfId="10129"/>
    <cellStyle name="Comma 2 2 2 3 2 2 46" xfId="10347"/>
    <cellStyle name="Comma 2 2 2 3 2 2 47" xfId="10565"/>
    <cellStyle name="Comma 2 2 2 3 2 2 48" xfId="10783"/>
    <cellStyle name="Comma 2 2 2 3 2 2 49" xfId="11001"/>
    <cellStyle name="Comma 2 2 2 3 2 2 5" xfId="1330"/>
    <cellStyle name="Comma 2 2 2 3 2 2 50" xfId="11217"/>
    <cellStyle name="Comma 2 2 2 3 2 2 51" xfId="11433"/>
    <cellStyle name="Comma 2 2 2 3 2 2 52" xfId="11626"/>
    <cellStyle name="Comma 2 2 2 3 2 2 53" xfId="11862"/>
    <cellStyle name="Comma 2 2 2 3 2 2 54" xfId="12055"/>
    <cellStyle name="Comma 2 2 2 3 2 2 55" xfId="13193"/>
    <cellStyle name="Comma 2 2 2 3 2 2 56" xfId="13278"/>
    <cellStyle name="Comma 2 2 2 3 2 2 57" xfId="13181"/>
    <cellStyle name="Comma 2 2 2 3 2 2 58" xfId="13292"/>
    <cellStyle name="Comma 2 2 2 3 2 2 59" xfId="13101"/>
    <cellStyle name="Comma 2 2 2 3 2 2 6" xfId="981"/>
    <cellStyle name="Comma 2 2 2 3 2 2 60" xfId="13447"/>
    <cellStyle name="Comma 2 2 2 3 2 2 61" xfId="14547"/>
    <cellStyle name="Comma 2 2 2 3 2 2 62" xfId="14608"/>
    <cellStyle name="Comma 2 2 2 3 2 2 63" xfId="14536"/>
    <cellStyle name="Comma 2 2 2 3 2 2 64" xfId="14620"/>
    <cellStyle name="Comma 2 2 2 3 2 2 7" xfId="1497"/>
    <cellStyle name="Comma 2 2 2 3 2 2 8" xfId="1722"/>
    <cellStyle name="Comma 2 2 2 3 2 2 9" xfId="1926"/>
    <cellStyle name="Comma 2 2 2 3 2 20" xfId="4137"/>
    <cellStyle name="Comma 2 2 2 3 2 21" xfId="4353"/>
    <cellStyle name="Comma 2 2 2 3 2 22" xfId="4568"/>
    <cellStyle name="Comma 2 2 2 3 2 23" xfId="4781"/>
    <cellStyle name="Comma 2 2 2 3 2 24" xfId="5927"/>
    <cellStyle name="Comma 2 2 2 3 2 25" xfId="6097"/>
    <cellStyle name="Comma 2 2 2 3 2 26" xfId="5900"/>
    <cellStyle name="Comma 2 2 2 3 2 27" xfId="6123"/>
    <cellStyle name="Comma 2 2 2 3 2 28" xfId="5766"/>
    <cellStyle name="Comma 2 2 2 3 2 29" xfId="6291"/>
    <cellStyle name="Comma 2 2 2 3 2 3" xfId="1138"/>
    <cellStyle name="Comma 2 2 2 3 2 3 2" xfId="17509"/>
    <cellStyle name="Comma 2 2 2 3 2 30" xfId="6522"/>
    <cellStyle name="Comma 2 2 2 3 2 31" xfId="6749"/>
    <cellStyle name="Comma 2 2 2 3 2 32" xfId="6978"/>
    <cellStyle name="Comma 2 2 2 3 2 33" xfId="7205"/>
    <cellStyle name="Comma 2 2 2 3 2 34" xfId="7432"/>
    <cellStyle name="Comma 2 2 2 3 2 35" xfId="7658"/>
    <cellStyle name="Comma 2 2 2 3 2 36" xfId="7886"/>
    <cellStyle name="Comma 2 2 2 3 2 37" xfId="8112"/>
    <cellStyle name="Comma 2 2 2 3 2 38" xfId="8338"/>
    <cellStyle name="Comma 2 2 2 3 2 39" xfId="8566"/>
    <cellStyle name="Comma 2 2 2 3 2 4" xfId="1305"/>
    <cellStyle name="Comma 2 2 2 3 2 40" xfId="8791"/>
    <cellStyle name="Comma 2 2 2 3 2 41" xfId="9018"/>
    <cellStyle name="Comma 2 2 2 3 2 42" xfId="9242"/>
    <cellStyle name="Comma 2 2 2 3 2 43" xfId="9466"/>
    <cellStyle name="Comma 2 2 2 3 2 44" xfId="9689"/>
    <cellStyle name="Comma 2 2 2 3 2 45" xfId="9912"/>
    <cellStyle name="Comma 2 2 2 3 2 46" xfId="10130"/>
    <cellStyle name="Comma 2 2 2 3 2 47" xfId="10348"/>
    <cellStyle name="Comma 2 2 2 3 2 48" xfId="10566"/>
    <cellStyle name="Comma 2 2 2 3 2 49" xfId="10784"/>
    <cellStyle name="Comma 2 2 2 3 2 5" xfId="1115"/>
    <cellStyle name="Comma 2 2 2 3 2 50" xfId="11002"/>
    <cellStyle name="Comma 2 2 2 3 2 51" xfId="11218"/>
    <cellStyle name="Comma 2 2 2 3 2 52" xfId="11434"/>
    <cellStyle name="Comma 2 2 2 3 2 53" xfId="11648"/>
    <cellStyle name="Comma 2 2 2 3 2 54" xfId="11863"/>
    <cellStyle name="Comma 2 2 2 3 2 55" xfId="12077"/>
    <cellStyle name="Comma 2 2 2 3 2 56" xfId="13192"/>
    <cellStyle name="Comma 2 2 2 3 2 57" xfId="13279"/>
    <cellStyle name="Comma 2 2 2 3 2 58" xfId="13180"/>
    <cellStyle name="Comma 2 2 2 3 2 59" xfId="13293"/>
    <cellStyle name="Comma 2 2 2 3 2 6" xfId="1331"/>
    <cellStyle name="Comma 2 2 2 3 2 60" xfId="13100"/>
    <cellStyle name="Comma 2 2 2 3 2 61" xfId="13448"/>
    <cellStyle name="Comma 2 2 2 3 2 62" xfId="14546"/>
    <cellStyle name="Comma 2 2 2 3 2 63" xfId="14609"/>
    <cellStyle name="Comma 2 2 2 3 2 64" xfId="14535"/>
    <cellStyle name="Comma 2 2 2 3 2 65" xfId="14621"/>
    <cellStyle name="Comma 2 2 2 3 2 7" xfId="980"/>
    <cellStyle name="Comma 2 2 2 3 2 8" xfId="1498"/>
    <cellStyle name="Comma 2 2 2 3 2 9" xfId="1723"/>
    <cellStyle name="Comma 2 2 2 5" xfId="307"/>
    <cellStyle name="Comma 2 2 2 5 10" xfId="1925"/>
    <cellStyle name="Comma 2 2 2 5 11" xfId="2148"/>
    <cellStyle name="Comma 2 2 2 5 12" xfId="2394"/>
    <cellStyle name="Comma 2 2 2 5 13" xfId="2593"/>
    <cellStyle name="Comma 2 2 2 5 14" xfId="2768"/>
    <cellStyle name="Comma 2 2 2 5 15" xfId="3052"/>
    <cellStyle name="Comma 2 2 2 5 16" xfId="3204"/>
    <cellStyle name="Comma 2 2 2 5 17" xfId="3490"/>
    <cellStyle name="Comma 2 2 2 5 18" xfId="3677"/>
    <cellStyle name="Comma 2 2 2 5 19" xfId="3900"/>
    <cellStyle name="Comma 2 2 2 5 2" xfId="308"/>
    <cellStyle name="Comma 2 2 2 5 2 10" xfId="2147"/>
    <cellStyle name="Comma 2 2 2 5 2 11" xfId="2372"/>
    <cellStyle name="Comma 2 2 2 5 2 12" xfId="2592"/>
    <cellStyle name="Comma 2 2 2 5 2 13" xfId="2767"/>
    <cellStyle name="Comma 2 2 2 5 2 14" xfId="3051"/>
    <cellStyle name="Comma 2 2 2 5 2 15" xfId="2923"/>
    <cellStyle name="Comma 2 2 2 5 2 16" xfId="3489"/>
    <cellStyle name="Comma 2 2 2 5 2 17" xfId="3653"/>
    <cellStyle name="Comma 2 2 2 5 2 18" xfId="3899"/>
    <cellStyle name="Comma 2 2 2 5 2 19" xfId="4113"/>
    <cellStyle name="Comma 2 2 2 5 2 2" xfId="1141"/>
    <cellStyle name="Comma 2 2 2 5 2 2 2" xfId="17510"/>
    <cellStyle name="Comma 2 2 2 5 2 20" xfId="4329"/>
    <cellStyle name="Comma 2 2 2 5 2 21" xfId="4544"/>
    <cellStyle name="Comma 2 2 2 5 2 22" xfId="4757"/>
    <cellStyle name="Comma 2 2 2 5 2 23" xfId="5930"/>
    <cellStyle name="Comma 2 2 2 5 2 24" xfId="6094"/>
    <cellStyle name="Comma 2 2 2 5 2 25" xfId="5903"/>
    <cellStyle name="Comma 2 2 2 5 2 26" xfId="6120"/>
    <cellStyle name="Comma 2 2 2 5 2 27" xfId="5769"/>
    <cellStyle name="Comma 2 2 2 5 2 28" xfId="6267"/>
    <cellStyle name="Comma 2 2 2 5 2 29" xfId="6498"/>
    <cellStyle name="Comma 2 2 2 5 2 3" xfId="1302"/>
    <cellStyle name="Comma 2 2 2 5 2 30" xfId="6725"/>
    <cellStyle name="Comma 2 2 2 5 2 31" xfId="6954"/>
    <cellStyle name="Comma 2 2 2 5 2 32" xfId="7181"/>
    <cellStyle name="Comma 2 2 2 5 2 33" xfId="7408"/>
    <cellStyle name="Comma 2 2 2 5 2 34" xfId="7634"/>
    <cellStyle name="Comma 2 2 2 5 2 35" xfId="7862"/>
    <cellStyle name="Comma 2 2 2 5 2 36" xfId="8088"/>
    <cellStyle name="Comma 2 2 2 5 2 37" xfId="8314"/>
    <cellStyle name="Comma 2 2 2 5 2 38" xfId="8542"/>
    <cellStyle name="Comma 2 2 2 5 2 39" xfId="8744"/>
    <cellStyle name="Comma 2 2 2 5 2 4" xfId="1118"/>
    <cellStyle name="Comma 2 2 2 5 2 40" xfId="8994"/>
    <cellStyle name="Comma 2 2 2 5 2 41" xfId="9195"/>
    <cellStyle name="Comma 2 2 2 5 2 42" xfId="9442"/>
    <cellStyle name="Comma 2 2 2 5 2 43" xfId="9665"/>
    <cellStyle name="Comma 2 2 2 5 2 44" xfId="9888"/>
    <cellStyle name="Comma 2 2 2 5 2 45" xfId="10106"/>
    <cellStyle name="Comma 2 2 2 5 2 46" xfId="10324"/>
    <cellStyle name="Comma 2 2 2 5 2 47" xfId="10542"/>
    <cellStyle name="Comma 2 2 2 5 2 48" xfId="10760"/>
    <cellStyle name="Comma 2 2 2 5 2 49" xfId="10978"/>
    <cellStyle name="Comma 2 2 2 5 2 5" xfId="1328"/>
    <cellStyle name="Comma 2 2 2 5 2 50" xfId="11194"/>
    <cellStyle name="Comma 2 2 2 5 2 51" xfId="11410"/>
    <cellStyle name="Comma 2 2 2 5 2 52" xfId="11601"/>
    <cellStyle name="Comma 2 2 2 5 2 53" xfId="11839"/>
    <cellStyle name="Comma 2 2 2 5 2 54" xfId="12030"/>
    <cellStyle name="Comma 2 2 2 5 2 55" xfId="13195"/>
    <cellStyle name="Comma 2 2 2 5 2 56" xfId="13276"/>
    <cellStyle name="Comma 2 2 2 5 2 57" xfId="13183"/>
    <cellStyle name="Comma 2 2 2 5 2 58" xfId="13290"/>
    <cellStyle name="Comma 2 2 2 5 2 59" xfId="13123"/>
    <cellStyle name="Comma 2 2 2 5 2 6" xfId="1004"/>
    <cellStyle name="Comma 2 2 2 5 2 60" xfId="13445"/>
    <cellStyle name="Comma 2 2 2 5 2 61" xfId="14549"/>
    <cellStyle name="Comma 2 2 2 5 2 62" xfId="14606"/>
    <cellStyle name="Comma 2 2 2 5 2 63" xfId="14538"/>
    <cellStyle name="Comma 2 2 2 5 2 64" xfId="14618"/>
    <cellStyle name="Comma 2 2 2 5 2 7" xfId="1474"/>
    <cellStyle name="Comma 2 2 2 5 2 8" xfId="1699"/>
    <cellStyle name="Comma 2 2 2 5 2 9" xfId="1901"/>
    <cellStyle name="Comma 2 2 2 5 20" xfId="4135"/>
    <cellStyle name="Comma 2 2 2 5 21" xfId="4330"/>
    <cellStyle name="Comma 2 2 2 5 22" xfId="4566"/>
    <cellStyle name="Comma 2 2 2 5 23" xfId="4758"/>
    <cellStyle name="Comma 2 2 2 5 24" xfId="5929"/>
    <cellStyle name="Comma 2 2 2 5 25" xfId="6095"/>
    <cellStyle name="Comma 2 2 2 5 26" xfId="5902"/>
    <cellStyle name="Comma 2 2 2 5 27" xfId="6121"/>
    <cellStyle name="Comma 2 2 2 5 28" xfId="5768"/>
    <cellStyle name="Comma 2 2 2 5 29" xfId="6268"/>
    <cellStyle name="Comma 2 2 2 5 3" xfId="1140"/>
    <cellStyle name="Comma 2 2 2 5 3 2" xfId="17511"/>
    <cellStyle name="Comma 2 2 2 5 30" xfId="6499"/>
    <cellStyle name="Comma 2 2 2 5 31" xfId="6726"/>
    <cellStyle name="Comma 2 2 2 5 32" xfId="6976"/>
    <cellStyle name="Comma 2 2 2 5 33" xfId="7182"/>
    <cellStyle name="Comma 2 2 2 5 34" xfId="7430"/>
    <cellStyle name="Comma 2 2 2 5 35" xfId="7635"/>
    <cellStyle name="Comma 2 2 2 5 36" xfId="7863"/>
    <cellStyle name="Comma 2 2 2 5 37" xfId="8089"/>
    <cellStyle name="Comma 2 2 2 5 38" xfId="8315"/>
    <cellStyle name="Comma 2 2 2 5 39" xfId="8543"/>
    <cellStyle name="Comma 2 2 2 5 4" xfId="1303"/>
    <cellStyle name="Comma 2 2 2 5 40" xfId="8768"/>
    <cellStyle name="Comma 2 2 2 5 41" xfId="8995"/>
    <cellStyle name="Comma 2 2 2 5 42" xfId="9219"/>
    <cellStyle name="Comma 2 2 2 5 43" xfId="9443"/>
    <cellStyle name="Comma 2 2 2 5 44" xfId="9666"/>
    <cellStyle name="Comma 2 2 2 5 45" xfId="9889"/>
    <cellStyle name="Comma 2 2 2 5 46" xfId="10107"/>
    <cellStyle name="Comma 2 2 2 5 47" xfId="10325"/>
    <cellStyle name="Comma 2 2 2 5 48" xfId="10564"/>
    <cellStyle name="Comma 2 2 2 5 49" xfId="10761"/>
    <cellStyle name="Comma 2 2 2 5 5" xfId="1117"/>
    <cellStyle name="Comma 2 2 2 5 50" xfId="11000"/>
    <cellStyle name="Comma 2 2 2 5 51" xfId="11195"/>
    <cellStyle name="Comma 2 2 2 5 52" xfId="11411"/>
    <cellStyle name="Comma 2 2 2 5 53" xfId="11625"/>
    <cellStyle name="Comma 2 2 2 5 54" xfId="11840"/>
    <cellStyle name="Comma 2 2 2 5 55" xfId="12054"/>
    <cellStyle name="Comma 2 2 2 5 56" xfId="13194"/>
    <cellStyle name="Comma 2 2 2 5 57" xfId="13277"/>
    <cellStyle name="Comma 2 2 2 5 58" xfId="13182"/>
    <cellStyle name="Comma 2 2 2 5 59" xfId="13291"/>
    <cellStyle name="Comma 2 2 2 5 6" xfId="1329"/>
    <cellStyle name="Comma 2 2 2 5 60" xfId="13122"/>
    <cellStyle name="Comma 2 2 2 5 61" xfId="13446"/>
    <cellStyle name="Comma 2 2 2 5 62" xfId="14548"/>
    <cellStyle name="Comma 2 2 2 5 63" xfId="14607"/>
    <cellStyle name="Comma 2 2 2 5 64" xfId="14537"/>
    <cellStyle name="Comma 2 2 2 5 65" xfId="14619"/>
    <cellStyle name="Comma 2 2 2 5 7" xfId="1003"/>
    <cellStyle name="Comma 2 2 2 5 8" xfId="1475"/>
    <cellStyle name="Comma 2 2 2 5 9" xfId="1700"/>
    <cellStyle name="Comma 2 2 3" xfId="309"/>
    <cellStyle name="Comma 2 2 3 2" xfId="310"/>
    <cellStyle name="Comma 2 2 3 2 2" xfId="15317"/>
    <cellStyle name="Comma 2 2 3 3" xfId="15318"/>
    <cellStyle name="Comma 2 2 4" xfId="311"/>
    <cellStyle name="Comma 2 2 4 2" xfId="312"/>
    <cellStyle name="Comma 2 2 4 2 2" xfId="15319"/>
    <cellStyle name="Comma 2 2 4 3" xfId="15320"/>
    <cellStyle name="Comma 2 2 5" xfId="313"/>
    <cellStyle name="Comma 2 2 5 2" xfId="314"/>
    <cellStyle name="Comma 2 2 5 2 2" xfId="15321"/>
    <cellStyle name="Comma 2 2 5 3" xfId="15322"/>
    <cellStyle name="Comma 2 2 6" xfId="315"/>
    <cellStyle name="Comma 2 2 6 2" xfId="316"/>
    <cellStyle name="Comma 2 2 6 2 2" xfId="15323"/>
    <cellStyle name="Comma 2 2 6 3" xfId="15324"/>
    <cellStyle name="Comma 2 2 7" xfId="317"/>
    <cellStyle name="Comma 2 2 7 2" xfId="318"/>
    <cellStyle name="Comma 2 2 7 2 2" xfId="15325"/>
    <cellStyle name="Comma 2 2 7 3" xfId="15326"/>
    <cellStyle name="Comma 2 2 8" xfId="319"/>
    <cellStyle name="Comma 2 2 8 2" xfId="320"/>
    <cellStyle name="Comma 2 2 8 2 2" xfId="15327"/>
    <cellStyle name="Comma 2 2 8 3" xfId="15328"/>
    <cellStyle name="Comma 2 2 9" xfId="321"/>
    <cellStyle name="Comma 2 2 9 2" xfId="15329"/>
    <cellStyle name="Comma 2 20" xfId="15330"/>
    <cellStyle name="Comma 2 21" xfId="15331"/>
    <cellStyle name="Comma 2 22" xfId="15332"/>
    <cellStyle name="Comma 2 23" xfId="15333"/>
    <cellStyle name="Comma 2 24" xfId="15334"/>
    <cellStyle name="Comma 2 25" xfId="15335"/>
    <cellStyle name="Comma 2 26" xfId="15336"/>
    <cellStyle name="Comma 2 27" xfId="15337"/>
    <cellStyle name="Comma 2 28" xfId="15338"/>
    <cellStyle name="Comma 2 29" xfId="15339"/>
    <cellStyle name="Comma 2 3" xfId="322"/>
    <cellStyle name="Comma 2 3 2" xfId="323"/>
    <cellStyle name="Comma 2 3 3" xfId="15340"/>
    <cellStyle name="Comma 2 3 3 2" xfId="17512"/>
    <cellStyle name="Comma 2 3 3 2 2" xfId="21484"/>
    <cellStyle name="Comma 2 3 3 3" xfId="17513"/>
    <cellStyle name="Comma 2 3 3 3 2" xfId="21485"/>
    <cellStyle name="Comma 2 3 3 4" xfId="21486"/>
    <cellStyle name="Comma 2 3 4" xfId="21487"/>
    <cellStyle name="Comma 2 30" xfId="15341"/>
    <cellStyle name="Comma 2 31" xfId="15342"/>
    <cellStyle name="Comma 2 32" xfId="15343"/>
    <cellStyle name="Comma 2 33" xfId="15344"/>
    <cellStyle name="Comma 2 34" xfId="15345"/>
    <cellStyle name="Comma 2 35" xfId="15346"/>
    <cellStyle name="Comma 2 36" xfId="15347"/>
    <cellStyle name="Comma 2 37" xfId="15348"/>
    <cellStyle name="Comma 2 38" xfId="15349"/>
    <cellStyle name="Comma 2 38 2" xfId="17514"/>
    <cellStyle name="Comma 2 38 2 2" xfId="21488"/>
    <cellStyle name="Comma 2 38 3" xfId="17515"/>
    <cellStyle name="Comma 2 38 3 2" xfId="21489"/>
    <cellStyle name="Comma 2 38 4" xfId="21490"/>
    <cellStyle name="Comma 2 39" xfId="21491"/>
    <cellStyle name="Comma 2 4" xfId="324"/>
    <cellStyle name="Comma 2 4 2" xfId="325"/>
    <cellStyle name="Comma 2 4 2 2" xfId="15350"/>
    <cellStyle name="Comma 2 4 3" xfId="15351"/>
    <cellStyle name="Comma 2 4 4" xfId="21492"/>
    <cellStyle name="Comma 2 5" xfId="326"/>
    <cellStyle name="Comma 2 5 2" xfId="327"/>
    <cellStyle name="Comma 2 5 2 2" xfId="15352"/>
    <cellStyle name="Comma 2 5 3" xfId="15353"/>
    <cellStyle name="Comma 2 5 4" xfId="21493"/>
    <cellStyle name="Comma 2 6" xfId="328"/>
    <cellStyle name="Comma 2 6 2" xfId="329"/>
    <cellStyle name="Comma 2 6 2 2" xfId="15354"/>
    <cellStyle name="Comma 2 6 3" xfId="15355"/>
    <cellStyle name="Comma 2 6 4" xfId="21494"/>
    <cellStyle name="Comma 2 7" xfId="330"/>
    <cellStyle name="Comma 2 7 2" xfId="331"/>
    <cellStyle name="Comma 2 7 2 2" xfId="15356"/>
    <cellStyle name="Comma 2 7 3" xfId="15357"/>
    <cellStyle name="Comma 2 7 4" xfId="21495"/>
    <cellStyle name="Comma 2 8" xfId="332"/>
    <cellStyle name="Comma 2 8 2" xfId="15358"/>
    <cellStyle name="Comma 2 9" xfId="333"/>
    <cellStyle name="Comma 2 9 2" xfId="334"/>
    <cellStyle name="Comma 2 9 2 2" xfId="15359"/>
    <cellStyle name="Comma 2 9 3" xfId="15360"/>
    <cellStyle name="Comma 20" xfId="335"/>
    <cellStyle name="Comma 20 10" xfId="21496"/>
    <cellStyle name="Comma 20 11" xfId="21497"/>
    <cellStyle name="Comma 20 2" xfId="336"/>
    <cellStyle name="Comma 20 2 10" xfId="21498"/>
    <cellStyle name="Comma 20 2 2" xfId="15361"/>
    <cellStyle name="Comma 20 2 2 2" xfId="17516"/>
    <cellStyle name="Comma 20 2 2 2 2" xfId="21499"/>
    <cellStyle name="Comma 20 2 2 3" xfId="17517"/>
    <cellStyle name="Comma 20 2 2 3 2" xfId="21500"/>
    <cellStyle name="Comma 20 2 2 4" xfId="21501"/>
    <cellStyle name="Comma 20 2 3" xfId="15991"/>
    <cellStyle name="Comma 20 2 3 2" xfId="17518"/>
    <cellStyle name="Comma 20 2 3 2 2" xfId="21502"/>
    <cellStyle name="Comma 20 2 3 3" xfId="19771"/>
    <cellStyle name="Comma 20 2 3 3 2" xfId="25442"/>
    <cellStyle name="Comma 20 2 3 4" xfId="21503"/>
    <cellStyle name="Comma 20 2 4" xfId="15992"/>
    <cellStyle name="Comma 20 2 4 2" xfId="17519"/>
    <cellStyle name="Comma 20 2 4 2 2" xfId="21504"/>
    <cellStyle name="Comma 20 2 4 3" xfId="19772"/>
    <cellStyle name="Comma 20 2 4 3 2" xfId="25443"/>
    <cellStyle name="Comma 20 2 4 4" xfId="21505"/>
    <cellStyle name="Comma 20 2 5" xfId="15993"/>
    <cellStyle name="Comma 20 2 5 2" xfId="17520"/>
    <cellStyle name="Comma 20 2 5 2 2" xfId="21506"/>
    <cellStyle name="Comma 20 2 5 3" xfId="19773"/>
    <cellStyle name="Comma 20 2 5 3 2" xfId="25444"/>
    <cellStyle name="Comma 20 2 5 4" xfId="21507"/>
    <cellStyle name="Comma 20 2 6" xfId="15994"/>
    <cellStyle name="Comma 20 2 6 2" xfId="17521"/>
    <cellStyle name="Comma 20 2 6 2 2" xfId="21508"/>
    <cellStyle name="Comma 20 2 6 3" xfId="19774"/>
    <cellStyle name="Comma 20 2 6 3 2" xfId="25445"/>
    <cellStyle name="Comma 20 2 6 4" xfId="21509"/>
    <cellStyle name="Comma 20 2 7" xfId="17522"/>
    <cellStyle name="Comma 20 2 7 2" xfId="21510"/>
    <cellStyle name="Comma 20 2 8" xfId="17523"/>
    <cellStyle name="Comma 20 2 8 2" xfId="21511"/>
    <cellStyle name="Comma 20 2 9" xfId="21512"/>
    <cellStyle name="Comma 20 3" xfId="15362"/>
    <cellStyle name="Comma 20 3 2" xfId="17524"/>
    <cellStyle name="Comma 20 3 2 2" xfId="21513"/>
    <cellStyle name="Comma 20 3 3" xfId="17525"/>
    <cellStyle name="Comma 20 3 3 2" xfId="21514"/>
    <cellStyle name="Comma 20 3 4" xfId="21515"/>
    <cellStyle name="Comma 20 4" xfId="15995"/>
    <cellStyle name="Comma 20 4 2" xfId="17526"/>
    <cellStyle name="Comma 20 4 2 2" xfId="21516"/>
    <cellStyle name="Comma 20 4 3" xfId="19775"/>
    <cellStyle name="Comma 20 4 3 2" xfId="25446"/>
    <cellStyle name="Comma 20 4 4" xfId="21517"/>
    <cellStyle name="Comma 20 5" xfId="15996"/>
    <cellStyle name="Comma 20 5 2" xfId="17527"/>
    <cellStyle name="Comma 20 5 2 2" xfId="21518"/>
    <cellStyle name="Comma 20 5 3" xfId="19776"/>
    <cellStyle name="Comma 20 5 3 2" xfId="25447"/>
    <cellStyle name="Comma 20 5 4" xfId="21519"/>
    <cellStyle name="Comma 20 6" xfId="15997"/>
    <cellStyle name="Comma 20 6 2" xfId="17528"/>
    <cellStyle name="Comma 20 6 2 2" xfId="21520"/>
    <cellStyle name="Comma 20 6 3" xfId="19777"/>
    <cellStyle name="Comma 20 6 3 2" xfId="25448"/>
    <cellStyle name="Comma 20 6 4" xfId="21521"/>
    <cellStyle name="Comma 20 7" xfId="15998"/>
    <cellStyle name="Comma 20 7 2" xfId="17529"/>
    <cellStyle name="Comma 20 7 2 2" xfId="21522"/>
    <cellStyle name="Comma 20 7 3" xfId="19778"/>
    <cellStyle name="Comma 20 7 3 2" xfId="25449"/>
    <cellStyle name="Comma 20 7 4" xfId="21523"/>
    <cellStyle name="Comma 20 8" xfId="17530"/>
    <cellStyle name="Comma 20 8 2" xfId="21524"/>
    <cellStyle name="Comma 20 9" xfId="17531"/>
    <cellStyle name="Comma 20 9 2" xfId="21525"/>
    <cellStyle name="Comma 21" xfId="337"/>
    <cellStyle name="Comma 21 10" xfId="21526"/>
    <cellStyle name="Comma 21 11" xfId="21527"/>
    <cellStyle name="Comma 21 2" xfId="338"/>
    <cellStyle name="Comma 21 2 10" xfId="21528"/>
    <cellStyle name="Comma 21 2 2" xfId="15363"/>
    <cellStyle name="Comma 21 2 2 2" xfId="17532"/>
    <cellStyle name="Comma 21 2 2 2 2" xfId="21529"/>
    <cellStyle name="Comma 21 2 2 3" xfId="17533"/>
    <cellStyle name="Comma 21 2 2 3 2" xfId="21530"/>
    <cellStyle name="Comma 21 2 2 4" xfId="21531"/>
    <cellStyle name="Comma 21 2 3" xfId="15999"/>
    <cellStyle name="Comma 21 2 3 2" xfId="17534"/>
    <cellStyle name="Comma 21 2 3 2 2" xfId="21532"/>
    <cellStyle name="Comma 21 2 3 3" xfId="19779"/>
    <cellStyle name="Comma 21 2 3 3 2" xfId="25450"/>
    <cellStyle name="Comma 21 2 3 4" xfId="21533"/>
    <cellStyle name="Comma 21 2 4" xfId="16000"/>
    <cellStyle name="Comma 21 2 4 2" xfId="17535"/>
    <cellStyle name="Comma 21 2 4 2 2" xfId="21534"/>
    <cellStyle name="Comma 21 2 4 3" xfId="19780"/>
    <cellStyle name="Comma 21 2 4 3 2" xfId="25451"/>
    <cellStyle name="Comma 21 2 4 4" xfId="21535"/>
    <cellStyle name="Comma 21 2 5" xfId="16001"/>
    <cellStyle name="Comma 21 2 5 2" xfId="17536"/>
    <cellStyle name="Comma 21 2 5 2 2" xfId="21536"/>
    <cellStyle name="Comma 21 2 5 3" xfId="19781"/>
    <cellStyle name="Comma 21 2 5 3 2" xfId="25452"/>
    <cellStyle name="Comma 21 2 5 4" xfId="21537"/>
    <cellStyle name="Comma 21 2 6" xfId="16002"/>
    <cellStyle name="Comma 21 2 6 2" xfId="17537"/>
    <cellStyle name="Comma 21 2 6 2 2" xfId="21538"/>
    <cellStyle name="Comma 21 2 6 3" xfId="19782"/>
    <cellStyle name="Comma 21 2 6 3 2" xfId="25453"/>
    <cellStyle name="Comma 21 2 6 4" xfId="21539"/>
    <cellStyle name="Comma 21 2 7" xfId="17538"/>
    <cellStyle name="Comma 21 2 7 2" xfId="21540"/>
    <cellStyle name="Comma 21 2 8" xfId="17539"/>
    <cellStyle name="Comma 21 2 8 2" xfId="21541"/>
    <cellStyle name="Comma 21 2 9" xfId="21542"/>
    <cellStyle name="Comma 21 3" xfId="15364"/>
    <cellStyle name="Comma 21 3 2" xfId="17540"/>
    <cellStyle name="Comma 21 3 2 2" xfId="21543"/>
    <cellStyle name="Comma 21 3 3" xfId="17541"/>
    <cellStyle name="Comma 21 3 3 2" xfId="21544"/>
    <cellStyle name="Comma 21 3 4" xfId="21545"/>
    <cellStyle name="Comma 21 4" xfId="16003"/>
    <cellStyle name="Comma 21 4 2" xfId="17542"/>
    <cellStyle name="Comma 21 4 2 2" xfId="21546"/>
    <cellStyle name="Comma 21 4 3" xfId="19783"/>
    <cellStyle name="Comma 21 4 3 2" xfId="25454"/>
    <cellStyle name="Comma 21 4 4" xfId="21547"/>
    <cellStyle name="Comma 21 5" xfId="16004"/>
    <cellStyle name="Comma 21 5 2" xfId="17543"/>
    <cellStyle name="Comma 21 5 2 2" xfId="21548"/>
    <cellStyle name="Comma 21 5 3" xfId="19784"/>
    <cellStyle name="Comma 21 5 3 2" xfId="25455"/>
    <cellStyle name="Comma 21 5 4" xfId="21549"/>
    <cellStyle name="Comma 21 6" xfId="16005"/>
    <cellStyle name="Comma 21 6 2" xfId="17544"/>
    <cellStyle name="Comma 21 6 2 2" xfId="21550"/>
    <cellStyle name="Comma 21 6 3" xfId="19785"/>
    <cellStyle name="Comma 21 6 3 2" xfId="25456"/>
    <cellStyle name="Comma 21 6 4" xfId="21551"/>
    <cellStyle name="Comma 21 7" xfId="16006"/>
    <cellStyle name="Comma 21 7 2" xfId="17545"/>
    <cellStyle name="Comma 21 7 2 2" xfId="21552"/>
    <cellStyle name="Comma 21 7 3" xfId="19786"/>
    <cellStyle name="Comma 21 7 3 2" xfId="25457"/>
    <cellStyle name="Comma 21 7 4" xfId="21553"/>
    <cellStyle name="Comma 21 8" xfId="17546"/>
    <cellStyle name="Comma 21 8 2" xfId="21554"/>
    <cellStyle name="Comma 21 9" xfId="17547"/>
    <cellStyle name="Comma 21 9 2" xfId="21555"/>
    <cellStyle name="Comma 22" xfId="339"/>
    <cellStyle name="Comma 22 10" xfId="21556"/>
    <cellStyle name="Comma 22 11" xfId="21557"/>
    <cellStyle name="Comma 22 2" xfId="340"/>
    <cellStyle name="Comma 22 2 10" xfId="21558"/>
    <cellStyle name="Comma 22 2 2" xfId="15365"/>
    <cellStyle name="Comma 22 2 2 2" xfId="17548"/>
    <cellStyle name="Comma 22 2 2 2 2" xfId="21559"/>
    <cellStyle name="Comma 22 2 2 3" xfId="17549"/>
    <cellStyle name="Comma 22 2 2 3 2" xfId="21560"/>
    <cellStyle name="Comma 22 2 2 4" xfId="21561"/>
    <cellStyle name="Comma 22 2 3" xfId="16007"/>
    <cellStyle name="Comma 22 2 3 2" xfId="17550"/>
    <cellStyle name="Comma 22 2 3 2 2" xfId="21562"/>
    <cellStyle name="Comma 22 2 3 3" xfId="19787"/>
    <cellStyle name="Comma 22 2 3 3 2" xfId="25458"/>
    <cellStyle name="Comma 22 2 3 4" xfId="21563"/>
    <cellStyle name="Comma 22 2 4" xfId="16008"/>
    <cellStyle name="Comma 22 2 4 2" xfId="17551"/>
    <cellStyle name="Comma 22 2 4 2 2" xfId="21564"/>
    <cellStyle name="Comma 22 2 4 3" xfId="19788"/>
    <cellStyle name="Comma 22 2 4 3 2" xfId="25459"/>
    <cellStyle name="Comma 22 2 4 4" xfId="21565"/>
    <cellStyle name="Comma 22 2 5" xfId="16009"/>
    <cellStyle name="Comma 22 2 5 2" xfId="17552"/>
    <cellStyle name="Comma 22 2 5 2 2" xfId="21566"/>
    <cellStyle name="Comma 22 2 5 3" xfId="19789"/>
    <cellStyle name="Comma 22 2 5 3 2" xfId="25460"/>
    <cellStyle name="Comma 22 2 5 4" xfId="21567"/>
    <cellStyle name="Comma 22 2 6" xfId="16010"/>
    <cellStyle name="Comma 22 2 6 2" xfId="17553"/>
    <cellStyle name="Comma 22 2 6 2 2" xfId="21568"/>
    <cellStyle name="Comma 22 2 6 3" xfId="19790"/>
    <cellStyle name="Comma 22 2 6 3 2" xfId="25461"/>
    <cellStyle name="Comma 22 2 6 4" xfId="21569"/>
    <cellStyle name="Comma 22 2 7" xfId="17554"/>
    <cellStyle name="Comma 22 2 7 2" xfId="21570"/>
    <cellStyle name="Comma 22 2 8" xfId="17555"/>
    <cellStyle name="Comma 22 2 8 2" xfId="21571"/>
    <cellStyle name="Comma 22 2 9" xfId="21572"/>
    <cellStyle name="Comma 22 3" xfId="15366"/>
    <cellStyle name="Comma 22 3 2" xfId="17556"/>
    <cellStyle name="Comma 22 3 2 2" xfId="21573"/>
    <cellStyle name="Comma 22 3 3" xfId="17557"/>
    <cellStyle name="Comma 22 3 3 2" xfId="21574"/>
    <cellStyle name="Comma 22 3 4" xfId="21575"/>
    <cellStyle name="Comma 22 4" xfId="16011"/>
    <cellStyle name="Comma 22 4 2" xfId="17558"/>
    <cellStyle name="Comma 22 4 2 2" xfId="21576"/>
    <cellStyle name="Comma 22 4 3" xfId="19791"/>
    <cellStyle name="Comma 22 4 3 2" xfId="25462"/>
    <cellStyle name="Comma 22 4 4" xfId="21577"/>
    <cellStyle name="Comma 22 5" xfId="16012"/>
    <cellStyle name="Comma 22 5 2" xfId="17559"/>
    <cellStyle name="Comma 22 5 2 2" xfId="21578"/>
    <cellStyle name="Comma 22 5 3" xfId="19792"/>
    <cellStyle name="Comma 22 5 3 2" xfId="25463"/>
    <cellStyle name="Comma 22 5 4" xfId="21579"/>
    <cellStyle name="Comma 22 6" xfId="16013"/>
    <cellStyle name="Comma 22 6 2" xfId="17560"/>
    <cellStyle name="Comma 22 6 2 2" xfId="21580"/>
    <cellStyle name="Comma 22 6 3" xfId="19793"/>
    <cellStyle name="Comma 22 6 3 2" xfId="25464"/>
    <cellStyle name="Comma 22 6 4" xfId="21581"/>
    <cellStyle name="Comma 22 7" xfId="16014"/>
    <cellStyle name="Comma 22 7 2" xfId="17561"/>
    <cellStyle name="Comma 22 7 2 2" xfId="21582"/>
    <cellStyle name="Comma 22 7 3" xfId="19794"/>
    <cellStyle name="Comma 22 7 3 2" xfId="25465"/>
    <cellStyle name="Comma 22 7 4" xfId="21583"/>
    <cellStyle name="Comma 22 8" xfId="17562"/>
    <cellStyle name="Comma 22 8 2" xfId="21584"/>
    <cellStyle name="Comma 22 9" xfId="17563"/>
    <cellStyle name="Comma 22 9 2" xfId="21585"/>
    <cellStyle name="Comma 23" xfId="341"/>
    <cellStyle name="Comma 23 10" xfId="21586"/>
    <cellStyle name="Comma 23 11" xfId="21587"/>
    <cellStyle name="Comma 23 2" xfId="342"/>
    <cellStyle name="Comma 23 2 10" xfId="21588"/>
    <cellStyle name="Comma 23 2 2" xfId="15367"/>
    <cellStyle name="Comma 23 2 2 2" xfId="17564"/>
    <cellStyle name="Comma 23 2 2 2 2" xfId="21589"/>
    <cellStyle name="Comma 23 2 2 3" xfId="17565"/>
    <cellStyle name="Comma 23 2 2 3 2" xfId="21590"/>
    <cellStyle name="Comma 23 2 2 4" xfId="21591"/>
    <cellStyle name="Comma 23 2 3" xfId="16015"/>
    <cellStyle name="Comma 23 2 3 2" xfId="17566"/>
    <cellStyle name="Comma 23 2 3 2 2" xfId="21592"/>
    <cellStyle name="Comma 23 2 3 3" xfId="19795"/>
    <cellStyle name="Comma 23 2 3 3 2" xfId="25466"/>
    <cellStyle name="Comma 23 2 3 4" xfId="21593"/>
    <cellStyle name="Comma 23 2 4" xfId="16016"/>
    <cellStyle name="Comma 23 2 4 2" xfId="17567"/>
    <cellStyle name="Comma 23 2 4 2 2" xfId="21594"/>
    <cellStyle name="Comma 23 2 4 3" xfId="19796"/>
    <cellStyle name="Comma 23 2 4 3 2" xfId="25467"/>
    <cellStyle name="Comma 23 2 4 4" xfId="21595"/>
    <cellStyle name="Comma 23 2 5" xfId="16017"/>
    <cellStyle name="Comma 23 2 5 2" xfId="17568"/>
    <cellStyle name="Comma 23 2 5 2 2" xfId="21596"/>
    <cellStyle name="Comma 23 2 5 3" xfId="19797"/>
    <cellStyle name="Comma 23 2 5 3 2" xfId="25468"/>
    <cellStyle name="Comma 23 2 5 4" xfId="21597"/>
    <cellStyle name="Comma 23 2 6" xfId="16018"/>
    <cellStyle name="Comma 23 2 6 2" xfId="17569"/>
    <cellStyle name="Comma 23 2 6 2 2" xfId="21598"/>
    <cellStyle name="Comma 23 2 6 3" xfId="19798"/>
    <cellStyle name="Comma 23 2 6 3 2" xfId="25469"/>
    <cellStyle name="Comma 23 2 6 4" xfId="21599"/>
    <cellStyle name="Comma 23 2 7" xfId="17570"/>
    <cellStyle name="Comma 23 2 7 2" xfId="21600"/>
    <cellStyle name="Comma 23 2 8" xfId="17571"/>
    <cellStyle name="Comma 23 2 8 2" xfId="21601"/>
    <cellStyle name="Comma 23 2 9" xfId="21602"/>
    <cellStyle name="Comma 23 3" xfId="15368"/>
    <cellStyle name="Comma 23 3 2" xfId="17572"/>
    <cellStyle name="Comma 23 3 2 2" xfId="21603"/>
    <cellStyle name="Comma 23 3 3" xfId="17573"/>
    <cellStyle name="Comma 23 3 3 2" xfId="21604"/>
    <cellStyle name="Comma 23 3 4" xfId="21605"/>
    <cellStyle name="Comma 23 4" xfId="16019"/>
    <cellStyle name="Comma 23 4 2" xfId="17574"/>
    <cellStyle name="Comma 23 4 2 2" xfId="21606"/>
    <cellStyle name="Comma 23 4 3" xfId="19799"/>
    <cellStyle name="Comma 23 4 3 2" xfId="25470"/>
    <cellStyle name="Comma 23 4 4" xfId="21607"/>
    <cellStyle name="Comma 23 5" xfId="16020"/>
    <cellStyle name="Comma 23 5 2" xfId="17575"/>
    <cellStyle name="Comma 23 5 2 2" xfId="21608"/>
    <cellStyle name="Comma 23 5 3" xfId="19800"/>
    <cellStyle name="Comma 23 5 3 2" xfId="25471"/>
    <cellStyle name="Comma 23 5 4" xfId="21609"/>
    <cellStyle name="Comma 23 6" xfId="16021"/>
    <cellStyle name="Comma 23 6 2" xfId="17576"/>
    <cellStyle name="Comma 23 6 2 2" xfId="21610"/>
    <cellStyle name="Comma 23 6 3" xfId="19801"/>
    <cellStyle name="Comma 23 6 3 2" xfId="25472"/>
    <cellStyle name="Comma 23 6 4" xfId="21611"/>
    <cellStyle name="Comma 23 7" xfId="16022"/>
    <cellStyle name="Comma 23 7 2" xfId="17577"/>
    <cellStyle name="Comma 23 7 2 2" xfId="21612"/>
    <cellStyle name="Comma 23 7 3" xfId="19802"/>
    <cellStyle name="Comma 23 7 3 2" xfId="25473"/>
    <cellStyle name="Comma 23 7 4" xfId="21613"/>
    <cellStyle name="Comma 23 8" xfId="17578"/>
    <cellStyle name="Comma 23 8 2" xfId="21614"/>
    <cellStyle name="Comma 23 9" xfId="17579"/>
    <cellStyle name="Comma 23 9 2" xfId="21615"/>
    <cellStyle name="Comma 24" xfId="343"/>
    <cellStyle name="Comma 24 10" xfId="21616"/>
    <cellStyle name="Comma 24 11" xfId="21617"/>
    <cellStyle name="Comma 24 2" xfId="344"/>
    <cellStyle name="Comma 24 2 10" xfId="21618"/>
    <cellStyle name="Comma 24 2 2" xfId="15369"/>
    <cellStyle name="Comma 24 2 2 2" xfId="17580"/>
    <cellStyle name="Comma 24 2 2 2 2" xfId="21619"/>
    <cellStyle name="Comma 24 2 2 3" xfId="17581"/>
    <cellStyle name="Comma 24 2 2 3 2" xfId="21620"/>
    <cellStyle name="Comma 24 2 2 4" xfId="21621"/>
    <cellStyle name="Comma 24 2 3" xfId="16023"/>
    <cellStyle name="Comma 24 2 3 2" xfId="17582"/>
    <cellStyle name="Comma 24 2 3 2 2" xfId="21622"/>
    <cellStyle name="Comma 24 2 3 3" xfId="19803"/>
    <cellStyle name="Comma 24 2 3 3 2" xfId="25474"/>
    <cellStyle name="Comma 24 2 3 4" xfId="21623"/>
    <cellStyle name="Comma 24 2 4" xfId="16024"/>
    <cellStyle name="Comma 24 2 4 2" xfId="17583"/>
    <cellStyle name="Comma 24 2 4 2 2" xfId="21624"/>
    <cellStyle name="Comma 24 2 4 3" xfId="19804"/>
    <cellStyle name="Comma 24 2 4 3 2" xfId="25475"/>
    <cellStyle name="Comma 24 2 4 4" xfId="21625"/>
    <cellStyle name="Comma 24 2 5" xfId="16025"/>
    <cellStyle name="Comma 24 2 5 2" xfId="17584"/>
    <cellStyle name="Comma 24 2 5 2 2" xfId="21626"/>
    <cellStyle name="Comma 24 2 5 3" xfId="19805"/>
    <cellStyle name="Comma 24 2 5 3 2" xfId="25476"/>
    <cellStyle name="Comma 24 2 5 4" xfId="21627"/>
    <cellStyle name="Comma 24 2 6" xfId="16026"/>
    <cellStyle name="Comma 24 2 6 2" xfId="17585"/>
    <cellStyle name="Comma 24 2 6 2 2" xfId="21628"/>
    <cellStyle name="Comma 24 2 6 3" xfId="19806"/>
    <cellStyle name="Comma 24 2 6 3 2" xfId="25477"/>
    <cellStyle name="Comma 24 2 6 4" xfId="21629"/>
    <cellStyle name="Comma 24 2 7" xfId="17586"/>
    <cellStyle name="Comma 24 2 7 2" xfId="21630"/>
    <cellStyle name="Comma 24 2 8" xfId="17587"/>
    <cellStyle name="Comma 24 2 8 2" xfId="21631"/>
    <cellStyle name="Comma 24 2 9" xfId="21632"/>
    <cellStyle name="Comma 24 3" xfId="15370"/>
    <cellStyle name="Comma 24 3 2" xfId="17588"/>
    <cellStyle name="Comma 24 3 2 2" xfId="21633"/>
    <cellStyle name="Comma 24 3 3" xfId="17589"/>
    <cellStyle name="Comma 24 3 3 2" xfId="21634"/>
    <cellStyle name="Comma 24 3 4" xfId="21635"/>
    <cellStyle name="Comma 24 4" xfId="16027"/>
    <cellStyle name="Comma 24 4 2" xfId="17590"/>
    <cellStyle name="Comma 24 4 2 2" xfId="21636"/>
    <cellStyle name="Comma 24 4 3" xfId="19807"/>
    <cellStyle name="Comma 24 4 3 2" xfId="25478"/>
    <cellStyle name="Comma 24 4 4" xfId="21637"/>
    <cellStyle name="Comma 24 5" xfId="16028"/>
    <cellStyle name="Comma 24 5 2" xfId="17591"/>
    <cellStyle name="Comma 24 5 2 2" xfId="21638"/>
    <cellStyle name="Comma 24 5 3" xfId="19808"/>
    <cellStyle name="Comma 24 5 3 2" xfId="25479"/>
    <cellStyle name="Comma 24 5 4" xfId="21639"/>
    <cellStyle name="Comma 24 6" xfId="16029"/>
    <cellStyle name="Comma 24 6 2" xfId="17592"/>
    <cellStyle name="Comma 24 6 2 2" xfId="21640"/>
    <cellStyle name="Comma 24 6 3" xfId="19809"/>
    <cellStyle name="Comma 24 6 3 2" xfId="25480"/>
    <cellStyle name="Comma 24 6 4" xfId="21641"/>
    <cellStyle name="Comma 24 7" xfId="16030"/>
    <cellStyle name="Comma 24 7 2" xfId="17593"/>
    <cellStyle name="Comma 24 7 2 2" xfId="21642"/>
    <cellStyle name="Comma 24 7 3" xfId="19810"/>
    <cellStyle name="Comma 24 7 3 2" xfId="25481"/>
    <cellStyle name="Comma 24 7 4" xfId="21643"/>
    <cellStyle name="Comma 24 8" xfId="17594"/>
    <cellStyle name="Comma 24 8 2" xfId="21644"/>
    <cellStyle name="Comma 24 9" xfId="17595"/>
    <cellStyle name="Comma 24 9 2" xfId="21645"/>
    <cellStyle name="Comma 25" xfId="345"/>
    <cellStyle name="Comma 25 10" xfId="21646"/>
    <cellStyle name="Comma 25 11" xfId="21647"/>
    <cellStyle name="Comma 25 2" xfId="346"/>
    <cellStyle name="Comma 25 2 10" xfId="21648"/>
    <cellStyle name="Comma 25 2 2" xfId="15371"/>
    <cellStyle name="Comma 25 2 2 2" xfId="17596"/>
    <cellStyle name="Comma 25 2 2 2 2" xfId="21649"/>
    <cellStyle name="Comma 25 2 2 3" xfId="17597"/>
    <cellStyle name="Comma 25 2 2 3 2" xfId="21650"/>
    <cellStyle name="Comma 25 2 2 4" xfId="21651"/>
    <cellStyle name="Comma 25 2 3" xfId="16031"/>
    <cellStyle name="Comma 25 2 3 2" xfId="17598"/>
    <cellStyle name="Comma 25 2 3 2 2" xfId="21652"/>
    <cellStyle name="Comma 25 2 3 3" xfId="19811"/>
    <cellStyle name="Comma 25 2 3 3 2" xfId="25482"/>
    <cellStyle name="Comma 25 2 3 4" xfId="21653"/>
    <cellStyle name="Comma 25 2 4" xfId="16032"/>
    <cellStyle name="Comma 25 2 4 2" xfId="17599"/>
    <cellStyle name="Comma 25 2 4 2 2" xfId="21654"/>
    <cellStyle name="Comma 25 2 4 3" xfId="19812"/>
    <cellStyle name="Comma 25 2 4 3 2" xfId="25483"/>
    <cellStyle name="Comma 25 2 4 4" xfId="21655"/>
    <cellStyle name="Comma 25 2 5" xfId="16033"/>
    <cellStyle name="Comma 25 2 5 2" xfId="17600"/>
    <cellStyle name="Comma 25 2 5 2 2" xfId="21656"/>
    <cellStyle name="Comma 25 2 5 3" xfId="19813"/>
    <cellStyle name="Comma 25 2 5 3 2" xfId="25484"/>
    <cellStyle name="Comma 25 2 5 4" xfId="21657"/>
    <cellStyle name="Comma 25 2 6" xfId="16034"/>
    <cellStyle name="Comma 25 2 6 2" xfId="17601"/>
    <cellStyle name="Comma 25 2 6 2 2" xfId="21658"/>
    <cellStyle name="Comma 25 2 6 3" xfId="19814"/>
    <cellStyle name="Comma 25 2 6 3 2" xfId="25485"/>
    <cellStyle name="Comma 25 2 6 4" xfId="21659"/>
    <cellStyle name="Comma 25 2 7" xfId="17602"/>
    <cellStyle name="Comma 25 2 7 2" xfId="21660"/>
    <cellStyle name="Comma 25 2 8" xfId="17603"/>
    <cellStyle name="Comma 25 2 8 2" xfId="21661"/>
    <cellStyle name="Comma 25 2 9" xfId="21662"/>
    <cellStyle name="Comma 25 3" xfId="15372"/>
    <cellStyle name="Comma 25 3 2" xfId="17604"/>
    <cellStyle name="Comma 25 3 2 2" xfId="21663"/>
    <cellStyle name="Comma 25 3 3" xfId="17605"/>
    <cellStyle name="Comma 25 3 3 2" xfId="21664"/>
    <cellStyle name="Comma 25 3 4" xfId="21665"/>
    <cellStyle name="Comma 25 4" xfId="16035"/>
    <cellStyle name="Comma 25 4 2" xfId="17606"/>
    <cellStyle name="Comma 25 4 2 2" xfId="21666"/>
    <cellStyle name="Comma 25 4 3" xfId="19815"/>
    <cellStyle name="Comma 25 4 3 2" xfId="25486"/>
    <cellStyle name="Comma 25 4 4" xfId="21667"/>
    <cellStyle name="Comma 25 5" xfId="16036"/>
    <cellStyle name="Comma 25 5 2" xfId="17607"/>
    <cellStyle name="Comma 25 5 2 2" xfId="21668"/>
    <cellStyle name="Comma 25 5 3" xfId="19816"/>
    <cellStyle name="Comma 25 5 3 2" xfId="25487"/>
    <cellStyle name="Comma 25 5 4" xfId="21669"/>
    <cellStyle name="Comma 25 6" xfId="16037"/>
    <cellStyle name="Comma 25 6 2" xfId="17608"/>
    <cellStyle name="Comma 25 6 2 2" xfId="21670"/>
    <cellStyle name="Comma 25 6 3" xfId="19817"/>
    <cellStyle name="Comma 25 6 3 2" xfId="25488"/>
    <cellStyle name="Comma 25 6 4" xfId="21671"/>
    <cellStyle name="Comma 25 7" xfId="16038"/>
    <cellStyle name="Comma 25 7 2" xfId="17609"/>
    <cellStyle name="Comma 25 7 2 2" xfId="21672"/>
    <cellStyle name="Comma 25 7 3" xfId="19818"/>
    <cellStyle name="Comma 25 7 3 2" xfId="25489"/>
    <cellStyle name="Comma 25 7 4" xfId="21673"/>
    <cellStyle name="Comma 25 8" xfId="17610"/>
    <cellStyle name="Comma 25 8 2" xfId="21674"/>
    <cellStyle name="Comma 25 9" xfId="17611"/>
    <cellStyle name="Comma 25 9 2" xfId="21675"/>
    <cellStyle name="Comma 26" xfId="347"/>
    <cellStyle name="Comma 26 10" xfId="21676"/>
    <cellStyle name="Comma 26 11" xfId="21677"/>
    <cellStyle name="Comma 26 2" xfId="348"/>
    <cellStyle name="Comma 26 2 10" xfId="21678"/>
    <cellStyle name="Comma 26 2 2" xfId="15373"/>
    <cellStyle name="Comma 26 2 2 2" xfId="17612"/>
    <cellStyle name="Comma 26 2 2 2 2" xfId="21679"/>
    <cellStyle name="Comma 26 2 2 3" xfId="17613"/>
    <cellStyle name="Comma 26 2 2 3 2" xfId="21680"/>
    <cellStyle name="Comma 26 2 2 4" xfId="21681"/>
    <cellStyle name="Comma 26 2 3" xfId="16039"/>
    <cellStyle name="Comma 26 2 3 2" xfId="17614"/>
    <cellStyle name="Comma 26 2 3 2 2" xfId="21682"/>
    <cellStyle name="Comma 26 2 3 3" xfId="19819"/>
    <cellStyle name="Comma 26 2 3 3 2" xfId="25490"/>
    <cellStyle name="Comma 26 2 3 4" xfId="21683"/>
    <cellStyle name="Comma 26 2 4" xfId="16040"/>
    <cellStyle name="Comma 26 2 4 2" xfId="17615"/>
    <cellStyle name="Comma 26 2 4 2 2" xfId="21684"/>
    <cellStyle name="Comma 26 2 4 3" xfId="19820"/>
    <cellStyle name="Comma 26 2 4 3 2" xfId="25491"/>
    <cellStyle name="Comma 26 2 4 4" xfId="21685"/>
    <cellStyle name="Comma 26 2 5" xfId="16041"/>
    <cellStyle name="Comma 26 2 5 2" xfId="17616"/>
    <cellStyle name="Comma 26 2 5 2 2" xfId="21686"/>
    <cellStyle name="Comma 26 2 5 3" xfId="19821"/>
    <cellStyle name="Comma 26 2 5 3 2" xfId="25492"/>
    <cellStyle name="Comma 26 2 5 4" xfId="21687"/>
    <cellStyle name="Comma 26 2 6" xfId="16042"/>
    <cellStyle name="Comma 26 2 6 2" xfId="17617"/>
    <cellStyle name="Comma 26 2 6 2 2" xfId="21688"/>
    <cellStyle name="Comma 26 2 6 3" xfId="19822"/>
    <cellStyle name="Comma 26 2 6 3 2" xfId="25493"/>
    <cellStyle name="Comma 26 2 6 4" xfId="21689"/>
    <cellStyle name="Comma 26 2 7" xfId="17618"/>
    <cellStyle name="Comma 26 2 7 2" xfId="21690"/>
    <cellStyle name="Comma 26 2 8" xfId="17619"/>
    <cellStyle name="Comma 26 2 8 2" xfId="21691"/>
    <cellStyle name="Comma 26 2 9" xfId="21692"/>
    <cellStyle name="Comma 26 3" xfId="15374"/>
    <cellStyle name="Comma 26 3 2" xfId="17620"/>
    <cellStyle name="Comma 26 3 2 2" xfId="21693"/>
    <cellStyle name="Comma 26 3 3" xfId="17621"/>
    <cellStyle name="Comma 26 3 3 2" xfId="21694"/>
    <cellStyle name="Comma 26 3 4" xfId="21695"/>
    <cellStyle name="Comma 26 4" xfId="16043"/>
    <cellStyle name="Comma 26 4 2" xfId="17622"/>
    <cellStyle name="Comma 26 4 2 2" xfId="21696"/>
    <cellStyle name="Comma 26 4 3" xfId="19823"/>
    <cellStyle name="Comma 26 4 3 2" xfId="25494"/>
    <cellStyle name="Comma 26 4 4" xfId="21697"/>
    <cellStyle name="Comma 26 5" xfId="16044"/>
    <cellStyle name="Comma 26 5 2" xfId="17623"/>
    <cellStyle name="Comma 26 5 2 2" xfId="21698"/>
    <cellStyle name="Comma 26 5 3" xfId="19824"/>
    <cellStyle name="Comma 26 5 3 2" xfId="25495"/>
    <cellStyle name="Comma 26 5 4" xfId="21699"/>
    <cellStyle name="Comma 26 6" xfId="16045"/>
    <cellStyle name="Comma 26 6 2" xfId="17624"/>
    <cellStyle name="Comma 26 6 2 2" xfId="21700"/>
    <cellStyle name="Comma 26 6 3" xfId="19825"/>
    <cellStyle name="Comma 26 6 3 2" xfId="25496"/>
    <cellStyle name="Comma 26 6 4" xfId="21701"/>
    <cellStyle name="Comma 26 7" xfId="16046"/>
    <cellStyle name="Comma 26 7 2" xfId="17625"/>
    <cellStyle name="Comma 26 7 2 2" xfId="21702"/>
    <cellStyle name="Comma 26 7 3" xfId="19826"/>
    <cellStyle name="Comma 26 7 3 2" xfId="25497"/>
    <cellStyle name="Comma 26 7 4" xfId="21703"/>
    <cellStyle name="Comma 26 8" xfId="17626"/>
    <cellStyle name="Comma 26 8 2" xfId="21704"/>
    <cellStyle name="Comma 26 9" xfId="17627"/>
    <cellStyle name="Comma 26 9 2" xfId="21705"/>
    <cellStyle name="Comma 27" xfId="349"/>
    <cellStyle name="Comma 27 10" xfId="21706"/>
    <cellStyle name="Comma 27 11" xfId="21707"/>
    <cellStyle name="Comma 27 2" xfId="350"/>
    <cellStyle name="Comma 27 2 10" xfId="21708"/>
    <cellStyle name="Comma 27 2 2" xfId="15375"/>
    <cellStyle name="Comma 27 2 2 2" xfId="17628"/>
    <cellStyle name="Comma 27 2 2 2 2" xfId="21709"/>
    <cellStyle name="Comma 27 2 2 3" xfId="17629"/>
    <cellStyle name="Comma 27 2 2 3 2" xfId="21710"/>
    <cellStyle name="Comma 27 2 2 4" xfId="21711"/>
    <cellStyle name="Comma 27 2 3" xfId="16047"/>
    <cellStyle name="Comma 27 2 3 2" xfId="17630"/>
    <cellStyle name="Comma 27 2 3 2 2" xfId="21712"/>
    <cellStyle name="Comma 27 2 3 3" xfId="19827"/>
    <cellStyle name="Comma 27 2 3 3 2" xfId="25498"/>
    <cellStyle name="Comma 27 2 3 4" xfId="21713"/>
    <cellStyle name="Comma 27 2 4" xfId="16048"/>
    <cellStyle name="Comma 27 2 4 2" xfId="17631"/>
    <cellStyle name="Comma 27 2 4 2 2" xfId="21714"/>
    <cellStyle name="Comma 27 2 4 3" xfId="19828"/>
    <cellStyle name="Comma 27 2 4 3 2" xfId="25499"/>
    <cellStyle name="Comma 27 2 4 4" xfId="21715"/>
    <cellStyle name="Comma 27 2 5" xfId="16049"/>
    <cellStyle name="Comma 27 2 5 2" xfId="17632"/>
    <cellStyle name="Comma 27 2 5 2 2" xfId="21716"/>
    <cellStyle name="Comma 27 2 5 3" xfId="19829"/>
    <cellStyle name="Comma 27 2 5 3 2" xfId="25500"/>
    <cellStyle name="Comma 27 2 5 4" xfId="21717"/>
    <cellStyle name="Comma 27 2 6" xfId="16050"/>
    <cellStyle name="Comma 27 2 6 2" xfId="17633"/>
    <cellStyle name="Comma 27 2 6 2 2" xfId="21718"/>
    <cellStyle name="Comma 27 2 6 3" xfId="19830"/>
    <cellStyle name="Comma 27 2 6 3 2" xfId="25501"/>
    <cellStyle name="Comma 27 2 6 4" xfId="21719"/>
    <cellStyle name="Comma 27 2 7" xfId="17634"/>
    <cellStyle name="Comma 27 2 7 2" xfId="21720"/>
    <cellStyle name="Comma 27 2 8" xfId="17635"/>
    <cellStyle name="Comma 27 2 8 2" xfId="21721"/>
    <cellStyle name="Comma 27 2 9" xfId="21722"/>
    <cellStyle name="Comma 27 3" xfId="15376"/>
    <cellStyle name="Comma 27 3 2" xfId="17636"/>
    <cellStyle name="Comma 27 3 2 2" xfId="21723"/>
    <cellStyle name="Comma 27 3 3" xfId="17637"/>
    <cellStyle name="Comma 27 3 3 2" xfId="21724"/>
    <cellStyle name="Comma 27 3 4" xfId="21725"/>
    <cellStyle name="Comma 27 4" xfId="16051"/>
    <cellStyle name="Comma 27 4 2" xfId="17638"/>
    <cellStyle name="Comma 27 4 2 2" xfId="21726"/>
    <cellStyle name="Comma 27 4 3" xfId="19831"/>
    <cellStyle name="Comma 27 4 3 2" xfId="25502"/>
    <cellStyle name="Comma 27 4 4" xfId="21727"/>
    <cellStyle name="Comma 27 5" xfId="16052"/>
    <cellStyle name="Comma 27 5 2" xfId="17639"/>
    <cellStyle name="Comma 27 5 2 2" xfId="21728"/>
    <cellStyle name="Comma 27 5 3" xfId="19832"/>
    <cellStyle name="Comma 27 5 3 2" xfId="25503"/>
    <cellStyle name="Comma 27 5 4" xfId="21729"/>
    <cellStyle name="Comma 27 6" xfId="16053"/>
    <cellStyle name="Comma 27 6 2" xfId="17640"/>
    <cellStyle name="Comma 27 6 2 2" xfId="21730"/>
    <cellStyle name="Comma 27 6 3" xfId="19833"/>
    <cellStyle name="Comma 27 6 3 2" xfId="25504"/>
    <cellStyle name="Comma 27 6 4" xfId="21731"/>
    <cellStyle name="Comma 27 7" xfId="16054"/>
    <cellStyle name="Comma 27 7 2" xfId="17641"/>
    <cellStyle name="Comma 27 7 2 2" xfId="21732"/>
    <cellStyle name="Comma 27 7 3" xfId="19834"/>
    <cellStyle name="Comma 27 7 3 2" xfId="25505"/>
    <cellStyle name="Comma 27 7 4" xfId="21733"/>
    <cellStyle name="Comma 27 8" xfId="17642"/>
    <cellStyle name="Comma 27 8 2" xfId="21734"/>
    <cellStyle name="Comma 27 9" xfId="17643"/>
    <cellStyle name="Comma 27 9 2" xfId="21735"/>
    <cellStyle name="Comma 28" xfId="351"/>
    <cellStyle name="Comma 28 10" xfId="21736"/>
    <cellStyle name="Comma 28 11" xfId="21737"/>
    <cellStyle name="Comma 28 2" xfId="352"/>
    <cellStyle name="Comma 28 2 10" xfId="21738"/>
    <cellStyle name="Comma 28 2 2" xfId="15377"/>
    <cellStyle name="Comma 28 2 2 2" xfId="17644"/>
    <cellStyle name="Comma 28 2 2 2 2" xfId="21739"/>
    <cellStyle name="Comma 28 2 2 3" xfId="17645"/>
    <cellStyle name="Comma 28 2 2 3 2" xfId="21740"/>
    <cellStyle name="Comma 28 2 2 4" xfId="21741"/>
    <cellStyle name="Comma 28 2 3" xfId="16055"/>
    <cellStyle name="Comma 28 2 3 2" xfId="17646"/>
    <cellStyle name="Comma 28 2 3 2 2" xfId="21742"/>
    <cellStyle name="Comma 28 2 3 3" xfId="19835"/>
    <cellStyle name="Comma 28 2 3 3 2" xfId="25506"/>
    <cellStyle name="Comma 28 2 3 4" xfId="21743"/>
    <cellStyle name="Comma 28 2 4" xfId="16056"/>
    <cellStyle name="Comma 28 2 4 2" xfId="17647"/>
    <cellStyle name="Comma 28 2 4 2 2" xfId="21744"/>
    <cellStyle name="Comma 28 2 4 3" xfId="19836"/>
    <cellStyle name="Comma 28 2 4 3 2" xfId="25507"/>
    <cellStyle name="Comma 28 2 4 4" xfId="21745"/>
    <cellStyle name="Comma 28 2 5" xfId="16057"/>
    <cellStyle name="Comma 28 2 5 2" xfId="17648"/>
    <cellStyle name="Comma 28 2 5 2 2" xfId="21746"/>
    <cellStyle name="Comma 28 2 5 3" xfId="19837"/>
    <cellStyle name="Comma 28 2 5 3 2" xfId="25508"/>
    <cellStyle name="Comma 28 2 5 4" xfId="21747"/>
    <cellStyle name="Comma 28 2 6" xfId="16058"/>
    <cellStyle name="Comma 28 2 6 2" xfId="17649"/>
    <cellStyle name="Comma 28 2 6 2 2" xfId="21748"/>
    <cellStyle name="Comma 28 2 6 3" xfId="19838"/>
    <cellStyle name="Comma 28 2 6 3 2" xfId="25509"/>
    <cellStyle name="Comma 28 2 6 4" xfId="21749"/>
    <cellStyle name="Comma 28 2 7" xfId="17650"/>
    <cellStyle name="Comma 28 2 7 2" xfId="21750"/>
    <cellStyle name="Comma 28 2 8" xfId="17651"/>
    <cellStyle name="Comma 28 2 8 2" xfId="21751"/>
    <cellStyle name="Comma 28 2 9" xfId="21752"/>
    <cellStyle name="Comma 28 3" xfId="15378"/>
    <cellStyle name="Comma 28 3 2" xfId="17652"/>
    <cellStyle name="Comma 28 3 2 2" xfId="21753"/>
    <cellStyle name="Comma 28 3 3" xfId="17653"/>
    <cellStyle name="Comma 28 3 3 2" xfId="21754"/>
    <cellStyle name="Comma 28 3 4" xfId="21755"/>
    <cellStyle name="Comma 28 4" xfId="16059"/>
    <cellStyle name="Comma 28 4 2" xfId="17654"/>
    <cellStyle name="Comma 28 4 2 2" xfId="21756"/>
    <cellStyle name="Comma 28 4 3" xfId="19839"/>
    <cellStyle name="Comma 28 4 3 2" xfId="25510"/>
    <cellStyle name="Comma 28 4 4" xfId="21757"/>
    <cellStyle name="Comma 28 5" xfId="16060"/>
    <cellStyle name="Comma 28 5 2" xfId="17655"/>
    <cellStyle name="Comma 28 5 2 2" xfId="21758"/>
    <cellStyle name="Comma 28 5 3" xfId="19840"/>
    <cellStyle name="Comma 28 5 3 2" xfId="25511"/>
    <cellStyle name="Comma 28 5 4" xfId="21759"/>
    <cellStyle name="Comma 28 6" xfId="16061"/>
    <cellStyle name="Comma 28 6 2" xfId="17656"/>
    <cellStyle name="Comma 28 6 2 2" xfId="21760"/>
    <cellStyle name="Comma 28 6 3" xfId="19841"/>
    <cellStyle name="Comma 28 6 3 2" xfId="25512"/>
    <cellStyle name="Comma 28 6 4" xfId="21761"/>
    <cellStyle name="Comma 28 7" xfId="16062"/>
    <cellStyle name="Comma 28 7 2" xfId="17657"/>
    <cellStyle name="Comma 28 7 2 2" xfId="21762"/>
    <cellStyle name="Comma 28 7 3" xfId="19842"/>
    <cellStyle name="Comma 28 7 3 2" xfId="25513"/>
    <cellStyle name="Comma 28 7 4" xfId="21763"/>
    <cellStyle name="Comma 28 8" xfId="17658"/>
    <cellStyle name="Comma 28 8 2" xfId="21764"/>
    <cellStyle name="Comma 28 9" xfId="17659"/>
    <cellStyle name="Comma 28 9 2" xfId="21765"/>
    <cellStyle name="Comma 29" xfId="353"/>
    <cellStyle name="Comma 29 10" xfId="21766"/>
    <cellStyle name="Comma 29 11" xfId="21767"/>
    <cellStyle name="Comma 29 2" xfId="354"/>
    <cellStyle name="Comma 29 2 10" xfId="21768"/>
    <cellStyle name="Comma 29 2 2" xfId="15379"/>
    <cellStyle name="Comma 29 2 2 2" xfId="17660"/>
    <cellStyle name="Comma 29 2 2 2 2" xfId="21769"/>
    <cellStyle name="Comma 29 2 2 3" xfId="17661"/>
    <cellStyle name="Comma 29 2 2 3 2" xfId="21770"/>
    <cellStyle name="Comma 29 2 2 4" xfId="21771"/>
    <cellStyle name="Comma 29 2 3" xfId="16063"/>
    <cellStyle name="Comma 29 2 3 2" xfId="17662"/>
    <cellStyle name="Comma 29 2 3 2 2" xfId="21772"/>
    <cellStyle name="Comma 29 2 3 3" xfId="19843"/>
    <cellStyle name="Comma 29 2 3 3 2" xfId="25514"/>
    <cellStyle name="Comma 29 2 3 4" xfId="21773"/>
    <cellStyle name="Comma 29 2 4" xfId="16064"/>
    <cellStyle name="Comma 29 2 4 2" xfId="17663"/>
    <cellStyle name="Comma 29 2 4 2 2" xfId="21774"/>
    <cellStyle name="Comma 29 2 4 3" xfId="19844"/>
    <cellStyle name="Comma 29 2 4 3 2" xfId="25515"/>
    <cellStyle name="Comma 29 2 4 4" xfId="21775"/>
    <cellStyle name="Comma 29 2 5" xfId="16065"/>
    <cellStyle name="Comma 29 2 5 2" xfId="17664"/>
    <cellStyle name="Comma 29 2 5 2 2" xfId="21776"/>
    <cellStyle name="Comma 29 2 5 3" xfId="19845"/>
    <cellStyle name="Comma 29 2 5 3 2" xfId="25516"/>
    <cellStyle name="Comma 29 2 5 4" xfId="21777"/>
    <cellStyle name="Comma 29 2 6" xfId="16066"/>
    <cellStyle name="Comma 29 2 6 2" xfId="17665"/>
    <cellStyle name="Comma 29 2 6 2 2" xfId="21778"/>
    <cellStyle name="Comma 29 2 6 3" xfId="19846"/>
    <cellStyle name="Comma 29 2 6 3 2" xfId="25517"/>
    <cellStyle name="Comma 29 2 6 4" xfId="21779"/>
    <cellStyle name="Comma 29 2 7" xfId="17666"/>
    <cellStyle name="Comma 29 2 7 2" xfId="21780"/>
    <cellStyle name="Comma 29 2 8" xfId="17667"/>
    <cellStyle name="Comma 29 2 8 2" xfId="21781"/>
    <cellStyle name="Comma 29 2 9" xfId="21782"/>
    <cellStyle name="Comma 29 3" xfId="15380"/>
    <cellStyle name="Comma 29 3 2" xfId="17668"/>
    <cellStyle name="Comma 29 3 2 2" xfId="21783"/>
    <cellStyle name="Comma 29 3 3" xfId="17669"/>
    <cellStyle name="Comma 29 3 3 2" xfId="21784"/>
    <cellStyle name="Comma 29 3 4" xfId="21785"/>
    <cellStyle name="Comma 29 4" xfId="16067"/>
    <cellStyle name="Comma 29 4 2" xfId="17670"/>
    <cellStyle name="Comma 29 4 2 2" xfId="21786"/>
    <cellStyle name="Comma 29 4 3" xfId="19847"/>
    <cellStyle name="Comma 29 4 3 2" xfId="25518"/>
    <cellStyle name="Comma 29 4 4" xfId="21787"/>
    <cellStyle name="Comma 29 5" xfId="16068"/>
    <cellStyle name="Comma 29 5 2" xfId="17671"/>
    <cellStyle name="Comma 29 5 2 2" xfId="21788"/>
    <cellStyle name="Comma 29 5 3" xfId="19848"/>
    <cellStyle name="Comma 29 5 3 2" xfId="25519"/>
    <cellStyle name="Comma 29 5 4" xfId="21789"/>
    <cellStyle name="Comma 29 6" xfId="16069"/>
    <cellStyle name="Comma 29 6 2" xfId="17672"/>
    <cellStyle name="Comma 29 6 2 2" xfId="21790"/>
    <cellStyle name="Comma 29 6 3" xfId="19849"/>
    <cellStyle name="Comma 29 6 3 2" xfId="25520"/>
    <cellStyle name="Comma 29 6 4" xfId="21791"/>
    <cellStyle name="Comma 29 7" xfId="16070"/>
    <cellStyle name="Comma 29 7 2" xfId="17673"/>
    <cellStyle name="Comma 29 7 2 2" xfId="21792"/>
    <cellStyle name="Comma 29 7 3" xfId="19850"/>
    <cellStyle name="Comma 29 7 3 2" xfId="25521"/>
    <cellStyle name="Comma 29 7 4" xfId="21793"/>
    <cellStyle name="Comma 29 8" xfId="17674"/>
    <cellStyle name="Comma 29 8 2" xfId="21794"/>
    <cellStyle name="Comma 29 9" xfId="17675"/>
    <cellStyle name="Comma 29 9 2" xfId="21795"/>
    <cellStyle name="Comma 3" xfId="355"/>
    <cellStyle name="Comma 3 10" xfId="356"/>
    <cellStyle name="Comma 3 11" xfId="357"/>
    <cellStyle name="Comma 3 12" xfId="15381"/>
    <cellStyle name="Comma 3 13" xfId="15382"/>
    <cellStyle name="Comma 3 14" xfId="15383"/>
    <cellStyle name="Comma 3 15" xfId="15384"/>
    <cellStyle name="Comma 3 16" xfId="15385"/>
    <cellStyle name="Comma 3 17" xfId="15386"/>
    <cellStyle name="Comma 3 18" xfId="15387"/>
    <cellStyle name="Comma 3 19" xfId="15388"/>
    <cellStyle name="Comma 3 2" xfId="358"/>
    <cellStyle name="Comma 3 2 2" xfId="359"/>
    <cellStyle name="Comma 3 2 2 10" xfId="21796"/>
    <cellStyle name="Comma 3 2 2 11" xfId="21797"/>
    <cellStyle name="Comma 3 2 2 2" xfId="360"/>
    <cellStyle name="Comma 3 2 2 2 2" xfId="15389"/>
    <cellStyle name="Comma 3 2 2 3" xfId="15390"/>
    <cellStyle name="Comma 3 2 2 3 2" xfId="17676"/>
    <cellStyle name="Comma 3 2 2 3 2 2" xfId="21798"/>
    <cellStyle name="Comma 3 2 2 3 3" xfId="17677"/>
    <cellStyle name="Comma 3 2 2 3 3 2" xfId="21799"/>
    <cellStyle name="Comma 3 2 2 3 4" xfId="21800"/>
    <cellStyle name="Comma 3 2 2 4" xfId="16071"/>
    <cellStyle name="Comma 3 2 2 4 2" xfId="17678"/>
    <cellStyle name="Comma 3 2 2 4 2 2" xfId="21801"/>
    <cellStyle name="Comma 3 2 2 4 3" xfId="19851"/>
    <cellStyle name="Comma 3 2 2 4 3 2" xfId="25522"/>
    <cellStyle name="Comma 3 2 2 4 4" xfId="21802"/>
    <cellStyle name="Comma 3 2 2 5" xfId="16072"/>
    <cellStyle name="Comma 3 2 2 5 2" xfId="17679"/>
    <cellStyle name="Comma 3 2 2 5 2 2" xfId="21803"/>
    <cellStyle name="Comma 3 2 2 5 3" xfId="19852"/>
    <cellStyle name="Comma 3 2 2 5 3 2" xfId="25523"/>
    <cellStyle name="Comma 3 2 2 5 4" xfId="21804"/>
    <cellStyle name="Comma 3 2 2 6" xfId="16073"/>
    <cellStyle name="Comma 3 2 2 6 2" xfId="17680"/>
    <cellStyle name="Comma 3 2 2 6 2 2" xfId="21805"/>
    <cellStyle name="Comma 3 2 2 6 3" xfId="19853"/>
    <cellStyle name="Comma 3 2 2 6 3 2" xfId="25524"/>
    <cellStyle name="Comma 3 2 2 6 4" xfId="21806"/>
    <cellStyle name="Comma 3 2 2 7" xfId="16074"/>
    <cellStyle name="Comma 3 2 2 7 2" xfId="17681"/>
    <cellStyle name="Comma 3 2 2 7 2 2" xfId="21807"/>
    <cellStyle name="Comma 3 2 2 7 3" xfId="19854"/>
    <cellStyle name="Comma 3 2 2 7 3 2" xfId="25525"/>
    <cellStyle name="Comma 3 2 2 7 4" xfId="21808"/>
    <cellStyle name="Comma 3 2 2 8" xfId="17682"/>
    <cellStyle name="Comma 3 2 2 8 2" xfId="21809"/>
    <cellStyle name="Comma 3 2 2 9" xfId="17683"/>
    <cellStyle name="Comma 3 2 2 9 2" xfId="21810"/>
    <cellStyle name="Comma 3 2 3" xfId="361"/>
    <cellStyle name="Comma 3 2 3 2" xfId="15391"/>
    <cellStyle name="Comma 3 2 4" xfId="15392"/>
    <cellStyle name="Comma 3 20" xfId="15393"/>
    <cellStyle name="Comma 3 21" xfId="15394"/>
    <cellStyle name="Comma 3 22" xfId="15395"/>
    <cellStyle name="Comma 3 23" xfId="15396"/>
    <cellStyle name="Comma 3 24" xfId="15397"/>
    <cellStyle name="Comma 3 25" xfId="15398"/>
    <cellStyle name="Comma 3 26" xfId="15399"/>
    <cellStyle name="Comma 3 27" xfId="15400"/>
    <cellStyle name="Comma 3 28" xfId="15401"/>
    <cellStyle name="Comma 3 29" xfId="15402"/>
    <cellStyle name="Comma 3 3" xfId="362"/>
    <cellStyle name="Comma 3 3 2" xfId="363"/>
    <cellStyle name="Comma 3 3 2 2" xfId="15403"/>
    <cellStyle name="Comma 3 3 3" xfId="364"/>
    <cellStyle name="Comma 3 3 3 2" xfId="15404"/>
    <cellStyle name="Comma 3 3 4" xfId="15405"/>
    <cellStyle name="Comma 3 30" xfId="15406"/>
    <cellStyle name="Comma 3 31" xfId="15407"/>
    <cellStyle name="Comma 3 32" xfId="15408"/>
    <cellStyle name="Comma 3 33" xfId="15409"/>
    <cellStyle name="Comma 3 34" xfId="15410"/>
    <cellStyle name="Comma 3 35" xfId="15411"/>
    <cellStyle name="Comma 3 36" xfId="15412"/>
    <cellStyle name="Comma 3 37" xfId="15413"/>
    <cellStyle name="Comma 3 38" xfId="15414"/>
    <cellStyle name="Comma 3 4" xfId="365"/>
    <cellStyle name="Comma 3 4 2" xfId="366"/>
    <cellStyle name="Comma 3 4 2 2" xfId="15415"/>
    <cellStyle name="Comma 3 4 3" xfId="15416"/>
    <cellStyle name="Comma 3 5" xfId="367"/>
    <cellStyle name="Comma 3 5 2" xfId="15417"/>
    <cellStyle name="Comma 3 6" xfId="368"/>
    <cellStyle name="Comma 3 6 2" xfId="15418"/>
    <cellStyle name="Comma 3 7" xfId="369"/>
    <cellStyle name="Comma 3 8" xfId="370"/>
    <cellStyle name="Comma 3 9" xfId="371"/>
    <cellStyle name="Comma 30" xfId="372"/>
    <cellStyle name="Comma 30 10" xfId="21811"/>
    <cellStyle name="Comma 30 11" xfId="21812"/>
    <cellStyle name="Comma 30 2" xfId="373"/>
    <cellStyle name="Comma 30 2 10" xfId="21813"/>
    <cellStyle name="Comma 30 2 2" xfId="15419"/>
    <cellStyle name="Comma 30 2 2 2" xfId="17684"/>
    <cellStyle name="Comma 30 2 2 2 2" xfId="21814"/>
    <cellStyle name="Comma 30 2 2 3" xfId="17685"/>
    <cellStyle name="Comma 30 2 2 3 2" xfId="21815"/>
    <cellStyle name="Comma 30 2 2 4" xfId="21816"/>
    <cellStyle name="Comma 30 2 3" xfId="16075"/>
    <cellStyle name="Comma 30 2 3 2" xfId="17686"/>
    <cellStyle name="Comma 30 2 3 2 2" xfId="21817"/>
    <cellStyle name="Comma 30 2 3 3" xfId="19855"/>
    <cellStyle name="Comma 30 2 3 3 2" xfId="25526"/>
    <cellStyle name="Comma 30 2 3 4" xfId="21818"/>
    <cellStyle name="Comma 30 2 4" xfId="16076"/>
    <cellStyle name="Comma 30 2 4 2" xfId="17687"/>
    <cellStyle name="Comma 30 2 4 2 2" xfId="21819"/>
    <cellStyle name="Comma 30 2 4 3" xfId="19856"/>
    <cellStyle name="Comma 30 2 4 3 2" xfId="25527"/>
    <cellStyle name="Comma 30 2 4 4" xfId="21820"/>
    <cellStyle name="Comma 30 2 5" xfId="16077"/>
    <cellStyle name="Comma 30 2 5 2" xfId="17688"/>
    <cellStyle name="Comma 30 2 5 2 2" xfId="21821"/>
    <cellStyle name="Comma 30 2 5 3" xfId="19857"/>
    <cellStyle name="Comma 30 2 5 3 2" xfId="25528"/>
    <cellStyle name="Comma 30 2 5 4" xfId="21822"/>
    <cellStyle name="Comma 30 2 6" xfId="16078"/>
    <cellStyle name="Comma 30 2 6 2" xfId="17689"/>
    <cellStyle name="Comma 30 2 6 2 2" xfId="21823"/>
    <cellStyle name="Comma 30 2 6 3" xfId="19858"/>
    <cellStyle name="Comma 30 2 6 3 2" xfId="25529"/>
    <cellStyle name="Comma 30 2 6 4" xfId="21824"/>
    <cellStyle name="Comma 30 2 7" xfId="17690"/>
    <cellStyle name="Comma 30 2 7 2" xfId="21825"/>
    <cellStyle name="Comma 30 2 8" xfId="17691"/>
    <cellStyle name="Comma 30 2 8 2" xfId="21826"/>
    <cellStyle name="Comma 30 2 9" xfId="21827"/>
    <cellStyle name="Comma 30 3" xfId="15420"/>
    <cellStyle name="Comma 30 3 2" xfId="17692"/>
    <cellStyle name="Comma 30 3 2 2" xfId="21828"/>
    <cellStyle name="Comma 30 3 3" xfId="17693"/>
    <cellStyle name="Comma 30 3 3 2" xfId="21829"/>
    <cellStyle name="Comma 30 3 4" xfId="21830"/>
    <cellStyle name="Comma 30 4" xfId="16079"/>
    <cellStyle name="Comma 30 4 2" xfId="17694"/>
    <cellStyle name="Comma 30 4 2 2" xfId="21831"/>
    <cellStyle name="Comma 30 4 3" xfId="19859"/>
    <cellStyle name="Comma 30 4 3 2" xfId="25530"/>
    <cellStyle name="Comma 30 4 4" xfId="21832"/>
    <cellStyle name="Comma 30 5" xfId="16080"/>
    <cellStyle name="Comma 30 5 2" xfId="17695"/>
    <cellStyle name="Comma 30 5 2 2" xfId="21833"/>
    <cellStyle name="Comma 30 5 3" xfId="19860"/>
    <cellStyle name="Comma 30 5 3 2" xfId="25531"/>
    <cellStyle name="Comma 30 5 4" xfId="21834"/>
    <cellStyle name="Comma 30 6" xfId="16081"/>
    <cellStyle name="Comma 30 6 2" xfId="17696"/>
    <cellStyle name="Comma 30 6 2 2" xfId="21835"/>
    <cellStyle name="Comma 30 6 3" xfId="19861"/>
    <cellStyle name="Comma 30 6 3 2" xfId="25532"/>
    <cellStyle name="Comma 30 6 4" xfId="21836"/>
    <cellStyle name="Comma 30 7" xfId="16082"/>
    <cellStyle name="Comma 30 7 2" xfId="17697"/>
    <cellStyle name="Comma 30 7 2 2" xfId="21837"/>
    <cellStyle name="Comma 30 7 3" xfId="19862"/>
    <cellStyle name="Comma 30 7 3 2" xfId="25533"/>
    <cellStyle name="Comma 30 7 4" xfId="21838"/>
    <cellStyle name="Comma 30 8" xfId="17698"/>
    <cellStyle name="Comma 30 8 2" xfId="21839"/>
    <cellStyle name="Comma 30 9" xfId="17699"/>
    <cellStyle name="Comma 30 9 2" xfId="21840"/>
    <cellStyle name="Comma 31" xfId="374"/>
    <cellStyle name="Comma 31 10" xfId="21841"/>
    <cellStyle name="Comma 31 11" xfId="21842"/>
    <cellStyle name="Comma 31 2" xfId="375"/>
    <cellStyle name="Comma 31 2 10" xfId="21843"/>
    <cellStyle name="Comma 31 2 2" xfId="15421"/>
    <cellStyle name="Comma 31 2 2 2" xfId="17700"/>
    <cellStyle name="Comma 31 2 2 2 2" xfId="21844"/>
    <cellStyle name="Comma 31 2 2 3" xfId="17701"/>
    <cellStyle name="Comma 31 2 2 3 2" xfId="21845"/>
    <cellStyle name="Comma 31 2 2 4" xfId="21846"/>
    <cellStyle name="Comma 31 2 3" xfId="16083"/>
    <cellStyle name="Comma 31 2 3 2" xfId="17702"/>
    <cellStyle name="Comma 31 2 3 2 2" xfId="21847"/>
    <cellStyle name="Comma 31 2 3 3" xfId="19863"/>
    <cellStyle name="Comma 31 2 3 3 2" xfId="25534"/>
    <cellStyle name="Comma 31 2 3 4" xfId="21848"/>
    <cellStyle name="Comma 31 2 4" xfId="16084"/>
    <cellStyle name="Comma 31 2 4 2" xfId="17703"/>
    <cellStyle name="Comma 31 2 4 2 2" xfId="21849"/>
    <cellStyle name="Comma 31 2 4 3" xfId="19864"/>
    <cellStyle name="Comma 31 2 4 3 2" xfId="25535"/>
    <cellStyle name="Comma 31 2 4 4" xfId="21850"/>
    <cellStyle name="Comma 31 2 5" xfId="16085"/>
    <cellStyle name="Comma 31 2 5 2" xfId="17704"/>
    <cellStyle name="Comma 31 2 5 2 2" xfId="21851"/>
    <cellStyle name="Comma 31 2 5 3" xfId="19865"/>
    <cellStyle name="Comma 31 2 5 3 2" xfId="25536"/>
    <cellStyle name="Comma 31 2 5 4" xfId="21852"/>
    <cellStyle name="Comma 31 2 6" xfId="16086"/>
    <cellStyle name="Comma 31 2 6 2" xfId="17705"/>
    <cellStyle name="Comma 31 2 6 2 2" xfId="21853"/>
    <cellStyle name="Comma 31 2 6 3" xfId="19866"/>
    <cellStyle name="Comma 31 2 6 3 2" xfId="25537"/>
    <cellStyle name="Comma 31 2 6 4" xfId="21854"/>
    <cellStyle name="Comma 31 2 7" xfId="17706"/>
    <cellStyle name="Comma 31 2 7 2" xfId="21855"/>
    <cellStyle name="Comma 31 2 8" xfId="17707"/>
    <cellStyle name="Comma 31 2 8 2" xfId="21856"/>
    <cellStyle name="Comma 31 2 9" xfId="21857"/>
    <cellStyle name="Comma 31 3" xfId="15422"/>
    <cellStyle name="Comma 31 3 2" xfId="17708"/>
    <cellStyle name="Comma 31 3 2 2" xfId="21858"/>
    <cellStyle name="Comma 31 3 3" xfId="17709"/>
    <cellStyle name="Comma 31 3 3 2" xfId="21859"/>
    <cellStyle name="Comma 31 3 4" xfId="21860"/>
    <cellStyle name="Comma 31 4" xfId="16087"/>
    <cellStyle name="Comma 31 4 2" xfId="17710"/>
    <cellStyle name="Comma 31 4 2 2" xfId="21861"/>
    <cellStyle name="Comma 31 4 3" xfId="19867"/>
    <cellStyle name="Comma 31 4 3 2" xfId="25538"/>
    <cellStyle name="Comma 31 4 4" xfId="21862"/>
    <cellStyle name="Comma 31 5" xfId="16088"/>
    <cellStyle name="Comma 31 5 2" xfId="17711"/>
    <cellStyle name="Comma 31 5 2 2" xfId="21863"/>
    <cellStyle name="Comma 31 5 3" xfId="19868"/>
    <cellStyle name="Comma 31 5 3 2" xfId="25539"/>
    <cellStyle name="Comma 31 5 4" xfId="21864"/>
    <cellStyle name="Comma 31 6" xfId="16089"/>
    <cellStyle name="Comma 31 6 2" xfId="17712"/>
    <cellStyle name="Comma 31 6 2 2" xfId="21865"/>
    <cellStyle name="Comma 31 6 3" xfId="19869"/>
    <cellStyle name="Comma 31 6 3 2" xfId="25540"/>
    <cellStyle name="Comma 31 6 4" xfId="21866"/>
    <cellStyle name="Comma 31 7" xfId="16090"/>
    <cellStyle name="Comma 31 7 2" xfId="17713"/>
    <cellStyle name="Comma 31 7 2 2" xfId="21867"/>
    <cellStyle name="Comma 31 7 3" xfId="19870"/>
    <cellStyle name="Comma 31 7 3 2" xfId="25541"/>
    <cellStyle name="Comma 31 7 4" xfId="21868"/>
    <cellStyle name="Comma 31 8" xfId="17714"/>
    <cellStyle name="Comma 31 8 2" xfId="21869"/>
    <cellStyle name="Comma 31 9" xfId="17715"/>
    <cellStyle name="Comma 31 9 2" xfId="21870"/>
    <cellStyle name="Comma 32" xfId="376"/>
    <cellStyle name="Comma 32 10" xfId="21871"/>
    <cellStyle name="Comma 32 11" xfId="21872"/>
    <cellStyle name="Comma 32 2" xfId="377"/>
    <cellStyle name="Comma 32 2 10" xfId="21873"/>
    <cellStyle name="Comma 32 2 2" xfId="15423"/>
    <cellStyle name="Comma 32 2 2 2" xfId="17716"/>
    <cellStyle name="Comma 32 2 2 2 2" xfId="21874"/>
    <cellStyle name="Comma 32 2 2 3" xfId="17717"/>
    <cellStyle name="Comma 32 2 2 3 2" xfId="21875"/>
    <cellStyle name="Comma 32 2 2 4" xfId="21876"/>
    <cellStyle name="Comma 32 2 3" xfId="16091"/>
    <cellStyle name="Comma 32 2 3 2" xfId="17718"/>
    <cellStyle name="Comma 32 2 3 2 2" xfId="21877"/>
    <cellStyle name="Comma 32 2 3 3" xfId="19871"/>
    <cellStyle name="Comma 32 2 3 3 2" xfId="25542"/>
    <cellStyle name="Comma 32 2 3 4" xfId="21878"/>
    <cellStyle name="Comma 32 2 4" xfId="16092"/>
    <cellStyle name="Comma 32 2 4 2" xfId="17719"/>
    <cellStyle name="Comma 32 2 4 2 2" xfId="21879"/>
    <cellStyle name="Comma 32 2 4 3" xfId="19872"/>
    <cellStyle name="Comma 32 2 4 3 2" xfId="25543"/>
    <cellStyle name="Comma 32 2 4 4" xfId="21880"/>
    <cellStyle name="Comma 32 2 5" xfId="16093"/>
    <cellStyle name="Comma 32 2 5 2" xfId="17720"/>
    <cellStyle name="Comma 32 2 5 2 2" xfId="21881"/>
    <cellStyle name="Comma 32 2 5 3" xfId="19873"/>
    <cellStyle name="Comma 32 2 5 3 2" xfId="25544"/>
    <cellStyle name="Comma 32 2 5 4" xfId="21882"/>
    <cellStyle name="Comma 32 2 6" xfId="16094"/>
    <cellStyle name="Comma 32 2 6 2" xfId="17721"/>
    <cellStyle name="Comma 32 2 6 2 2" xfId="21883"/>
    <cellStyle name="Comma 32 2 6 3" xfId="19874"/>
    <cellStyle name="Comma 32 2 6 3 2" xfId="25545"/>
    <cellStyle name="Comma 32 2 6 4" xfId="21884"/>
    <cellStyle name="Comma 32 2 7" xfId="17722"/>
    <cellStyle name="Comma 32 2 7 2" xfId="21885"/>
    <cellStyle name="Comma 32 2 8" xfId="17723"/>
    <cellStyle name="Comma 32 2 8 2" xfId="21886"/>
    <cellStyle name="Comma 32 2 9" xfId="21887"/>
    <cellStyle name="Comma 32 3" xfId="15424"/>
    <cellStyle name="Comma 32 3 2" xfId="17724"/>
    <cellStyle name="Comma 32 3 2 2" xfId="21888"/>
    <cellStyle name="Comma 32 3 3" xfId="17725"/>
    <cellStyle name="Comma 32 3 3 2" xfId="21889"/>
    <cellStyle name="Comma 32 3 4" xfId="21890"/>
    <cellStyle name="Comma 32 4" xfId="16095"/>
    <cellStyle name="Comma 32 4 2" xfId="17726"/>
    <cellStyle name="Comma 32 4 2 2" xfId="21891"/>
    <cellStyle name="Comma 32 4 3" xfId="19875"/>
    <cellStyle name="Comma 32 4 3 2" xfId="25546"/>
    <cellStyle name="Comma 32 4 4" xfId="21892"/>
    <cellStyle name="Comma 32 5" xfId="16096"/>
    <cellStyle name="Comma 32 5 2" xfId="17727"/>
    <cellStyle name="Comma 32 5 2 2" xfId="21893"/>
    <cellStyle name="Comma 32 5 3" xfId="19876"/>
    <cellStyle name="Comma 32 5 3 2" xfId="25547"/>
    <cellStyle name="Comma 32 5 4" xfId="21894"/>
    <cellStyle name="Comma 32 6" xfId="16097"/>
    <cellStyle name="Comma 32 6 2" xfId="17728"/>
    <cellStyle name="Comma 32 6 2 2" xfId="21895"/>
    <cellStyle name="Comma 32 6 3" xfId="19877"/>
    <cellStyle name="Comma 32 6 3 2" xfId="25548"/>
    <cellStyle name="Comma 32 6 4" xfId="21896"/>
    <cellStyle name="Comma 32 7" xfId="16098"/>
    <cellStyle name="Comma 32 7 2" xfId="17729"/>
    <cellStyle name="Comma 32 7 2 2" xfId="21897"/>
    <cellStyle name="Comma 32 7 3" xfId="19878"/>
    <cellStyle name="Comma 32 7 3 2" xfId="25549"/>
    <cellStyle name="Comma 32 7 4" xfId="21898"/>
    <cellStyle name="Comma 32 8" xfId="17730"/>
    <cellStyle name="Comma 32 8 2" xfId="21899"/>
    <cellStyle name="Comma 32 9" xfId="17731"/>
    <cellStyle name="Comma 32 9 2" xfId="21900"/>
    <cellStyle name="Comma 33" xfId="378"/>
    <cellStyle name="Comma 33 10" xfId="21901"/>
    <cellStyle name="Comma 33 11" xfId="21902"/>
    <cellStyle name="Comma 33 2" xfId="379"/>
    <cellStyle name="Comma 33 2 10" xfId="21903"/>
    <cellStyle name="Comma 33 2 2" xfId="15425"/>
    <cellStyle name="Comma 33 2 2 2" xfId="17732"/>
    <cellStyle name="Comma 33 2 2 2 2" xfId="21904"/>
    <cellStyle name="Comma 33 2 2 3" xfId="17733"/>
    <cellStyle name="Comma 33 2 2 3 2" xfId="21905"/>
    <cellStyle name="Comma 33 2 2 4" xfId="21906"/>
    <cellStyle name="Comma 33 2 3" xfId="16099"/>
    <cellStyle name="Comma 33 2 3 2" xfId="17734"/>
    <cellStyle name="Comma 33 2 3 2 2" xfId="21907"/>
    <cellStyle name="Comma 33 2 3 3" xfId="19879"/>
    <cellStyle name="Comma 33 2 3 3 2" xfId="25550"/>
    <cellStyle name="Comma 33 2 3 4" xfId="21908"/>
    <cellStyle name="Comma 33 2 4" xfId="16100"/>
    <cellStyle name="Comma 33 2 4 2" xfId="17735"/>
    <cellStyle name="Comma 33 2 4 2 2" xfId="21909"/>
    <cellStyle name="Comma 33 2 4 3" xfId="19880"/>
    <cellStyle name="Comma 33 2 4 3 2" xfId="25551"/>
    <cellStyle name="Comma 33 2 4 4" xfId="21910"/>
    <cellStyle name="Comma 33 2 5" xfId="16101"/>
    <cellStyle name="Comma 33 2 5 2" xfId="17736"/>
    <cellStyle name="Comma 33 2 5 2 2" xfId="21911"/>
    <cellStyle name="Comma 33 2 5 3" xfId="19881"/>
    <cellStyle name="Comma 33 2 5 3 2" xfId="25552"/>
    <cellStyle name="Comma 33 2 5 4" xfId="21912"/>
    <cellStyle name="Comma 33 2 6" xfId="16102"/>
    <cellStyle name="Comma 33 2 6 2" xfId="17737"/>
    <cellStyle name="Comma 33 2 6 2 2" xfId="21913"/>
    <cellStyle name="Comma 33 2 6 3" xfId="19882"/>
    <cellStyle name="Comma 33 2 6 3 2" xfId="25553"/>
    <cellStyle name="Comma 33 2 6 4" xfId="21914"/>
    <cellStyle name="Comma 33 2 7" xfId="17738"/>
    <cellStyle name="Comma 33 2 7 2" xfId="21915"/>
    <cellStyle name="Comma 33 2 8" xfId="17739"/>
    <cellStyle name="Comma 33 2 8 2" xfId="21916"/>
    <cellStyle name="Comma 33 2 9" xfId="21917"/>
    <cellStyle name="Comma 33 3" xfId="15426"/>
    <cellStyle name="Comma 33 3 2" xfId="17740"/>
    <cellStyle name="Comma 33 3 2 2" xfId="21918"/>
    <cellStyle name="Comma 33 3 3" xfId="17741"/>
    <cellStyle name="Comma 33 3 3 2" xfId="21919"/>
    <cellStyle name="Comma 33 3 4" xfId="21920"/>
    <cellStyle name="Comma 33 4" xfId="16103"/>
    <cellStyle name="Comma 33 4 2" xfId="17742"/>
    <cellStyle name="Comma 33 4 2 2" xfId="21921"/>
    <cellStyle name="Comma 33 4 3" xfId="19883"/>
    <cellStyle name="Comma 33 4 3 2" xfId="25554"/>
    <cellStyle name="Comma 33 4 4" xfId="21922"/>
    <cellStyle name="Comma 33 5" xfId="16104"/>
    <cellStyle name="Comma 33 5 2" xfId="17743"/>
    <cellStyle name="Comma 33 5 2 2" xfId="21923"/>
    <cellStyle name="Comma 33 5 3" xfId="19884"/>
    <cellStyle name="Comma 33 5 3 2" xfId="25555"/>
    <cellStyle name="Comma 33 5 4" xfId="21924"/>
    <cellStyle name="Comma 33 6" xfId="16105"/>
    <cellStyle name="Comma 33 6 2" xfId="17744"/>
    <cellStyle name="Comma 33 6 2 2" xfId="21925"/>
    <cellStyle name="Comma 33 6 3" xfId="19885"/>
    <cellStyle name="Comma 33 6 3 2" xfId="25556"/>
    <cellStyle name="Comma 33 6 4" xfId="21926"/>
    <cellStyle name="Comma 33 7" xfId="16106"/>
    <cellStyle name="Comma 33 7 2" xfId="17745"/>
    <cellStyle name="Comma 33 7 2 2" xfId="21927"/>
    <cellStyle name="Comma 33 7 3" xfId="19886"/>
    <cellStyle name="Comma 33 7 3 2" xfId="25557"/>
    <cellStyle name="Comma 33 7 4" xfId="21928"/>
    <cellStyle name="Comma 33 8" xfId="17746"/>
    <cellStyle name="Comma 33 8 2" xfId="21929"/>
    <cellStyle name="Comma 33 9" xfId="17747"/>
    <cellStyle name="Comma 33 9 2" xfId="21930"/>
    <cellStyle name="Comma 34" xfId="380"/>
    <cellStyle name="Comma 34 10" xfId="21931"/>
    <cellStyle name="Comma 34 11" xfId="21932"/>
    <cellStyle name="Comma 34 2" xfId="381"/>
    <cellStyle name="Comma 34 2 10" xfId="21933"/>
    <cellStyle name="Comma 34 2 2" xfId="15427"/>
    <cellStyle name="Comma 34 2 2 2" xfId="17748"/>
    <cellStyle name="Comma 34 2 2 2 2" xfId="21934"/>
    <cellStyle name="Comma 34 2 2 3" xfId="17749"/>
    <cellStyle name="Comma 34 2 2 3 2" xfId="21935"/>
    <cellStyle name="Comma 34 2 2 4" xfId="21936"/>
    <cellStyle name="Comma 34 2 3" xfId="16107"/>
    <cellStyle name="Comma 34 2 3 2" xfId="17750"/>
    <cellStyle name="Comma 34 2 3 2 2" xfId="21937"/>
    <cellStyle name="Comma 34 2 3 3" xfId="19887"/>
    <cellStyle name="Comma 34 2 3 3 2" xfId="25558"/>
    <cellStyle name="Comma 34 2 3 4" xfId="21938"/>
    <cellStyle name="Comma 34 2 4" xfId="16108"/>
    <cellStyle name="Comma 34 2 4 2" xfId="17751"/>
    <cellStyle name="Comma 34 2 4 2 2" xfId="21939"/>
    <cellStyle name="Comma 34 2 4 3" xfId="19888"/>
    <cellStyle name="Comma 34 2 4 3 2" xfId="25559"/>
    <cellStyle name="Comma 34 2 4 4" xfId="21940"/>
    <cellStyle name="Comma 34 2 5" xfId="16109"/>
    <cellStyle name="Comma 34 2 5 2" xfId="17752"/>
    <cellStyle name="Comma 34 2 5 2 2" xfId="21941"/>
    <cellStyle name="Comma 34 2 5 3" xfId="19889"/>
    <cellStyle name="Comma 34 2 5 3 2" xfId="25560"/>
    <cellStyle name="Comma 34 2 5 4" xfId="21942"/>
    <cellStyle name="Comma 34 2 6" xfId="16110"/>
    <cellStyle name="Comma 34 2 6 2" xfId="17753"/>
    <cellStyle name="Comma 34 2 6 2 2" xfId="21943"/>
    <cellStyle name="Comma 34 2 6 3" xfId="19890"/>
    <cellStyle name="Comma 34 2 6 3 2" xfId="25561"/>
    <cellStyle name="Comma 34 2 6 4" xfId="21944"/>
    <cellStyle name="Comma 34 2 7" xfId="17754"/>
    <cellStyle name="Comma 34 2 7 2" xfId="21945"/>
    <cellStyle name="Comma 34 2 8" xfId="17755"/>
    <cellStyle name="Comma 34 2 8 2" xfId="21946"/>
    <cellStyle name="Comma 34 2 9" xfId="21947"/>
    <cellStyle name="Comma 34 3" xfId="15428"/>
    <cellStyle name="Comma 34 3 2" xfId="17756"/>
    <cellStyle name="Comma 34 3 2 2" xfId="21948"/>
    <cellStyle name="Comma 34 3 3" xfId="17757"/>
    <cellStyle name="Comma 34 3 3 2" xfId="21949"/>
    <cellStyle name="Comma 34 3 4" xfId="21950"/>
    <cellStyle name="Comma 34 4" xfId="16111"/>
    <cellStyle name="Comma 34 4 2" xfId="17758"/>
    <cellStyle name="Comma 34 4 2 2" xfId="21951"/>
    <cellStyle name="Comma 34 4 3" xfId="19891"/>
    <cellStyle name="Comma 34 4 3 2" xfId="25562"/>
    <cellStyle name="Comma 34 4 4" xfId="21952"/>
    <cellStyle name="Comma 34 5" xfId="16112"/>
    <cellStyle name="Comma 34 5 2" xfId="17759"/>
    <cellStyle name="Comma 34 5 2 2" xfId="21953"/>
    <cellStyle name="Comma 34 5 3" xfId="19892"/>
    <cellStyle name="Comma 34 5 3 2" xfId="25563"/>
    <cellStyle name="Comma 34 5 4" xfId="21954"/>
    <cellStyle name="Comma 34 6" xfId="16113"/>
    <cellStyle name="Comma 34 6 2" xfId="17760"/>
    <cellStyle name="Comma 34 6 2 2" xfId="21955"/>
    <cellStyle name="Comma 34 6 3" xfId="19893"/>
    <cellStyle name="Comma 34 6 3 2" xfId="25564"/>
    <cellStyle name="Comma 34 6 4" xfId="21956"/>
    <cellStyle name="Comma 34 7" xfId="16114"/>
    <cellStyle name="Comma 34 7 2" xfId="17761"/>
    <cellStyle name="Comma 34 7 2 2" xfId="21957"/>
    <cellStyle name="Comma 34 7 3" xfId="19894"/>
    <cellStyle name="Comma 34 7 3 2" xfId="25565"/>
    <cellStyle name="Comma 34 7 4" xfId="21958"/>
    <cellStyle name="Comma 34 8" xfId="17762"/>
    <cellStyle name="Comma 34 8 2" xfId="21959"/>
    <cellStyle name="Comma 34 9" xfId="17763"/>
    <cellStyle name="Comma 34 9 2" xfId="21960"/>
    <cellStyle name="Comma 35" xfId="382"/>
    <cellStyle name="Comma 35 10" xfId="21961"/>
    <cellStyle name="Comma 35 11" xfId="21962"/>
    <cellStyle name="Comma 35 2" xfId="383"/>
    <cellStyle name="Comma 35 2 10" xfId="21963"/>
    <cellStyle name="Comma 35 2 2" xfId="15429"/>
    <cellStyle name="Comma 35 2 2 2" xfId="17764"/>
    <cellStyle name="Comma 35 2 2 2 2" xfId="21964"/>
    <cellStyle name="Comma 35 2 2 3" xfId="17765"/>
    <cellStyle name="Comma 35 2 2 3 2" xfId="21965"/>
    <cellStyle name="Comma 35 2 2 4" xfId="21966"/>
    <cellStyle name="Comma 35 2 3" xfId="16115"/>
    <cellStyle name="Comma 35 2 3 2" xfId="17766"/>
    <cellStyle name="Comma 35 2 3 2 2" xfId="21967"/>
    <cellStyle name="Comma 35 2 3 3" xfId="19895"/>
    <cellStyle name="Comma 35 2 3 3 2" xfId="25566"/>
    <cellStyle name="Comma 35 2 3 4" xfId="21968"/>
    <cellStyle name="Comma 35 2 4" xfId="16116"/>
    <cellStyle name="Comma 35 2 4 2" xfId="17767"/>
    <cellStyle name="Comma 35 2 4 2 2" xfId="21969"/>
    <cellStyle name="Comma 35 2 4 3" xfId="19896"/>
    <cellStyle name="Comma 35 2 4 3 2" xfId="25567"/>
    <cellStyle name="Comma 35 2 4 4" xfId="21970"/>
    <cellStyle name="Comma 35 2 5" xfId="16117"/>
    <cellStyle name="Comma 35 2 5 2" xfId="17768"/>
    <cellStyle name="Comma 35 2 5 2 2" xfId="21971"/>
    <cellStyle name="Comma 35 2 5 3" xfId="19897"/>
    <cellStyle name="Comma 35 2 5 3 2" xfId="25568"/>
    <cellStyle name="Comma 35 2 5 4" xfId="21972"/>
    <cellStyle name="Comma 35 2 6" xfId="16118"/>
    <cellStyle name="Comma 35 2 6 2" xfId="17769"/>
    <cellStyle name="Comma 35 2 6 2 2" xfId="21973"/>
    <cellStyle name="Comma 35 2 6 3" xfId="19898"/>
    <cellStyle name="Comma 35 2 6 3 2" xfId="25569"/>
    <cellStyle name="Comma 35 2 6 4" xfId="21974"/>
    <cellStyle name="Comma 35 2 7" xfId="17770"/>
    <cellStyle name="Comma 35 2 7 2" xfId="21975"/>
    <cellStyle name="Comma 35 2 8" xfId="17771"/>
    <cellStyle name="Comma 35 2 8 2" xfId="21976"/>
    <cellStyle name="Comma 35 2 9" xfId="21977"/>
    <cellStyle name="Comma 35 3" xfId="15430"/>
    <cellStyle name="Comma 35 3 2" xfId="17772"/>
    <cellStyle name="Comma 35 3 2 2" xfId="21978"/>
    <cellStyle name="Comma 35 3 3" xfId="17773"/>
    <cellStyle name="Comma 35 3 3 2" xfId="21979"/>
    <cellStyle name="Comma 35 3 4" xfId="21980"/>
    <cellStyle name="Comma 35 4" xfId="16119"/>
    <cellStyle name="Comma 35 4 2" xfId="17774"/>
    <cellStyle name="Comma 35 4 2 2" xfId="21981"/>
    <cellStyle name="Comma 35 4 3" xfId="19899"/>
    <cellStyle name="Comma 35 4 3 2" xfId="25570"/>
    <cellStyle name="Comma 35 4 4" xfId="21982"/>
    <cellStyle name="Comma 35 5" xfId="16120"/>
    <cellStyle name="Comma 35 5 2" xfId="17775"/>
    <cellStyle name="Comma 35 5 2 2" xfId="21983"/>
    <cellStyle name="Comma 35 5 3" xfId="19900"/>
    <cellStyle name="Comma 35 5 3 2" xfId="25571"/>
    <cellStyle name="Comma 35 5 4" xfId="21984"/>
    <cellStyle name="Comma 35 6" xfId="16121"/>
    <cellStyle name="Comma 35 6 2" xfId="17776"/>
    <cellStyle name="Comma 35 6 2 2" xfId="21985"/>
    <cellStyle name="Comma 35 6 3" xfId="19901"/>
    <cellStyle name="Comma 35 6 3 2" xfId="25572"/>
    <cellStyle name="Comma 35 6 4" xfId="21986"/>
    <cellStyle name="Comma 35 7" xfId="16122"/>
    <cellStyle name="Comma 35 7 2" xfId="17777"/>
    <cellStyle name="Comma 35 7 2 2" xfId="21987"/>
    <cellStyle name="Comma 35 7 3" xfId="19902"/>
    <cellStyle name="Comma 35 7 3 2" xfId="25573"/>
    <cellStyle name="Comma 35 7 4" xfId="21988"/>
    <cellStyle name="Comma 35 8" xfId="17778"/>
    <cellStyle name="Comma 35 8 2" xfId="21989"/>
    <cellStyle name="Comma 35 9" xfId="17779"/>
    <cellStyle name="Comma 35 9 2" xfId="21990"/>
    <cellStyle name="Comma 36" xfId="384"/>
    <cellStyle name="Comma 36 10" xfId="21991"/>
    <cellStyle name="Comma 36 11" xfId="21992"/>
    <cellStyle name="Comma 36 2" xfId="385"/>
    <cellStyle name="Comma 36 2 10" xfId="21993"/>
    <cellStyle name="Comma 36 2 2" xfId="15431"/>
    <cellStyle name="Comma 36 2 2 2" xfId="17780"/>
    <cellStyle name="Comma 36 2 2 2 2" xfId="21994"/>
    <cellStyle name="Comma 36 2 2 3" xfId="17781"/>
    <cellStyle name="Comma 36 2 2 3 2" xfId="21995"/>
    <cellStyle name="Comma 36 2 2 4" xfId="21996"/>
    <cellStyle name="Comma 36 2 3" xfId="16123"/>
    <cellStyle name="Comma 36 2 3 2" xfId="17782"/>
    <cellStyle name="Comma 36 2 3 2 2" xfId="21997"/>
    <cellStyle name="Comma 36 2 3 3" xfId="19903"/>
    <cellStyle name="Comma 36 2 3 3 2" xfId="25574"/>
    <cellStyle name="Comma 36 2 3 4" xfId="21998"/>
    <cellStyle name="Comma 36 2 4" xfId="16124"/>
    <cellStyle name="Comma 36 2 4 2" xfId="17783"/>
    <cellStyle name="Comma 36 2 4 2 2" xfId="21999"/>
    <cellStyle name="Comma 36 2 4 3" xfId="19904"/>
    <cellStyle name="Comma 36 2 4 3 2" xfId="25575"/>
    <cellStyle name="Comma 36 2 4 4" xfId="22000"/>
    <cellStyle name="Comma 36 2 5" xfId="16125"/>
    <cellStyle name="Comma 36 2 5 2" xfId="17784"/>
    <cellStyle name="Comma 36 2 5 2 2" xfId="22001"/>
    <cellStyle name="Comma 36 2 5 3" xfId="19905"/>
    <cellStyle name="Comma 36 2 5 3 2" xfId="25576"/>
    <cellStyle name="Comma 36 2 5 4" xfId="22002"/>
    <cellStyle name="Comma 36 2 6" xfId="16126"/>
    <cellStyle name="Comma 36 2 6 2" xfId="17785"/>
    <cellStyle name="Comma 36 2 6 2 2" xfId="22003"/>
    <cellStyle name="Comma 36 2 6 3" xfId="19906"/>
    <cellStyle name="Comma 36 2 6 3 2" xfId="25577"/>
    <cellStyle name="Comma 36 2 6 4" xfId="22004"/>
    <cellStyle name="Comma 36 2 7" xfId="17786"/>
    <cellStyle name="Comma 36 2 7 2" xfId="22005"/>
    <cellStyle name="Comma 36 2 8" xfId="17787"/>
    <cellStyle name="Comma 36 2 8 2" xfId="22006"/>
    <cellStyle name="Comma 36 2 9" xfId="22007"/>
    <cellStyle name="Comma 36 3" xfId="15432"/>
    <cellStyle name="Comma 36 3 2" xfId="17788"/>
    <cellStyle name="Comma 36 3 2 2" xfId="22008"/>
    <cellStyle name="Comma 36 3 3" xfId="17789"/>
    <cellStyle name="Comma 36 3 3 2" xfId="22009"/>
    <cellStyle name="Comma 36 3 4" xfId="22010"/>
    <cellStyle name="Comma 36 4" xfId="16127"/>
    <cellStyle name="Comma 36 4 2" xfId="17790"/>
    <cellStyle name="Comma 36 4 2 2" xfId="22011"/>
    <cellStyle name="Comma 36 4 3" xfId="19907"/>
    <cellStyle name="Comma 36 4 3 2" xfId="25578"/>
    <cellStyle name="Comma 36 4 4" xfId="22012"/>
    <cellStyle name="Comma 36 5" xfId="16128"/>
    <cellStyle name="Comma 36 5 2" xfId="17791"/>
    <cellStyle name="Comma 36 5 2 2" xfId="22013"/>
    <cellStyle name="Comma 36 5 3" xfId="19908"/>
    <cellStyle name="Comma 36 5 3 2" xfId="25579"/>
    <cellStyle name="Comma 36 5 4" xfId="22014"/>
    <cellStyle name="Comma 36 6" xfId="16129"/>
    <cellStyle name="Comma 36 6 2" xfId="17792"/>
    <cellStyle name="Comma 36 6 2 2" xfId="22015"/>
    <cellStyle name="Comma 36 6 3" xfId="19909"/>
    <cellStyle name="Comma 36 6 3 2" xfId="25580"/>
    <cellStyle name="Comma 36 6 4" xfId="22016"/>
    <cellStyle name="Comma 36 7" xfId="16130"/>
    <cellStyle name="Comma 36 7 2" xfId="17793"/>
    <cellStyle name="Comma 36 7 2 2" xfId="22017"/>
    <cellStyle name="Comma 36 7 3" xfId="19910"/>
    <cellStyle name="Comma 36 7 3 2" xfId="25581"/>
    <cellStyle name="Comma 36 7 4" xfId="22018"/>
    <cellStyle name="Comma 36 8" xfId="17794"/>
    <cellStyle name="Comma 36 8 2" xfId="22019"/>
    <cellStyle name="Comma 36 9" xfId="17795"/>
    <cellStyle name="Comma 36 9 2" xfId="22020"/>
    <cellStyle name="Comma 37" xfId="386"/>
    <cellStyle name="Comma 37 10" xfId="22021"/>
    <cellStyle name="Comma 37 11" xfId="22022"/>
    <cellStyle name="Comma 37 2" xfId="387"/>
    <cellStyle name="Comma 37 2 10" xfId="22023"/>
    <cellStyle name="Comma 37 2 2" xfId="15433"/>
    <cellStyle name="Comma 37 2 2 2" xfId="17796"/>
    <cellStyle name="Comma 37 2 2 2 2" xfId="22024"/>
    <cellStyle name="Comma 37 2 2 3" xfId="17797"/>
    <cellStyle name="Comma 37 2 2 3 2" xfId="22025"/>
    <cellStyle name="Comma 37 2 2 4" xfId="22026"/>
    <cellStyle name="Comma 37 2 3" xfId="16131"/>
    <cellStyle name="Comma 37 2 3 2" xfId="17798"/>
    <cellStyle name="Comma 37 2 3 2 2" xfId="22027"/>
    <cellStyle name="Comma 37 2 3 3" xfId="19911"/>
    <cellStyle name="Comma 37 2 3 3 2" xfId="25582"/>
    <cellStyle name="Comma 37 2 3 4" xfId="22028"/>
    <cellStyle name="Comma 37 2 4" xfId="16132"/>
    <cellStyle name="Comma 37 2 4 2" xfId="17799"/>
    <cellStyle name="Comma 37 2 4 2 2" xfId="22029"/>
    <cellStyle name="Comma 37 2 4 3" xfId="19912"/>
    <cellStyle name="Comma 37 2 4 3 2" xfId="25583"/>
    <cellStyle name="Comma 37 2 4 4" xfId="22030"/>
    <cellStyle name="Comma 37 2 5" xfId="16133"/>
    <cellStyle name="Comma 37 2 5 2" xfId="17800"/>
    <cellStyle name="Comma 37 2 5 2 2" xfId="22031"/>
    <cellStyle name="Comma 37 2 5 3" xfId="19913"/>
    <cellStyle name="Comma 37 2 5 3 2" xfId="25584"/>
    <cellStyle name="Comma 37 2 5 4" xfId="22032"/>
    <cellStyle name="Comma 37 2 6" xfId="16134"/>
    <cellStyle name="Comma 37 2 6 2" xfId="17801"/>
    <cellStyle name="Comma 37 2 6 2 2" xfId="22033"/>
    <cellStyle name="Comma 37 2 6 3" xfId="19914"/>
    <cellStyle name="Comma 37 2 6 3 2" xfId="25585"/>
    <cellStyle name="Comma 37 2 6 4" xfId="22034"/>
    <cellStyle name="Comma 37 2 7" xfId="17802"/>
    <cellStyle name="Comma 37 2 7 2" xfId="22035"/>
    <cellStyle name="Comma 37 2 8" xfId="17803"/>
    <cellStyle name="Comma 37 2 8 2" xfId="22036"/>
    <cellStyle name="Comma 37 2 9" xfId="22037"/>
    <cellStyle name="Comma 37 3" xfId="15434"/>
    <cellStyle name="Comma 37 3 2" xfId="17804"/>
    <cellStyle name="Comma 37 3 2 2" xfId="22038"/>
    <cellStyle name="Comma 37 3 3" xfId="17805"/>
    <cellStyle name="Comma 37 3 3 2" xfId="22039"/>
    <cellStyle name="Comma 37 3 4" xfId="22040"/>
    <cellStyle name="Comma 37 4" xfId="16135"/>
    <cellStyle name="Comma 37 4 2" xfId="17806"/>
    <cellStyle name="Comma 37 4 2 2" xfId="22041"/>
    <cellStyle name="Comma 37 4 3" xfId="19915"/>
    <cellStyle name="Comma 37 4 3 2" xfId="25586"/>
    <cellStyle name="Comma 37 4 4" xfId="22042"/>
    <cellStyle name="Comma 37 5" xfId="16136"/>
    <cellStyle name="Comma 37 5 2" xfId="17807"/>
    <cellStyle name="Comma 37 5 2 2" xfId="22043"/>
    <cellStyle name="Comma 37 5 3" xfId="19916"/>
    <cellStyle name="Comma 37 5 3 2" xfId="25587"/>
    <cellStyle name="Comma 37 5 4" xfId="22044"/>
    <cellStyle name="Comma 37 6" xfId="16137"/>
    <cellStyle name="Comma 37 6 2" xfId="17808"/>
    <cellStyle name="Comma 37 6 2 2" xfId="22045"/>
    <cellStyle name="Comma 37 6 3" xfId="19917"/>
    <cellStyle name="Comma 37 6 3 2" xfId="25588"/>
    <cellStyle name="Comma 37 6 4" xfId="22046"/>
    <cellStyle name="Comma 37 7" xfId="16138"/>
    <cellStyle name="Comma 37 7 2" xfId="17809"/>
    <cellStyle name="Comma 37 7 2 2" xfId="22047"/>
    <cellStyle name="Comma 37 7 3" xfId="19918"/>
    <cellStyle name="Comma 37 7 3 2" xfId="25589"/>
    <cellStyle name="Comma 37 7 4" xfId="22048"/>
    <cellStyle name="Comma 37 8" xfId="17810"/>
    <cellStyle name="Comma 37 8 2" xfId="22049"/>
    <cellStyle name="Comma 37 9" xfId="17811"/>
    <cellStyle name="Comma 37 9 2" xfId="22050"/>
    <cellStyle name="Comma 38" xfId="388"/>
    <cellStyle name="Comma 38 10" xfId="22051"/>
    <cellStyle name="Comma 38 11" xfId="22052"/>
    <cellStyle name="Comma 38 2" xfId="389"/>
    <cellStyle name="Comma 38 2 10" xfId="22053"/>
    <cellStyle name="Comma 38 2 2" xfId="15435"/>
    <cellStyle name="Comma 38 2 2 2" xfId="17812"/>
    <cellStyle name="Comma 38 2 2 2 2" xfId="22054"/>
    <cellStyle name="Comma 38 2 2 3" xfId="17813"/>
    <cellStyle name="Comma 38 2 2 3 2" xfId="22055"/>
    <cellStyle name="Comma 38 2 2 4" xfId="22056"/>
    <cellStyle name="Comma 38 2 3" xfId="16139"/>
    <cellStyle name="Comma 38 2 3 2" xfId="17814"/>
    <cellStyle name="Comma 38 2 3 2 2" xfId="22057"/>
    <cellStyle name="Comma 38 2 3 3" xfId="19919"/>
    <cellStyle name="Comma 38 2 3 3 2" xfId="25590"/>
    <cellStyle name="Comma 38 2 3 4" xfId="22058"/>
    <cellStyle name="Comma 38 2 4" xfId="16140"/>
    <cellStyle name="Comma 38 2 4 2" xfId="17815"/>
    <cellStyle name="Comma 38 2 4 2 2" xfId="22059"/>
    <cellStyle name="Comma 38 2 4 3" xfId="19920"/>
    <cellStyle name="Comma 38 2 4 3 2" xfId="25591"/>
    <cellStyle name="Comma 38 2 4 4" xfId="22060"/>
    <cellStyle name="Comma 38 2 5" xfId="16141"/>
    <cellStyle name="Comma 38 2 5 2" xfId="17816"/>
    <cellStyle name="Comma 38 2 5 2 2" xfId="22061"/>
    <cellStyle name="Comma 38 2 5 3" xfId="19921"/>
    <cellStyle name="Comma 38 2 5 3 2" xfId="25592"/>
    <cellStyle name="Comma 38 2 5 4" xfId="22062"/>
    <cellStyle name="Comma 38 2 6" xfId="16142"/>
    <cellStyle name="Comma 38 2 6 2" xfId="17817"/>
    <cellStyle name="Comma 38 2 6 2 2" xfId="22063"/>
    <cellStyle name="Comma 38 2 6 3" xfId="19922"/>
    <cellStyle name="Comma 38 2 6 3 2" xfId="25593"/>
    <cellStyle name="Comma 38 2 6 4" xfId="22064"/>
    <cellStyle name="Comma 38 2 7" xfId="17818"/>
    <cellStyle name="Comma 38 2 7 2" xfId="22065"/>
    <cellStyle name="Comma 38 2 8" xfId="17819"/>
    <cellStyle name="Comma 38 2 8 2" xfId="22066"/>
    <cellStyle name="Comma 38 2 9" xfId="22067"/>
    <cellStyle name="Comma 38 3" xfId="15436"/>
    <cellStyle name="Comma 38 3 2" xfId="17820"/>
    <cellStyle name="Comma 38 3 2 2" xfId="22068"/>
    <cellStyle name="Comma 38 3 3" xfId="17821"/>
    <cellStyle name="Comma 38 3 3 2" xfId="22069"/>
    <cellStyle name="Comma 38 3 4" xfId="22070"/>
    <cellStyle name="Comma 38 4" xfId="16143"/>
    <cellStyle name="Comma 38 4 2" xfId="17822"/>
    <cellStyle name="Comma 38 4 2 2" xfId="22071"/>
    <cellStyle name="Comma 38 4 3" xfId="19923"/>
    <cellStyle name="Comma 38 4 3 2" xfId="25594"/>
    <cellStyle name="Comma 38 4 4" xfId="22072"/>
    <cellStyle name="Comma 38 5" xfId="16144"/>
    <cellStyle name="Comma 38 5 2" xfId="17823"/>
    <cellStyle name="Comma 38 5 2 2" xfId="22073"/>
    <cellStyle name="Comma 38 5 3" xfId="19924"/>
    <cellStyle name="Comma 38 5 3 2" xfId="25595"/>
    <cellStyle name="Comma 38 5 4" xfId="22074"/>
    <cellStyle name="Comma 38 6" xfId="16145"/>
    <cellStyle name="Comma 38 6 2" xfId="17824"/>
    <cellStyle name="Comma 38 6 2 2" xfId="22075"/>
    <cellStyle name="Comma 38 6 3" xfId="19925"/>
    <cellStyle name="Comma 38 6 3 2" xfId="25596"/>
    <cellStyle name="Comma 38 6 4" xfId="22076"/>
    <cellStyle name="Comma 38 7" xfId="16146"/>
    <cellStyle name="Comma 38 7 2" xfId="17825"/>
    <cellStyle name="Comma 38 7 2 2" xfId="22077"/>
    <cellStyle name="Comma 38 7 3" xfId="19926"/>
    <cellStyle name="Comma 38 7 3 2" xfId="25597"/>
    <cellStyle name="Comma 38 7 4" xfId="22078"/>
    <cellStyle name="Comma 38 8" xfId="17826"/>
    <cellStyle name="Comma 38 8 2" xfId="22079"/>
    <cellStyle name="Comma 38 9" xfId="17827"/>
    <cellStyle name="Comma 38 9 2" xfId="22080"/>
    <cellStyle name="Comma 39" xfId="390"/>
    <cellStyle name="Comma 39 10" xfId="22081"/>
    <cellStyle name="Comma 39 11" xfId="22082"/>
    <cellStyle name="Comma 39 2" xfId="391"/>
    <cellStyle name="Comma 39 2 10" xfId="22083"/>
    <cellStyle name="Comma 39 2 2" xfId="15437"/>
    <cellStyle name="Comma 39 2 2 2" xfId="17828"/>
    <cellStyle name="Comma 39 2 2 2 2" xfId="22084"/>
    <cellStyle name="Comma 39 2 2 3" xfId="17829"/>
    <cellStyle name="Comma 39 2 2 3 2" xfId="22085"/>
    <cellStyle name="Comma 39 2 2 4" xfId="22086"/>
    <cellStyle name="Comma 39 2 3" xfId="16147"/>
    <cellStyle name="Comma 39 2 3 2" xfId="17830"/>
    <cellStyle name="Comma 39 2 3 2 2" xfId="22087"/>
    <cellStyle name="Comma 39 2 3 3" xfId="19927"/>
    <cellStyle name="Comma 39 2 3 3 2" xfId="25598"/>
    <cellStyle name="Comma 39 2 3 4" xfId="22088"/>
    <cellStyle name="Comma 39 2 4" xfId="16148"/>
    <cellStyle name="Comma 39 2 4 2" xfId="17831"/>
    <cellStyle name="Comma 39 2 4 2 2" xfId="22089"/>
    <cellStyle name="Comma 39 2 4 3" xfId="19928"/>
    <cellStyle name="Comma 39 2 4 3 2" xfId="25599"/>
    <cellStyle name="Comma 39 2 4 4" xfId="22090"/>
    <cellStyle name="Comma 39 2 5" xfId="16149"/>
    <cellStyle name="Comma 39 2 5 2" xfId="17832"/>
    <cellStyle name="Comma 39 2 5 2 2" xfId="22091"/>
    <cellStyle name="Comma 39 2 5 3" xfId="19929"/>
    <cellStyle name="Comma 39 2 5 3 2" xfId="25600"/>
    <cellStyle name="Comma 39 2 5 4" xfId="22092"/>
    <cellStyle name="Comma 39 2 6" xfId="16150"/>
    <cellStyle name="Comma 39 2 6 2" xfId="17833"/>
    <cellStyle name="Comma 39 2 6 2 2" xfId="22093"/>
    <cellStyle name="Comma 39 2 6 3" xfId="19930"/>
    <cellStyle name="Comma 39 2 6 3 2" xfId="25601"/>
    <cellStyle name="Comma 39 2 6 4" xfId="22094"/>
    <cellStyle name="Comma 39 2 7" xfId="17834"/>
    <cellStyle name="Comma 39 2 7 2" xfId="22095"/>
    <cellStyle name="Comma 39 2 8" xfId="17835"/>
    <cellStyle name="Comma 39 2 8 2" xfId="22096"/>
    <cellStyle name="Comma 39 2 9" xfId="22097"/>
    <cellStyle name="Comma 39 3" xfId="15438"/>
    <cellStyle name="Comma 39 3 2" xfId="17836"/>
    <cellStyle name="Comma 39 3 2 2" xfId="22098"/>
    <cellStyle name="Comma 39 3 3" xfId="17837"/>
    <cellStyle name="Comma 39 3 3 2" xfId="22099"/>
    <cellStyle name="Comma 39 3 4" xfId="22100"/>
    <cellStyle name="Comma 39 4" xfId="16151"/>
    <cellStyle name="Comma 39 4 2" xfId="17838"/>
    <cellStyle name="Comma 39 4 2 2" xfId="22101"/>
    <cellStyle name="Comma 39 4 3" xfId="19931"/>
    <cellStyle name="Comma 39 4 3 2" xfId="25602"/>
    <cellStyle name="Comma 39 4 4" xfId="22102"/>
    <cellStyle name="Comma 39 5" xfId="16152"/>
    <cellStyle name="Comma 39 5 2" xfId="17839"/>
    <cellStyle name="Comma 39 5 2 2" xfId="22103"/>
    <cellStyle name="Comma 39 5 3" xfId="19932"/>
    <cellStyle name="Comma 39 5 3 2" xfId="25603"/>
    <cellStyle name="Comma 39 5 4" xfId="22104"/>
    <cellStyle name="Comma 39 6" xfId="16153"/>
    <cellStyle name="Comma 39 6 2" xfId="17840"/>
    <cellStyle name="Comma 39 6 2 2" xfId="22105"/>
    <cellStyle name="Comma 39 6 3" xfId="19933"/>
    <cellStyle name="Comma 39 6 3 2" xfId="25604"/>
    <cellStyle name="Comma 39 6 4" xfId="22106"/>
    <cellStyle name="Comma 39 7" xfId="16154"/>
    <cellStyle name="Comma 39 7 2" xfId="17841"/>
    <cellStyle name="Comma 39 7 2 2" xfId="22107"/>
    <cellStyle name="Comma 39 7 3" xfId="19934"/>
    <cellStyle name="Comma 39 7 3 2" xfId="25605"/>
    <cellStyle name="Comma 39 7 4" xfId="22108"/>
    <cellStyle name="Comma 39 8" xfId="17842"/>
    <cellStyle name="Comma 39 8 2" xfId="22109"/>
    <cellStyle name="Comma 39 9" xfId="17843"/>
    <cellStyle name="Comma 39 9 2" xfId="22110"/>
    <cellStyle name="Comma 4" xfId="392"/>
    <cellStyle name="Comma 4 10" xfId="1209"/>
    <cellStyle name="Comma 4 11" xfId="1217"/>
    <cellStyle name="Comma 4 12" xfId="1206"/>
    <cellStyle name="Comma 4 13" xfId="1218"/>
    <cellStyle name="Comma 4 14" xfId="1205"/>
    <cellStyle name="Comma 4 15" xfId="1219"/>
    <cellStyle name="Comma 4 16" xfId="1207"/>
    <cellStyle name="Comma 4 17" xfId="1220"/>
    <cellStyle name="Comma 4 18" xfId="1171"/>
    <cellStyle name="Comma 4 19" xfId="1210"/>
    <cellStyle name="Comma 4 2" xfId="393"/>
    <cellStyle name="Comma 4 2 10" xfId="16155"/>
    <cellStyle name="Comma 4 2 11" xfId="16156"/>
    <cellStyle name="Comma 4 2 2" xfId="394"/>
    <cellStyle name="Comma 4 2 2 2" xfId="395"/>
    <cellStyle name="Comma 4 2 2 2 10" xfId="22111"/>
    <cellStyle name="Comma 4 2 2 2 11" xfId="22112"/>
    <cellStyle name="Comma 4 2 2 2 2" xfId="396"/>
    <cellStyle name="Comma 4 2 2 2 2 10" xfId="22113"/>
    <cellStyle name="Comma 4 2 2 2 2 2" xfId="15439"/>
    <cellStyle name="Comma 4 2 2 2 2 2 2" xfId="17844"/>
    <cellStyle name="Comma 4 2 2 2 2 2 2 2" xfId="22114"/>
    <cellStyle name="Comma 4 2 2 2 2 2 3" xfId="17845"/>
    <cellStyle name="Comma 4 2 2 2 2 2 3 2" xfId="22115"/>
    <cellStyle name="Comma 4 2 2 2 2 2 4" xfId="22116"/>
    <cellStyle name="Comma 4 2 2 2 2 3" xfId="16157"/>
    <cellStyle name="Comma 4 2 2 2 2 3 2" xfId="17846"/>
    <cellStyle name="Comma 4 2 2 2 2 3 2 2" xfId="22117"/>
    <cellStyle name="Comma 4 2 2 2 2 3 3" xfId="19935"/>
    <cellStyle name="Comma 4 2 2 2 2 3 3 2" xfId="25606"/>
    <cellStyle name="Comma 4 2 2 2 2 3 4" xfId="22118"/>
    <cellStyle name="Comma 4 2 2 2 2 4" xfId="16158"/>
    <cellStyle name="Comma 4 2 2 2 2 4 2" xfId="17847"/>
    <cellStyle name="Comma 4 2 2 2 2 4 2 2" xfId="22119"/>
    <cellStyle name="Comma 4 2 2 2 2 4 3" xfId="19936"/>
    <cellStyle name="Comma 4 2 2 2 2 4 3 2" xfId="25607"/>
    <cellStyle name="Comma 4 2 2 2 2 4 4" xfId="22120"/>
    <cellStyle name="Comma 4 2 2 2 2 5" xfId="16159"/>
    <cellStyle name="Comma 4 2 2 2 2 5 2" xfId="17848"/>
    <cellStyle name="Comma 4 2 2 2 2 5 2 2" xfId="22121"/>
    <cellStyle name="Comma 4 2 2 2 2 5 3" xfId="19937"/>
    <cellStyle name="Comma 4 2 2 2 2 5 3 2" xfId="25608"/>
    <cellStyle name="Comma 4 2 2 2 2 5 4" xfId="22122"/>
    <cellStyle name="Comma 4 2 2 2 2 6" xfId="16160"/>
    <cellStyle name="Comma 4 2 2 2 2 6 2" xfId="17849"/>
    <cellStyle name="Comma 4 2 2 2 2 6 2 2" xfId="22123"/>
    <cellStyle name="Comma 4 2 2 2 2 6 3" xfId="19938"/>
    <cellStyle name="Comma 4 2 2 2 2 6 3 2" xfId="25609"/>
    <cellStyle name="Comma 4 2 2 2 2 6 4" xfId="22124"/>
    <cellStyle name="Comma 4 2 2 2 2 7" xfId="17850"/>
    <cellStyle name="Comma 4 2 2 2 2 7 2" xfId="22125"/>
    <cellStyle name="Comma 4 2 2 2 2 8" xfId="17851"/>
    <cellStyle name="Comma 4 2 2 2 2 8 2" xfId="22126"/>
    <cellStyle name="Comma 4 2 2 2 2 9" xfId="22127"/>
    <cellStyle name="Comma 4 2 2 2 3" xfId="15440"/>
    <cellStyle name="Comma 4 2 2 2 3 2" xfId="17852"/>
    <cellStyle name="Comma 4 2 2 2 3 2 2" xfId="22128"/>
    <cellStyle name="Comma 4 2 2 2 3 3" xfId="17853"/>
    <cellStyle name="Comma 4 2 2 2 3 3 2" xfId="22129"/>
    <cellStyle name="Comma 4 2 2 2 3 4" xfId="22130"/>
    <cellStyle name="Comma 4 2 2 2 4" xfId="16161"/>
    <cellStyle name="Comma 4 2 2 2 4 2" xfId="17854"/>
    <cellStyle name="Comma 4 2 2 2 4 2 2" xfId="22131"/>
    <cellStyle name="Comma 4 2 2 2 4 3" xfId="19939"/>
    <cellStyle name="Comma 4 2 2 2 4 3 2" xfId="25610"/>
    <cellStyle name="Comma 4 2 2 2 4 4" xfId="22132"/>
    <cellStyle name="Comma 4 2 2 2 5" xfId="16162"/>
    <cellStyle name="Comma 4 2 2 2 5 2" xfId="17855"/>
    <cellStyle name="Comma 4 2 2 2 5 2 2" xfId="22133"/>
    <cellStyle name="Comma 4 2 2 2 5 3" xfId="19940"/>
    <cellStyle name="Comma 4 2 2 2 5 3 2" xfId="25611"/>
    <cellStyle name="Comma 4 2 2 2 5 4" xfId="22134"/>
    <cellStyle name="Comma 4 2 2 2 6" xfId="16163"/>
    <cellStyle name="Comma 4 2 2 2 6 2" xfId="17856"/>
    <cellStyle name="Comma 4 2 2 2 6 2 2" xfId="22135"/>
    <cellStyle name="Comma 4 2 2 2 6 3" xfId="19941"/>
    <cellStyle name="Comma 4 2 2 2 6 3 2" xfId="25612"/>
    <cellStyle name="Comma 4 2 2 2 6 4" xfId="22136"/>
    <cellStyle name="Comma 4 2 2 2 7" xfId="16164"/>
    <cellStyle name="Comma 4 2 2 2 7 2" xfId="17857"/>
    <cellStyle name="Comma 4 2 2 2 7 2 2" xfId="22137"/>
    <cellStyle name="Comma 4 2 2 2 7 3" xfId="19942"/>
    <cellStyle name="Comma 4 2 2 2 7 3 2" xfId="25613"/>
    <cellStyle name="Comma 4 2 2 2 7 4" xfId="22138"/>
    <cellStyle name="Comma 4 2 2 2 8" xfId="17858"/>
    <cellStyle name="Comma 4 2 2 2 8 2" xfId="22139"/>
    <cellStyle name="Comma 4 2 2 2 9" xfId="17859"/>
    <cellStyle name="Comma 4 2 2 2 9 2" xfId="22140"/>
    <cellStyle name="Comma 4 2 2 3" xfId="397"/>
    <cellStyle name="Comma 4 2 2 4" xfId="15441"/>
    <cellStyle name="Comma 4 2 2 4 2" xfId="19943"/>
    <cellStyle name="Comma 4 2 2 5" xfId="16165"/>
    <cellStyle name="Comma 4 2 2 6" xfId="16166"/>
    <cellStyle name="Comma 4 2 2 7" xfId="16167"/>
    <cellStyle name="Comma 4 2 2 8" xfId="16168"/>
    <cellStyle name="Comma 4 2 2 9" xfId="16169"/>
    <cellStyle name="Comma 4 2 3" xfId="398"/>
    <cellStyle name="Comma 4 2 3 10" xfId="1187"/>
    <cellStyle name="Comma 4 2 3 11" xfId="1250"/>
    <cellStyle name="Comma 4 2 3 12" xfId="1179"/>
    <cellStyle name="Comma 4 2 3 13" xfId="1260"/>
    <cellStyle name="Comma 4 2 3 14" xfId="1154"/>
    <cellStyle name="Comma 4 2 3 15" xfId="1228"/>
    <cellStyle name="Comma 4 2 3 16" xfId="1145"/>
    <cellStyle name="Comma 4 2 3 17" xfId="1270"/>
    <cellStyle name="Comma 4 2 3 18" xfId="1126"/>
    <cellStyle name="Comma 4 2 3 19" xfId="1287"/>
    <cellStyle name="Comma 4 2 3 2" xfId="399"/>
    <cellStyle name="Comma 4 2 3 2 10" xfId="1251"/>
    <cellStyle name="Comma 4 2 3 2 11" xfId="1177"/>
    <cellStyle name="Comma 4 2 3 2 12" xfId="1261"/>
    <cellStyle name="Comma 4 2 3 2 13" xfId="1147"/>
    <cellStyle name="Comma 4 2 3 2 14" xfId="1238"/>
    <cellStyle name="Comma 4 2 3 2 15" xfId="1142"/>
    <cellStyle name="Comma 4 2 3 2 16" xfId="1273"/>
    <cellStyle name="Comma 4 2 3 2 17" xfId="1119"/>
    <cellStyle name="Comma 4 2 3 2 18" xfId="1295"/>
    <cellStyle name="Comma 4 2 3 2 19" xfId="1086"/>
    <cellStyle name="Comma 4 2 3 2 2" xfId="1222"/>
    <cellStyle name="Comma 4 2 3 2 2 2" xfId="17860"/>
    <cellStyle name="Comma 4 2 3 2 20" xfId="1320"/>
    <cellStyle name="Comma 4 2 3 2 21" xfId="918"/>
    <cellStyle name="Comma 4 2 3 2 22" xfId="1405"/>
    <cellStyle name="Comma 4 2 3 2 23" xfId="6014"/>
    <cellStyle name="Comma 4 2 3 2 24" xfId="5995"/>
    <cellStyle name="Comma 4 2 3 2 25" xfId="6012"/>
    <cellStyle name="Comma 4 2 3 2 26" xfId="5991"/>
    <cellStyle name="Comma 4 2 3 2 27" xfId="6019"/>
    <cellStyle name="Comma 4 2 3 2 28" xfId="5985"/>
    <cellStyle name="Comma 4 2 3 2 29" xfId="6031"/>
    <cellStyle name="Comma 4 2 3 2 3" xfId="1203"/>
    <cellStyle name="Comma 4 2 3 2 30" xfId="5975"/>
    <cellStyle name="Comma 4 2 3 2 31" xfId="6040"/>
    <cellStyle name="Comma 4 2 3 2 32" xfId="5965"/>
    <cellStyle name="Comma 4 2 3 2 33" xfId="6050"/>
    <cellStyle name="Comma 4 2 3 2 34" xfId="5954"/>
    <cellStyle name="Comma 4 2 3 2 35" xfId="6064"/>
    <cellStyle name="Comma 4 2 3 2 36" xfId="5941"/>
    <cellStyle name="Comma 4 2 3 2 37" xfId="6077"/>
    <cellStyle name="Comma 4 2 3 2 38" xfId="5921"/>
    <cellStyle name="Comma 4 2 3 2 39" xfId="6112"/>
    <cellStyle name="Comma 4 2 3 2 4" xfId="1225"/>
    <cellStyle name="Comma 4 2 3 2 40" xfId="5899"/>
    <cellStyle name="Comma 4 2 3 2 41" xfId="6184"/>
    <cellStyle name="Comma 4 2 3 2 42" xfId="5765"/>
    <cellStyle name="Comma 4 2 3 2 43" xfId="6297"/>
    <cellStyle name="Comma 4 2 3 2 44" xfId="6523"/>
    <cellStyle name="Comma 4 2 3 2 45" xfId="6755"/>
    <cellStyle name="Comma 4 2 3 2 46" xfId="6953"/>
    <cellStyle name="Comma 4 2 3 2 47" xfId="7157"/>
    <cellStyle name="Comma 4 2 3 2 48" xfId="7407"/>
    <cellStyle name="Comma 4 2 3 2 49" xfId="7610"/>
    <cellStyle name="Comma 4 2 3 2 5" xfId="1200"/>
    <cellStyle name="Comma 4 2 3 2 50" xfId="7838"/>
    <cellStyle name="Comma 4 2 3 2 51" xfId="8064"/>
    <cellStyle name="Comma 4 2 3 2 52" xfId="8401"/>
    <cellStyle name="Comma 4 2 3 2 53" xfId="8518"/>
    <cellStyle name="Comma 4 2 3 2 54" xfId="8855"/>
    <cellStyle name="Comma 4 2 3 2 55" xfId="13238"/>
    <cellStyle name="Comma 4 2 3 2 56" xfId="13227"/>
    <cellStyle name="Comma 4 2 3 2 57" xfId="13244"/>
    <cellStyle name="Comma 4 2 3 2 58" xfId="13230"/>
    <cellStyle name="Comma 4 2 3 2 59" xfId="13251"/>
    <cellStyle name="Comma 4 2 3 2 6" xfId="1231"/>
    <cellStyle name="Comma 4 2 3 2 60" xfId="13220"/>
    <cellStyle name="Comma 4 2 3 2 61" xfId="14580"/>
    <cellStyle name="Comma 4 2 3 2 62" xfId="14572"/>
    <cellStyle name="Comma 4 2 3 2 63" xfId="14583"/>
    <cellStyle name="Comma 4 2 3 2 64" xfId="14570"/>
    <cellStyle name="Comma 4 2 3 2 7" xfId="1195"/>
    <cellStyle name="Comma 4 2 3 2 8" xfId="1241"/>
    <cellStyle name="Comma 4 2 3 2 9" xfId="1182"/>
    <cellStyle name="Comma 4 2 3 20" xfId="1090"/>
    <cellStyle name="Comma 4 2 3 21" xfId="1319"/>
    <cellStyle name="Comma 4 2 3 22" xfId="922"/>
    <cellStyle name="Comma 4 2 3 23" xfId="1390"/>
    <cellStyle name="Comma 4 2 3 24" xfId="6013"/>
    <cellStyle name="Comma 4 2 3 25" xfId="5996"/>
    <cellStyle name="Comma 4 2 3 26" xfId="6011"/>
    <cellStyle name="Comma 4 2 3 27" xfId="5992"/>
    <cellStyle name="Comma 4 2 3 28" xfId="6018"/>
    <cellStyle name="Comma 4 2 3 29" xfId="5986"/>
    <cellStyle name="Comma 4 2 3 3" xfId="1221"/>
    <cellStyle name="Comma 4 2 3 3 2" xfId="17861"/>
    <cellStyle name="Comma 4 2 3 30" xfId="6030"/>
    <cellStyle name="Comma 4 2 3 31" xfId="5976"/>
    <cellStyle name="Comma 4 2 3 32" xfId="6038"/>
    <cellStyle name="Comma 4 2 3 33" xfId="5966"/>
    <cellStyle name="Comma 4 2 3 34" xfId="6048"/>
    <cellStyle name="Comma 4 2 3 35" xfId="5955"/>
    <cellStyle name="Comma 4 2 3 36" xfId="6062"/>
    <cellStyle name="Comma 4 2 3 37" xfId="5942"/>
    <cellStyle name="Comma 4 2 3 38" xfId="6075"/>
    <cellStyle name="Comma 4 2 3 39" xfId="5922"/>
    <cellStyle name="Comma 4 2 3 4" xfId="1204"/>
    <cellStyle name="Comma 4 2 3 40" xfId="6093"/>
    <cellStyle name="Comma 4 2 3 41" xfId="5904"/>
    <cellStyle name="Comma 4 2 3 42" xfId="6119"/>
    <cellStyle name="Comma 4 2 3 43" xfId="5770"/>
    <cellStyle name="Comma 4 2 3 44" xfId="6243"/>
    <cellStyle name="Comma 4 2 3 45" xfId="6474"/>
    <cellStyle name="Comma 4 2 3 46" xfId="6701"/>
    <cellStyle name="Comma 4 2 3 47" xfId="6929"/>
    <cellStyle name="Comma 4 2 3 48" xfId="7133"/>
    <cellStyle name="Comma 4 2 3 49" xfId="7383"/>
    <cellStyle name="Comma 4 2 3 5" xfId="1224"/>
    <cellStyle name="Comma 4 2 3 50" xfId="7586"/>
    <cellStyle name="Comma 4 2 3 51" xfId="7837"/>
    <cellStyle name="Comma 4 2 3 52" xfId="8041"/>
    <cellStyle name="Comma 4 2 3 53" xfId="8290"/>
    <cellStyle name="Comma 4 2 3 54" xfId="8495"/>
    <cellStyle name="Comma 4 2 3 55" xfId="8792"/>
    <cellStyle name="Comma 4 2 3 56" xfId="13237"/>
    <cellStyle name="Comma 4 2 3 57" xfId="13228"/>
    <cellStyle name="Comma 4 2 3 58" xfId="13243"/>
    <cellStyle name="Comma 4 2 3 59" xfId="13231"/>
    <cellStyle name="Comma 4 2 3 6" xfId="1201"/>
    <cellStyle name="Comma 4 2 3 60" xfId="13250"/>
    <cellStyle name="Comma 4 2 3 61" xfId="13223"/>
    <cellStyle name="Comma 4 2 3 62" xfId="14579"/>
    <cellStyle name="Comma 4 2 3 63" xfId="14573"/>
    <cellStyle name="Comma 4 2 3 64" xfId="14582"/>
    <cellStyle name="Comma 4 2 3 65" xfId="14574"/>
    <cellStyle name="Comma 4 2 3 7" xfId="1230"/>
    <cellStyle name="Comma 4 2 3 8" xfId="1196"/>
    <cellStyle name="Comma 4 2 3 9" xfId="1240"/>
    <cellStyle name="Comma 4 2 4" xfId="400"/>
    <cellStyle name="Comma 4 2 4 10" xfId="1256"/>
    <cellStyle name="Comma 4 2 4 11" xfId="1176"/>
    <cellStyle name="Comma 4 2 4 12" xfId="1268"/>
    <cellStyle name="Comma 4 2 4 13" xfId="1146"/>
    <cellStyle name="Comma 4 2 4 14" xfId="1248"/>
    <cellStyle name="Comma 4 2 4 15" xfId="1128"/>
    <cellStyle name="Comma 4 2 4 16" xfId="1274"/>
    <cellStyle name="Comma 4 2 4 17" xfId="1114"/>
    <cellStyle name="Comma 4 2 4 18" xfId="1306"/>
    <cellStyle name="Comma 4 2 4 19" xfId="1071"/>
    <cellStyle name="Comma 4 2 4 2" xfId="1223"/>
    <cellStyle name="Comma 4 2 4 2 2" xfId="17862"/>
    <cellStyle name="Comma 4 2 4 20" xfId="1327"/>
    <cellStyle name="Comma 4 2 4 21" xfId="893"/>
    <cellStyle name="Comma 4 2 4 22" xfId="1499"/>
    <cellStyle name="Comma 4 2 4 23" xfId="6015"/>
    <cellStyle name="Comma 4 2 4 24" xfId="5994"/>
    <cellStyle name="Comma 4 2 4 25" xfId="6016"/>
    <cellStyle name="Comma 4 2 4 26" xfId="5990"/>
    <cellStyle name="Comma 4 2 4 27" xfId="6021"/>
    <cellStyle name="Comma 4 2 4 28" xfId="5980"/>
    <cellStyle name="Comma 4 2 4 29" xfId="6036"/>
    <cellStyle name="Comma 4 2 4 3" xfId="1202"/>
    <cellStyle name="Comma 4 2 4 30" xfId="5970"/>
    <cellStyle name="Comma 4 2 4 31" xfId="6041"/>
    <cellStyle name="Comma 4 2 4 32" xfId="5960"/>
    <cellStyle name="Comma 4 2 4 33" xfId="6051"/>
    <cellStyle name="Comma 4 2 4 34" xfId="5947"/>
    <cellStyle name="Comma 4 2 4 35" xfId="6071"/>
    <cellStyle name="Comma 4 2 4 36" xfId="5934"/>
    <cellStyle name="Comma 4 2 4 37" xfId="6086"/>
    <cellStyle name="Comma 4 2 4 38" xfId="5910"/>
    <cellStyle name="Comma 4 2 4 39" xfId="6114"/>
    <cellStyle name="Comma 4 2 4 4" xfId="1226"/>
    <cellStyle name="Comma 4 2 4 40" xfId="5836"/>
    <cellStyle name="Comma 4 2 4 41" xfId="6199"/>
    <cellStyle name="Comma 4 2 4 42" xfId="5670"/>
    <cellStyle name="Comma 4 2 4 43" xfId="6379"/>
    <cellStyle name="Comma 4 2 4 44" xfId="6610"/>
    <cellStyle name="Comma 4 2 4 45" xfId="6837"/>
    <cellStyle name="Comma 4 2 4 46" xfId="7065"/>
    <cellStyle name="Comma 4 2 4 47" xfId="7213"/>
    <cellStyle name="Comma 4 2 4 48" xfId="7495"/>
    <cellStyle name="Comma 4 2 4 49" xfId="7659"/>
    <cellStyle name="Comma 4 2 4 5" xfId="1199"/>
    <cellStyle name="Comma 4 2 4 50" xfId="7949"/>
    <cellStyle name="Comma 4 2 4 51" xfId="8175"/>
    <cellStyle name="Comma 4 2 4 52" xfId="8431"/>
    <cellStyle name="Comma 4 2 4 53" xfId="8629"/>
    <cellStyle name="Comma 4 2 4 54" xfId="8884"/>
    <cellStyle name="Comma 4 2 4 55" xfId="13239"/>
    <cellStyle name="Comma 4 2 4 56" xfId="13226"/>
    <cellStyle name="Comma 4 2 4 57" xfId="13249"/>
    <cellStyle name="Comma 4 2 4 58" xfId="13229"/>
    <cellStyle name="Comma 4 2 4 59" xfId="13252"/>
    <cellStyle name="Comma 4 2 4 6" xfId="1236"/>
    <cellStyle name="Comma 4 2 4 60" xfId="13215"/>
    <cellStyle name="Comma 4 2 4 61" xfId="14581"/>
    <cellStyle name="Comma 4 2 4 62" xfId="14571"/>
    <cellStyle name="Comma 4 2 4 63" xfId="14584"/>
    <cellStyle name="Comma 4 2 4 64" xfId="14569"/>
    <cellStyle name="Comma 4 2 4 7" xfId="1189"/>
    <cellStyle name="Comma 4 2 4 8" xfId="1246"/>
    <cellStyle name="Comma 4 2 4 9" xfId="1181"/>
    <cellStyle name="Comma 4 2 5" xfId="401"/>
    <cellStyle name="Comma 4 2 5 2" xfId="15442"/>
    <cellStyle name="Comma 4 2 6" xfId="15443"/>
    <cellStyle name="Comma 4 2 7" xfId="16170"/>
    <cellStyle name="Comma 4 2 8" xfId="16171"/>
    <cellStyle name="Comma 4 2 9" xfId="16172"/>
    <cellStyle name="Comma 4 20" xfId="1166"/>
    <cellStyle name="Comma 4 21" xfId="1211"/>
    <cellStyle name="Comma 4 22" xfId="1165"/>
    <cellStyle name="Comma 4 23" xfId="1212"/>
    <cellStyle name="Comma 4 24" xfId="1169"/>
    <cellStyle name="Comma 4 25" xfId="1213"/>
    <cellStyle name="Comma 4 26" xfId="1157"/>
    <cellStyle name="Comma 4 27" xfId="1214"/>
    <cellStyle name="Comma 4 28" xfId="6007"/>
    <cellStyle name="Comma 4 29" xfId="6002"/>
    <cellStyle name="Comma 4 3" xfId="402"/>
    <cellStyle name="Comma 4 3 2" xfId="403"/>
    <cellStyle name="Comma 4 3 2 10" xfId="22141"/>
    <cellStyle name="Comma 4 3 2 11" xfId="22142"/>
    <cellStyle name="Comma 4 3 2 2" xfId="404"/>
    <cellStyle name="Comma 4 3 2 2 10" xfId="22143"/>
    <cellStyle name="Comma 4 3 2 2 2" xfId="15444"/>
    <cellStyle name="Comma 4 3 2 2 2 2" xfId="17863"/>
    <cellStyle name="Comma 4 3 2 2 2 2 2" xfId="22144"/>
    <cellStyle name="Comma 4 3 2 2 2 3" xfId="17864"/>
    <cellStyle name="Comma 4 3 2 2 2 3 2" xfId="22145"/>
    <cellStyle name="Comma 4 3 2 2 2 4" xfId="22146"/>
    <cellStyle name="Comma 4 3 2 2 3" xfId="16173"/>
    <cellStyle name="Comma 4 3 2 2 3 2" xfId="17865"/>
    <cellStyle name="Comma 4 3 2 2 3 2 2" xfId="22147"/>
    <cellStyle name="Comma 4 3 2 2 3 3" xfId="19944"/>
    <cellStyle name="Comma 4 3 2 2 3 3 2" xfId="25614"/>
    <cellStyle name="Comma 4 3 2 2 3 4" xfId="22148"/>
    <cellStyle name="Comma 4 3 2 2 4" xfId="16174"/>
    <cellStyle name="Comma 4 3 2 2 4 2" xfId="17866"/>
    <cellStyle name="Comma 4 3 2 2 4 2 2" xfId="22149"/>
    <cellStyle name="Comma 4 3 2 2 4 3" xfId="19945"/>
    <cellStyle name="Comma 4 3 2 2 4 3 2" xfId="25615"/>
    <cellStyle name="Comma 4 3 2 2 4 4" xfId="22150"/>
    <cellStyle name="Comma 4 3 2 2 5" xfId="16175"/>
    <cellStyle name="Comma 4 3 2 2 5 2" xfId="17867"/>
    <cellStyle name="Comma 4 3 2 2 5 2 2" xfId="22151"/>
    <cellStyle name="Comma 4 3 2 2 5 3" xfId="19946"/>
    <cellStyle name="Comma 4 3 2 2 5 3 2" xfId="25616"/>
    <cellStyle name="Comma 4 3 2 2 5 4" xfId="22152"/>
    <cellStyle name="Comma 4 3 2 2 6" xfId="16176"/>
    <cellStyle name="Comma 4 3 2 2 6 2" xfId="17868"/>
    <cellStyle name="Comma 4 3 2 2 6 2 2" xfId="22153"/>
    <cellStyle name="Comma 4 3 2 2 6 3" xfId="19947"/>
    <cellStyle name="Comma 4 3 2 2 6 3 2" xfId="25617"/>
    <cellStyle name="Comma 4 3 2 2 6 4" xfId="22154"/>
    <cellStyle name="Comma 4 3 2 2 7" xfId="17869"/>
    <cellStyle name="Comma 4 3 2 2 7 2" xfId="22155"/>
    <cellStyle name="Comma 4 3 2 2 8" xfId="17870"/>
    <cellStyle name="Comma 4 3 2 2 8 2" xfId="22156"/>
    <cellStyle name="Comma 4 3 2 2 9" xfId="22157"/>
    <cellStyle name="Comma 4 3 2 3" xfId="15445"/>
    <cellStyle name="Comma 4 3 2 3 2" xfId="17871"/>
    <cellStyle name="Comma 4 3 2 3 2 2" xfId="22158"/>
    <cellStyle name="Comma 4 3 2 3 3" xfId="17872"/>
    <cellStyle name="Comma 4 3 2 3 3 2" xfId="22159"/>
    <cellStyle name="Comma 4 3 2 3 4" xfId="22160"/>
    <cellStyle name="Comma 4 3 2 4" xfId="16177"/>
    <cellStyle name="Comma 4 3 2 4 2" xfId="17873"/>
    <cellStyle name="Comma 4 3 2 4 2 2" xfId="22161"/>
    <cellStyle name="Comma 4 3 2 4 3" xfId="19948"/>
    <cellStyle name="Comma 4 3 2 4 3 2" xfId="25618"/>
    <cellStyle name="Comma 4 3 2 4 4" xfId="22162"/>
    <cellStyle name="Comma 4 3 2 5" xfId="16178"/>
    <cellStyle name="Comma 4 3 2 5 2" xfId="17874"/>
    <cellStyle name="Comma 4 3 2 5 2 2" xfId="22163"/>
    <cellStyle name="Comma 4 3 2 5 3" xfId="19949"/>
    <cellStyle name="Comma 4 3 2 5 3 2" xfId="25619"/>
    <cellStyle name="Comma 4 3 2 5 4" xfId="22164"/>
    <cellStyle name="Comma 4 3 2 6" xfId="16179"/>
    <cellStyle name="Comma 4 3 2 6 2" xfId="17875"/>
    <cellStyle name="Comma 4 3 2 6 2 2" xfId="22165"/>
    <cellStyle name="Comma 4 3 2 6 3" xfId="19950"/>
    <cellStyle name="Comma 4 3 2 6 3 2" xfId="25620"/>
    <cellStyle name="Comma 4 3 2 6 4" xfId="22166"/>
    <cellStyle name="Comma 4 3 2 7" xfId="16180"/>
    <cellStyle name="Comma 4 3 2 7 2" xfId="17876"/>
    <cellStyle name="Comma 4 3 2 7 2 2" xfId="22167"/>
    <cellStyle name="Comma 4 3 2 7 3" xfId="19951"/>
    <cellStyle name="Comma 4 3 2 7 3 2" xfId="25621"/>
    <cellStyle name="Comma 4 3 2 7 4" xfId="22168"/>
    <cellStyle name="Comma 4 3 2 8" xfId="17877"/>
    <cellStyle name="Comma 4 3 2 8 2" xfId="22169"/>
    <cellStyle name="Comma 4 3 2 9" xfId="17878"/>
    <cellStyle name="Comma 4 3 2 9 2" xfId="22170"/>
    <cellStyle name="Comma 4 3 3" xfId="405"/>
    <cellStyle name="Comma 4 3 3 10" xfId="1170"/>
    <cellStyle name="Comma 4 3 3 11" xfId="1269"/>
    <cellStyle name="Comma 4 3 3 12" xfId="1158"/>
    <cellStyle name="Comma 4 3 3 13" xfId="1282"/>
    <cellStyle name="Comma 4 3 3 14" xfId="1137"/>
    <cellStyle name="Comma 4 3 3 15" xfId="1281"/>
    <cellStyle name="Comma 4 3 3 16" xfId="1096"/>
    <cellStyle name="Comma 4 3 3 17" xfId="1317"/>
    <cellStyle name="Comma 4 3 3 18" xfId="948"/>
    <cellStyle name="Comma 4 3 3 19" xfId="1342"/>
    <cellStyle name="Comma 4 3 3 2" xfId="406"/>
    <cellStyle name="Comma 4 3 3 2 2" xfId="15446"/>
    <cellStyle name="Comma 4 3 3 20" xfId="1675"/>
    <cellStyle name="Comma 4 3 3 21" xfId="1531"/>
    <cellStyle name="Comma 4 3 3 22" xfId="2123"/>
    <cellStyle name="Comma 4 3 3 23" xfId="1980"/>
    <cellStyle name="Comma 4 3 3 24" xfId="6020"/>
    <cellStyle name="Comma 4 3 3 25" xfId="5989"/>
    <cellStyle name="Comma 4 3 3 26" xfId="6023"/>
    <cellStyle name="Comma 4 3 3 27" xfId="5979"/>
    <cellStyle name="Comma 4 3 3 28" xfId="6037"/>
    <cellStyle name="Comma 4 3 3 29" xfId="5969"/>
    <cellStyle name="Comma 4 3 3 3" xfId="1227"/>
    <cellStyle name="Comma 4 3 3 3 2" xfId="17879"/>
    <cellStyle name="Comma 4 3 3 30" xfId="6047"/>
    <cellStyle name="Comma 4 3 3 31" xfId="5959"/>
    <cellStyle name="Comma 4 3 3 32" xfId="6059"/>
    <cellStyle name="Comma 4 3 3 33" xfId="5946"/>
    <cellStyle name="Comma 4 3 3 34" xfId="6072"/>
    <cellStyle name="Comma 4 3 3 35" xfId="5933"/>
    <cellStyle name="Comma 4 3 3 36" xfId="6087"/>
    <cellStyle name="Comma 4 3 3 37" xfId="5909"/>
    <cellStyle name="Comma 4 3 3 38" xfId="6113"/>
    <cellStyle name="Comma 4 3 3 39" xfId="5835"/>
    <cellStyle name="Comma 4 3 3 4" xfId="1198"/>
    <cellStyle name="Comma 4 3 3 40" xfId="6200"/>
    <cellStyle name="Comma 4 3 3 41" xfId="5669"/>
    <cellStyle name="Comma 4 3 3 42" xfId="6384"/>
    <cellStyle name="Comma 4 3 3 43" xfId="6615"/>
    <cellStyle name="Comma 4 3 3 44" xfId="6842"/>
    <cellStyle name="Comma 4 3 3 45" xfId="7070"/>
    <cellStyle name="Comma 4 3 3 46" xfId="7297"/>
    <cellStyle name="Comma 4 3 3 47" xfId="7524"/>
    <cellStyle name="Comma 4 3 3 48" xfId="7746"/>
    <cellStyle name="Comma 4 3 3 49" xfId="7978"/>
    <cellStyle name="Comma 4 3 3 5" xfId="1237"/>
    <cellStyle name="Comma 4 3 3 50" xfId="8204"/>
    <cellStyle name="Comma 4 3 3 51" xfId="8430"/>
    <cellStyle name="Comma 4 3 3 52" xfId="8658"/>
    <cellStyle name="Comma 4 3 3 53" xfId="8885"/>
    <cellStyle name="Comma 4 3 3 54" xfId="9109"/>
    <cellStyle name="Comma 4 3 3 55" xfId="9618"/>
    <cellStyle name="Comma 4 3 3 56" xfId="13241"/>
    <cellStyle name="Comma 4 3 3 57" xfId="13224"/>
    <cellStyle name="Comma 4 3 3 58" xfId="13253"/>
    <cellStyle name="Comma 4 3 3 59" xfId="13225"/>
    <cellStyle name="Comma 4 3 3 6" xfId="1190"/>
    <cellStyle name="Comma 4 3 3 60" xfId="13259"/>
    <cellStyle name="Comma 4 3 3 61" xfId="13210"/>
    <cellStyle name="Comma 4 3 3 62" xfId="14585"/>
    <cellStyle name="Comma 4 3 3 63" xfId="14568"/>
    <cellStyle name="Comma 4 3 3 64" xfId="14591"/>
    <cellStyle name="Comma 4 3 3 65" xfId="14566"/>
    <cellStyle name="Comma 4 3 3 7" xfId="1247"/>
    <cellStyle name="Comma 4 3 3 8" xfId="1180"/>
    <cellStyle name="Comma 4 3 3 9" xfId="1257"/>
    <cellStyle name="Comma 4 3 4" xfId="407"/>
    <cellStyle name="Comma 4 3 4 10" xfId="1271"/>
    <cellStyle name="Comma 4 3 4 11" xfId="1156"/>
    <cellStyle name="Comma 4 3 4 12" xfId="1283"/>
    <cellStyle name="Comma 4 3 4 13" xfId="1127"/>
    <cellStyle name="Comma 4 3 4 14" xfId="1286"/>
    <cellStyle name="Comma 4 3 4 15" xfId="1089"/>
    <cellStyle name="Comma 4 3 4 16" xfId="1318"/>
    <cellStyle name="Comma 4 3 4 17" xfId="921"/>
    <cellStyle name="Comma 4 3 4 18" xfId="1387"/>
    <cellStyle name="Comma 4 3 4 19" xfId="1726"/>
    <cellStyle name="Comma 4 3 4 2" xfId="1229"/>
    <cellStyle name="Comma 4 3 4 2 2" xfId="17880"/>
    <cellStyle name="Comma 4 3 4 20" xfId="1557"/>
    <cellStyle name="Comma 4 3 4 21" xfId="2175"/>
    <cellStyle name="Comma 4 3 4 22" xfId="2006"/>
    <cellStyle name="Comma 4 3 4 23" xfId="6022"/>
    <cellStyle name="Comma 4 3 4 24" xfId="5987"/>
    <cellStyle name="Comma 4 3 4 25" xfId="6029"/>
    <cellStyle name="Comma 4 3 4 26" xfId="5977"/>
    <cellStyle name="Comma 4 3 4 27" xfId="6039"/>
    <cellStyle name="Comma 4 3 4 28" xfId="5967"/>
    <cellStyle name="Comma 4 3 4 29" xfId="6049"/>
    <cellStyle name="Comma 4 3 4 3" xfId="1197"/>
    <cellStyle name="Comma 4 3 4 30" xfId="5957"/>
    <cellStyle name="Comma 4 3 4 31" xfId="6061"/>
    <cellStyle name="Comma 4 3 4 32" xfId="5944"/>
    <cellStyle name="Comma 4 3 4 33" xfId="6074"/>
    <cellStyle name="Comma 4 3 4 34" xfId="5931"/>
    <cellStyle name="Comma 4 3 4 35" xfId="6089"/>
    <cellStyle name="Comma 4 3 4 36" xfId="5907"/>
    <cellStyle name="Comma 4 3 4 37" xfId="6115"/>
    <cellStyle name="Comma 4 3 4 38" xfId="5814"/>
    <cellStyle name="Comma 4 3 4 39" xfId="6221"/>
    <cellStyle name="Comma 4 3 4 4" xfId="1239"/>
    <cellStyle name="Comma 4 3 4 40" xfId="6451"/>
    <cellStyle name="Comma 4 3 4 41" xfId="6700"/>
    <cellStyle name="Comma 4 3 4 42" xfId="6906"/>
    <cellStyle name="Comma 4 3 4 43" xfId="7156"/>
    <cellStyle name="Comma 4 3 4 44" xfId="7360"/>
    <cellStyle name="Comma 4 3 4 45" xfId="7587"/>
    <cellStyle name="Comma 4 3 4 46" xfId="7814"/>
    <cellStyle name="Comma 4 3 4 47" xfId="8040"/>
    <cellStyle name="Comma 4 3 4 48" xfId="8267"/>
    <cellStyle name="Comma 4 3 4 49" xfId="8494"/>
    <cellStyle name="Comma 4 3 4 5" xfId="1188"/>
    <cellStyle name="Comma 4 3 4 50" xfId="8721"/>
    <cellStyle name="Comma 4 3 4 51" xfId="8948"/>
    <cellStyle name="Comma 4 3 4 52" xfId="9194"/>
    <cellStyle name="Comma 4 3 4 53" xfId="9396"/>
    <cellStyle name="Comma 4 3 4 54" xfId="9641"/>
    <cellStyle name="Comma 4 3 4 55" xfId="13242"/>
    <cellStyle name="Comma 4 3 4 56" xfId="13222"/>
    <cellStyle name="Comma 4 3 4 57" xfId="13254"/>
    <cellStyle name="Comma 4 3 4 58" xfId="13221"/>
    <cellStyle name="Comma 4 3 4 59" xfId="13260"/>
    <cellStyle name="Comma 4 3 4 6" xfId="1249"/>
    <cellStyle name="Comma 4 3 4 60" xfId="13209"/>
    <cellStyle name="Comma 4 3 4 61" xfId="14586"/>
    <cellStyle name="Comma 4 3 4 62" xfId="14567"/>
    <cellStyle name="Comma 4 3 4 63" xfId="14592"/>
    <cellStyle name="Comma 4 3 4 64" xfId="14561"/>
    <cellStyle name="Comma 4 3 4 7" xfId="1178"/>
    <cellStyle name="Comma 4 3 4 8" xfId="1258"/>
    <cellStyle name="Comma 4 3 4 9" xfId="1168"/>
    <cellStyle name="Comma 4 3 5" xfId="15447"/>
    <cellStyle name="Comma 4 30" xfId="6004"/>
    <cellStyle name="Comma 4 31" xfId="6001"/>
    <cellStyle name="Comma 4 32" xfId="6005"/>
    <cellStyle name="Comma 4 33" xfId="6000"/>
    <cellStyle name="Comma 4 34" xfId="6006"/>
    <cellStyle name="Comma 4 35" xfId="5999"/>
    <cellStyle name="Comma 4 36" xfId="6003"/>
    <cellStyle name="Comma 4 37" xfId="5998"/>
    <cellStyle name="Comma 4 38" xfId="6008"/>
    <cellStyle name="Comma 4 39" xfId="5997"/>
    <cellStyle name="Comma 4 4" xfId="408"/>
    <cellStyle name="Comma 4 4 10" xfId="22171"/>
    <cellStyle name="Comma 4 4 11" xfId="22172"/>
    <cellStyle name="Comma 4 4 2" xfId="409"/>
    <cellStyle name="Comma 4 4 2 10" xfId="22173"/>
    <cellStyle name="Comma 4 4 2 2" xfId="15448"/>
    <cellStyle name="Comma 4 4 2 2 2" xfId="17881"/>
    <cellStyle name="Comma 4 4 2 2 2 2" xfId="22174"/>
    <cellStyle name="Comma 4 4 2 2 3" xfId="17882"/>
    <cellStyle name="Comma 4 4 2 2 3 2" xfId="22175"/>
    <cellStyle name="Comma 4 4 2 2 4" xfId="22176"/>
    <cellStyle name="Comma 4 4 2 3" xfId="16181"/>
    <cellStyle name="Comma 4 4 2 3 2" xfId="17883"/>
    <cellStyle name="Comma 4 4 2 3 2 2" xfId="22177"/>
    <cellStyle name="Comma 4 4 2 3 3" xfId="19952"/>
    <cellStyle name="Comma 4 4 2 3 3 2" xfId="25622"/>
    <cellStyle name="Comma 4 4 2 3 4" xfId="22178"/>
    <cellStyle name="Comma 4 4 2 4" xfId="16182"/>
    <cellStyle name="Comma 4 4 2 4 2" xfId="17884"/>
    <cellStyle name="Comma 4 4 2 4 2 2" xfId="22179"/>
    <cellStyle name="Comma 4 4 2 4 3" xfId="19953"/>
    <cellStyle name="Comma 4 4 2 4 3 2" xfId="25623"/>
    <cellStyle name="Comma 4 4 2 4 4" xfId="22180"/>
    <cellStyle name="Comma 4 4 2 5" xfId="16183"/>
    <cellStyle name="Comma 4 4 2 5 2" xfId="17885"/>
    <cellStyle name="Comma 4 4 2 5 2 2" xfId="22181"/>
    <cellStyle name="Comma 4 4 2 5 3" xfId="19954"/>
    <cellStyle name="Comma 4 4 2 5 3 2" xfId="25624"/>
    <cellStyle name="Comma 4 4 2 5 4" xfId="22182"/>
    <cellStyle name="Comma 4 4 2 6" xfId="16184"/>
    <cellStyle name="Comma 4 4 2 6 2" xfId="17886"/>
    <cellStyle name="Comma 4 4 2 6 2 2" xfId="22183"/>
    <cellStyle name="Comma 4 4 2 6 3" xfId="19955"/>
    <cellStyle name="Comma 4 4 2 6 3 2" xfId="25625"/>
    <cellStyle name="Comma 4 4 2 6 4" xfId="22184"/>
    <cellStyle name="Comma 4 4 2 7" xfId="17887"/>
    <cellStyle name="Comma 4 4 2 7 2" xfId="22185"/>
    <cellStyle name="Comma 4 4 2 8" xfId="17888"/>
    <cellStyle name="Comma 4 4 2 8 2" xfId="22186"/>
    <cellStyle name="Comma 4 4 2 9" xfId="22187"/>
    <cellStyle name="Comma 4 4 3" xfId="15449"/>
    <cellStyle name="Comma 4 4 3 2" xfId="17889"/>
    <cellStyle name="Comma 4 4 3 2 2" xfId="22188"/>
    <cellStyle name="Comma 4 4 3 3" xfId="17890"/>
    <cellStyle name="Comma 4 4 3 3 2" xfId="22189"/>
    <cellStyle name="Comma 4 4 3 4" xfId="22190"/>
    <cellStyle name="Comma 4 4 4" xfId="16185"/>
    <cellStyle name="Comma 4 4 4 2" xfId="17891"/>
    <cellStyle name="Comma 4 4 4 2 2" xfId="22191"/>
    <cellStyle name="Comma 4 4 4 3" xfId="19956"/>
    <cellStyle name="Comma 4 4 4 3 2" xfId="25626"/>
    <cellStyle name="Comma 4 4 4 4" xfId="22192"/>
    <cellStyle name="Comma 4 4 5" xfId="16186"/>
    <cellStyle name="Comma 4 4 5 2" xfId="17892"/>
    <cellStyle name="Comma 4 4 5 2 2" xfId="22193"/>
    <cellStyle name="Comma 4 4 5 3" xfId="19957"/>
    <cellStyle name="Comma 4 4 5 3 2" xfId="25627"/>
    <cellStyle name="Comma 4 4 5 4" xfId="22194"/>
    <cellStyle name="Comma 4 4 6" xfId="16187"/>
    <cellStyle name="Comma 4 4 6 2" xfId="17893"/>
    <cellStyle name="Comma 4 4 6 2 2" xfId="22195"/>
    <cellStyle name="Comma 4 4 6 3" xfId="19958"/>
    <cellStyle name="Comma 4 4 6 3 2" xfId="25628"/>
    <cellStyle name="Comma 4 4 6 4" xfId="22196"/>
    <cellStyle name="Comma 4 4 7" xfId="16188"/>
    <cellStyle name="Comma 4 4 7 2" xfId="17894"/>
    <cellStyle name="Comma 4 4 7 2 2" xfId="22197"/>
    <cellStyle name="Comma 4 4 7 3" xfId="19959"/>
    <cellStyle name="Comma 4 4 7 3 2" xfId="25629"/>
    <cellStyle name="Comma 4 4 7 4" xfId="22198"/>
    <cellStyle name="Comma 4 4 8" xfId="17895"/>
    <cellStyle name="Comma 4 4 8 2" xfId="22199"/>
    <cellStyle name="Comma 4 4 9" xfId="17896"/>
    <cellStyle name="Comma 4 4 9 2" xfId="22200"/>
    <cellStyle name="Comma 4 40" xfId="6009"/>
    <cellStyle name="Comma 4 41" xfId="5993"/>
    <cellStyle name="Comma 4 42" xfId="6010"/>
    <cellStyle name="Comma 4 43" xfId="5988"/>
    <cellStyle name="Comma 4 44" xfId="6024"/>
    <cellStyle name="Comma 4 45" xfId="5978"/>
    <cellStyle name="Comma 4 46" xfId="6046"/>
    <cellStyle name="Comma 4 47" xfId="5968"/>
    <cellStyle name="Comma 4 48" xfId="6060"/>
    <cellStyle name="Comma 4 49" xfId="5958"/>
    <cellStyle name="Comma 4 5" xfId="410"/>
    <cellStyle name="Comma 4 5 10" xfId="1162"/>
    <cellStyle name="Comma 4 5 11" xfId="1277"/>
    <cellStyle name="Comma 4 5 12" xfId="1151"/>
    <cellStyle name="Comma 4 5 13" xfId="1291"/>
    <cellStyle name="Comma 4 5 14" xfId="1125"/>
    <cellStyle name="Comma 4 5 15" xfId="1296"/>
    <cellStyle name="Comma 4 5 16" xfId="1070"/>
    <cellStyle name="Comma 4 5 17" xfId="1321"/>
    <cellStyle name="Comma 4 5 18" xfId="888"/>
    <cellStyle name="Comma 4 5 19" xfId="1406"/>
    <cellStyle name="Comma 4 5 2" xfId="411"/>
    <cellStyle name="Comma 4 5 2 10" xfId="1278"/>
    <cellStyle name="Comma 4 5 2 11" xfId="1150"/>
    <cellStyle name="Comma 4 5 2 12" xfId="1292"/>
    <cellStyle name="Comma 4 5 2 13" xfId="1124"/>
    <cellStyle name="Comma 4 5 2 14" xfId="1297"/>
    <cellStyle name="Comma 4 5 2 15" xfId="1049"/>
    <cellStyle name="Comma 4 5 2 16" xfId="1322"/>
    <cellStyle name="Comma 4 5 2 17" xfId="1651"/>
    <cellStyle name="Comma 4 5 2 18" xfId="1426"/>
    <cellStyle name="Comma 4 5 2 19" xfId="1813"/>
    <cellStyle name="Comma 4 5 2 2" xfId="1233"/>
    <cellStyle name="Comma 4 5 2 2 2" xfId="17897"/>
    <cellStyle name="Comma 4 5 2 20" xfId="1900"/>
    <cellStyle name="Comma 4 5 2 21" xfId="2261"/>
    <cellStyle name="Comma 4 5 2 22" xfId="2347"/>
    <cellStyle name="Comma 4 5 2 23" xfId="6026"/>
    <cellStyle name="Comma 4 5 2 24" xfId="5983"/>
    <cellStyle name="Comma 4 5 2 25" xfId="6033"/>
    <cellStyle name="Comma 4 5 2 26" xfId="5973"/>
    <cellStyle name="Comma 4 5 2 27" xfId="6043"/>
    <cellStyle name="Comma 4 5 2 28" xfId="5963"/>
    <cellStyle name="Comma 4 5 2 29" xfId="6054"/>
    <cellStyle name="Comma 4 5 2 3" xfId="1193"/>
    <cellStyle name="Comma 4 5 2 30" xfId="5950"/>
    <cellStyle name="Comma 4 5 2 31" xfId="6068"/>
    <cellStyle name="Comma 4 5 2 32" xfId="5937"/>
    <cellStyle name="Comma 4 5 2 33" xfId="6082"/>
    <cellStyle name="Comma 4 5 2 34" xfId="5913"/>
    <cellStyle name="Comma 4 5 2 35" xfId="6109"/>
    <cellStyle name="Comma 4 5 2 36" xfId="5859"/>
    <cellStyle name="Comma 4 5 2 37" xfId="6154"/>
    <cellStyle name="Comma 4 5 2 38" xfId="5707"/>
    <cellStyle name="Comma 4 5 2 39" xfId="6350"/>
    <cellStyle name="Comma 4 5 2 4" xfId="1243"/>
    <cellStyle name="Comma 4 5 2 40" xfId="6581"/>
    <cellStyle name="Comma 4 5 2 41" xfId="6808"/>
    <cellStyle name="Comma 4 5 2 42" xfId="7036"/>
    <cellStyle name="Comma 4 5 2 43" xfId="7264"/>
    <cellStyle name="Comma 4 5 2 44" xfId="7485"/>
    <cellStyle name="Comma 4 5 2 45" xfId="7717"/>
    <cellStyle name="Comma 4 5 2 46" xfId="7939"/>
    <cellStyle name="Comma 4 5 2 47" xfId="8165"/>
    <cellStyle name="Comma 4 5 2 48" xfId="8391"/>
    <cellStyle name="Comma 4 5 2 49" xfId="8619"/>
    <cellStyle name="Comma 4 5 2 5" xfId="1185"/>
    <cellStyle name="Comma 4 5 2 50" xfId="8845"/>
    <cellStyle name="Comma 4 5 2 51" xfId="9071"/>
    <cellStyle name="Comma 4 5 2 52" xfId="9300"/>
    <cellStyle name="Comma 4 5 2 53" xfId="9499"/>
    <cellStyle name="Comma 4 5 2 54" xfId="9747"/>
    <cellStyle name="Comma 4 5 2 55" xfId="13246"/>
    <cellStyle name="Comma 4 5 2 56" xfId="13218"/>
    <cellStyle name="Comma 4 5 2 57" xfId="13256"/>
    <cellStyle name="Comma 4 5 2 58" xfId="13213"/>
    <cellStyle name="Comma 4 5 2 59" xfId="13262"/>
    <cellStyle name="Comma 4 5 2 6" xfId="1253"/>
    <cellStyle name="Comma 4 5 2 60" xfId="13207"/>
    <cellStyle name="Comma 4 5 2 61" xfId="14588"/>
    <cellStyle name="Comma 4 5 2 62" xfId="14564"/>
    <cellStyle name="Comma 4 5 2 63" xfId="14594"/>
    <cellStyle name="Comma 4 5 2 64" xfId="14559"/>
    <cellStyle name="Comma 4 5 2 7" xfId="1174"/>
    <cellStyle name="Comma 4 5 2 8" xfId="1265"/>
    <cellStyle name="Comma 4 5 2 9" xfId="1161"/>
    <cellStyle name="Comma 4 5 20" xfId="1808"/>
    <cellStyle name="Comma 4 5 21" xfId="1878"/>
    <cellStyle name="Comma 4 5 22" xfId="2228"/>
    <cellStyle name="Comma 4 5 23" xfId="2325"/>
    <cellStyle name="Comma 4 5 24" xfId="6025"/>
    <cellStyle name="Comma 4 5 25" xfId="5984"/>
    <cellStyle name="Comma 4 5 26" xfId="6032"/>
    <cellStyle name="Comma 4 5 27" xfId="5974"/>
    <cellStyle name="Comma 4 5 28" xfId="6042"/>
    <cellStyle name="Comma 4 5 29" xfId="5964"/>
    <cellStyle name="Comma 4 5 3" xfId="1232"/>
    <cellStyle name="Comma 4 5 3 2" xfId="17898"/>
    <cellStyle name="Comma 4 5 30" xfId="6052"/>
    <cellStyle name="Comma 4 5 31" xfId="5951"/>
    <cellStyle name="Comma 4 5 32" xfId="6065"/>
    <cellStyle name="Comma 4 5 33" xfId="5938"/>
    <cellStyle name="Comma 4 5 34" xfId="6078"/>
    <cellStyle name="Comma 4 5 35" xfId="5914"/>
    <cellStyle name="Comma 4 5 36" xfId="6098"/>
    <cellStyle name="Comma 4 5 37" xfId="5874"/>
    <cellStyle name="Comma 4 5 38" xfId="6129"/>
    <cellStyle name="Comma 4 5 39" xfId="5733"/>
    <cellStyle name="Comma 4 5 4" xfId="1194"/>
    <cellStyle name="Comma 4 5 40" xfId="6324"/>
    <cellStyle name="Comma 4 5 41" xfId="6555"/>
    <cellStyle name="Comma 4 5 42" xfId="6782"/>
    <cellStyle name="Comma 4 5 43" xfId="6991"/>
    <cellStyle name="Comma 4 5 44" xfId="7238"/>
    <cellStyle name="Comma 4 5 45" xfId="7440"/>
    <cellStyle name="Comma 4 5 46" xfId="7711"/>
    <cellStyle name="Comma 4 5 47" xfId="7894"/>
    <cellStyle name="Comma 4 5 48" xfId="8113"/>
    <cellStyle name="Comma 4 5 49" xfId="8346"/>
    <cellStyle name="Comma 4 5 5" xfId="1242"/>
    <cellStyle name="Comma 4 5 50" xfId="8567"/>
    <cellStyle name="Comma 4 5 51" xfId="8824"/>
    <cellStyle name="Comma 4 5 52" xfId="9019"/>
    <cellStyle name="Comma 4 5 53" xfId="9299"/>
    <cellStyle name="Comma 4 5 54" xfId="9472"/>
    <cellStyle name="Comma 4 5 55" xfId="9746"/>
    <cellStyle name="Comma 4 5 56" xfId="13245"/>
    <cellStyle name="Comma 4 5 57" xfId="13219"/>
    <cellStyle name="Comma 4 5 58" xfId="13255"/>
    <cellStyle name="Comma 4 5 59" xfId="13214"/>
    <cellStyle name="Comma 4 5 6" xfId="1186"/>
    <cellStyle name="Comma 4 5 60" xfId="13261"/>
    <cellStyle name="Comma 4 5 61" xfId="13208"/>
    <cellStyle name="Comma 4 5 62" xfId="14587"/>
    <cellStyle name="Comma 4 5 63" xfId="14565"/>
    <cellStyle name="Comma 4 5 64" xfId="14593"/>
    <cellStyle name="Comma 4 5 65" xfId="14560"/>
    <cellStyle name="Comma 4 5 7" xfId="1252"/>
    <cellStyle name="Comma 4 5 8" xfId="1175"/>
    <cellStyle name="Comma 4 5 9" xfId="1264"/>
    <cellStyle name="Comma 4 50" xfId="6073"/>
    <cellStyle name="Comma 4 51" xfId="5945"/>
    <cellStyle name="Comma 4 52" xfId="6017"/>
    <cellStyle name="Comma 4 53" xfId="5932"/>
    <cellStyle name="Comma 4 54" xfId="6088"/>
    <cellStyle name="Comma 4 55" xfId="5908"/>
    <cellStyle name="Comma 4 56" xfId="6090"/>
    <cellStyle name="Comma 4 57" xfId="6450"/>
    <cellStyle name="Comma 4 58" xfId="6117"/>
    <cellStyle name="Comma 4 59" xfId="6905"/>
    <cellStyle name="Comma 4 6" xfId="412"/>
    <cellStyle name="Comma 4 6 10" xfId="1160"/>
    <cellStyle name="Comma 4 6 11" xfId="1279"/>
    <cellStyle name="Comma 4 6 12" xfId="1149"/>
    <cellStyle name="Comma 4 6 13" xfId="1293"/>
    <cellStyle name="Comma 4 6 14" xfId="1123"/>
    <cellStyle name="Comma 4 6 15" xfId="1298"/>
    <cellStyle name="Comma 4 6 16" xfId="1047"/>
    <cellStyle name="Comma 4 6 17" xfId="1323"/>
    <cellStyle name="Comma 4 6 18" xfId="1652"/>
    <cellStyle name="Comma 4 6 19" xfId="1427"/>
    <cellStyle name="Comma 4 6 2" xfId="413"/>
    <cellStyle name="Comma 4 6 2 10" xfId="1280"/>
    <cellStyle name="Comma 4 6 2 11" xfId="1148"/>
    <cellStyle name="Comma 4 6 2 12" xfId="1294"/>
    <cellStyle name="Comma 4 6 2 13" xfId="1122"/>
    <cellStyle name="Comma 4 6 2 14" xfId="1301"/>
    <cellStyle name="Comma 4 6 2 15" xfId="1025"/>
    <cellStyle name="Comma 4 6 2 16" xfId="1326"/>
    <cellStyle name="Comma 4 6 2 17" xfId="1653"/>
    <cellStyle name="Comma 4 6 2 18" xfId="1450"/>
    <cellStyle name="Comma 4 6 2 19" xfId="2101"/>
    <cellStyle name="Comma 4 6 2 2" xfId="1235"/>
    <cellStyle name="Comma 4 6 2 2 2" xfId="17899"/>
    <cellStyle name="Comma 4 6 2 20" xfId="1952"/>
    <cellStyle name="Comma 4 6 2 21" xfId="2548"/>
    <cellStyle name="Comma 4 6 2 22" xfId="2397"/>
    <cellStyle name="Comma 4 6 2 23" xfId="6028"/>
    <cellStyle name="Comma 4 6 2 24" xfId="5981"/>
    <cellStyle name="Comma 4 6 2 25" xfId="6035"/>
    <cellStyle name="Comma 4 6 2 26" xfId="5971"/>
    <cellStyle name="Comma 4 6 2 27" xfId="6045"/>
    <cellStyle name="Comma 4 6 2 28" xfId="5961"/>
    <cellStyle name="Comma 4 6 2 29" xfId="6058"/>
    <cellStyle name="Comma 4 6 2 3" xfId="1191"/>
    <cellStyle name="Comma 4 6 2 30" xfId="5948"/>
    <cellStyle name="Comma 4 6 2 31" xfId="6070"/>
    <cellStyle name="Comma 4 6 2 32" xfId="5935"/>
    <cellStyle name="Comma 4 6 2 33" xfId="6085"/>
    <cellStyle name="Comma 4 6 2 34" xfId="5911"/>
    <cellStyle name="Comma 4 6 2 35" xfId="6111"/>
    <cellStyle name="Comma 4 6 2 36" xfId="5837"/>
    <cellStyle name="Comma 4 6 2 37" xfId="6181"/>
    <cellStyle name="Comma 4 6 2 38" xfId="5703"/>
    <cellStyle name="Comma 4 6 2 39" xfId="6354"/>
    <cellStyle name="Comma 4 6 2 4" xfId="1245"/>
    <cellStyle name="Comma 4 6 2 40" xfId="6585"/>
    <cellStyle name="Comma 4 6 2 41" xfId="6812"/>
    <cellStyle name="Comma 4 6 2 42" xfId="7040"/>
    <cellStyle name="Comma 4 6 2 43" xfId="7268"/>
    <cellStyle name="Comma 4 6 2 44" xfId="7492"/>
    <cellStyle name="Comma 4 6 2 45" xfId="7721"/>
    <cellStyle name="Comma 4 6 2 46" xfId="7946"/>
    <cellStyle name="Comma 4 6 2 47" xfId="8172"/>
    <cellStyle name="Comma 4 6 2 48" xfId="8398"/>
    <cellStyle name="Comma 4 6 2 49" xfId="8626"/>
    <cellStyle name="Comma 4 6 2 5" xfId="1183"/>
    <cellStyle name="Comma 4 6 2 50" xfId="8852"/>
    <cellStyle name="Comma 4 6 2 51" xfId="9078"/>
    <cellStyle name="Comma 4 6 2 52" xfId="9328"/>
    <cellStyle name="Comma 4 6 2 53" xfId="9526"/>
    <cellStyle name="Comma 4 6 2 54" xfId="9775"/>
    <cellStyle name="Comma 4 6 2 55" xfId="13248"/>
    <cellStyle name="Comma 4 6 2 56" xfId="13216"/>
    <cellStyle name="Comma 4 6 2 57" xfId="13258"/>
    <cellStyle name="Comma 4 6 2 58" xfId="13211"/>
    <cellStyle name="Comma 4 6 2 59" xfId="13264"/>
    <cellStyle name="Comma 4 6 2 6" xfId="1255"/>
    <cellStyle name="Comma 4 6 2 60" xfId="13205"/>
    <cellStyle name="Comma 4 6 2 61" xfId="14590"/>
    <cellStyle name="Comma 4 6 2 62" xfId="14562"/>
    <cellStyle name="Comma 4 6 2 63" xfId="14596"/>
    <cellStyle name="Comma 4 6 2 64" xfId="14557"/>
    <cellStyle name="Comma 4 6 2 7" xfId="1172"/>
    <cellStyle name="Comma 4 6 2 8" xfId="1267"/>
    <cellStyle name="Comma 4 6 2 9" xfId="1159"/>
    <cellStyle name="Comma 4 6 20" xfId="2100"/>
    <cellStyle name="Comma 4 6 21" xfId="1949"/>
    <cellStyle name="Comma 4 6 22" xfId="2547"/>
    <cellStyle name="Comma 4 6 23" xfId="2371"/>
    <cellStyle name="Comma 4 6 24" xfId="6027"/>
    <cellStyle name="Comma 4 6 25" xfId="5982"/>
    <cellStyle name="Comma 4 6 26" xfId="6034"/>
    <cellStyle name="Comma 4 6 27" xfId="5972"/>
    <cellStyle name="Comma 4 6 28" xfId="6044"/>
    <cellStyle name="Comma 4 6 29" xfId="5962"/>
    <cellStyle name="Comma 4 6 3" xfId="1234"/>
    <cellStyle name="Comma 4 6 3 2" xfId="17900"/>
    <cellStyle name="Comma 4 6 30" xfId="6055"/>
    <cellStyle name="Comma 4 6 31" xfId="5949"/>
    <cellStyle name="Comma 4 6 32" xfId="6069"/>
    <cellStyle name="Comma 4 6 33" xfId="5936"/>
    <cellStyle name="Comma 4 6 34" xfId="6083"/>
    <cellStyle name="Comma 4 6 35" xfId="5912"/>
    <cellStyle name="Comma 4 6 36" xfId="6110"/>
    <cellStyle name="Comma 4 6 37" xfId="5858"/>
    <cellStyle name="Comma 4 6 38" xfId="6180"/>
    <cellStyle name="Comma 4 6 39" xfId="5706"/>
    <cellStyle name="Comma 4 6 4" xfId="1192"/>
    <cellStyle name="Comma 4 6 40" xfId="6351"/>
    <cellStyle name="Comma 4 6 41" xfId="6582"/>
    <cellStyle name="Comma 4 6 42" xfId="6809"/>
    <cellStyle name="Comma 4 6 43" xfId="7037"/>
    <cellStyle name="Comma 4 6 44" xfId="7265"/>
    <cellStyle name="Comma 4 6 45" xfId="7491"/>
    <cellStyle name="Comma 4 6 46" xfId="7718"/>
    <cellStyle name="Comma 4 6 47" xfId="7945"/>
    <cellStyle name="Comma 4 6 48" xfId="8171"/>
    <cellStyle name="Comma 4 6 49" xfId="8397"/>
    <cellStyle name="Comma 4 6 5" xfId="1244"/>
    <cellStyle name="Comma 4 6 50" xfId="8625"/>
    <cellStyle name="Comma 4 6 51" xfId="8851"/>
    <cellStyle name="Comma 4 6 52" xfId="9077"/>
    <cellStyle name="Comma 4 6 53" xfId="9303"/>
    <cellStyle name="Comma 4 6 54" xfId="9525"/>
    <cellStyle name="Comma 4 6 55" xfId="9750"/>
    <cellStyle name="Comma 4 6 56" xfId="13247"/>
    <cellStyle name="Comma 4 6 57" xfId="13217"/>
    <cellStyle name="Comma 4 6 58" xfId="13257"/>
    <cellStyle name="Comma 4 6 59" xfId="13212"/>
    <cellStyle name="Comma 4 6 6" xfId="1184"/>
    <cellStyle name="Comma 4 6 60" xfId="13263"/>
    <cellStyle name="Comma 4 6 61" xfId="13206"/>
    <cellStyle name="Comma 4 6 62" xfId="14589"/>
    <cellStyle name="Comma 4 6 63" xfId="14563"/>
    <cellStyle name="Comma 4 6 64" xfId="14595"/>
    <cellStyle name="Comma 4 6 65" xfId="14558"/>
    <cellStyle name="Comma 4 6 7" xfId="1254"/>
    <cellStyle name="Comma 4 6 8" xfId="1173"/>
    <cellStyle name="Comma 4 6 9" xfId="1266"/>
    <cellStyle name="Comma 4 60" xfId="13235"/>
    <cellStyle name="Comma 4 61" xfId="13232"/>
    <cellStyle name="Comma 4 62" xfId="13236"/>
    <cellStyle name="Comma 4 63" xfId="13234"/>
    <cellStyle name="Comma 4 64" xfId="13240"/>
    <cellStyle name="Comma 4 65" xfId="13233"/>
    <cellStyle name="Comma 4 66" xfId="14577"/>
    <cellStyle name="Comma 4 67" xfId="14575"/>
    <cellStyle name="Comma 4 68" xfId="14578"/>
    <cellStyle name="Comma 4 69" xfId="14576"/>
    <cellStyle name="Comma 4 7" xfId="1215"/>
    <cellStyle name="Comma 4 7 2" xfId="17901"/>
    <cellStyle name="Comma 4 8" xfId="1208"/>
    <cellStyle name="Comma 4 9" xfId="1216"/>
    <cellStyle name="Comma 40" xfId="414"/>
    <cellStyle name="Comma 40 10" xfId="22201"/>
    <cellStyle name="Comma 40 11" xfId="22202"/>
    <cellStyle name="Comma 40 2" xfId="415"/>
    <cellStyle name="Comma 40 2 10" xfId="22203"/>
    <cellStyle name="Comma 40 2 2" xfId="15450"/>
    <cellStyle name="Comma 40 2 2 2" xfId="17902"/>
    <cellStyle name="Comma 40 2 2 2 2" xfId="22204"/>
    <cellStyle name="Comma 40 2 2 3" xfId="17903"/>
    <cellStyle name="Comma 40 2 2 3 2" xfId="22205"/>
    <cellStyle name="Comma 40 2 2 4" xfId="22206"/>
    <cellStyle name="Comma 40 2 3" xfId="16189"/>
    <cellStyle name="Comma 40 2 3 2" xfId="17904"/>
    <cellStyle name="Comma 40 2 3 2 2" xfId="22207"/>
    <cellStyle name="Comma 40 2 3 3" xfId="19960"/>
    <cellStyle name="Comma 40 2 3 3 2" xfId="25630"/>
    <cellStyle name="Comma 40 2 3 4" xfId="22208"/>
    <cellStyle name="Comma 40 2 4" xfId="16190"/>
    <cellStyle name="Comma 40 2 4 2" xfId="17905"/>
    <cellStyle name="Comma 40 2 4 2 2" xfId="22209"/>
    <cellStyle name="Comma 40 2 4 3" xfId="19961"/>
    <cellStyle name="Comma 40 2 4 3 2" xfId="25631"/>
    <cellStyle name="Comma 40 2 4 4" xfId="22210"/>
    <cellStyle name="Comma 40 2 5" xfId="16191"/>
    <cellStyle name="Comma 40 2 5 2" xfId="17906"/>
    <cellStyle name="Comma 40 2 5 2 2" xfId="22211"/>
    <cellStyle name="Comma 40 2 5 3" xfId="19962"/>
    <cellStyle name="Comma 40 2 5 3 2" xfId="25632"/>
    <cellStyle name="Comma 40 2 5 4" xfId="22212"/>
    <cellStyle name="Comma 40 2 6" xfId="16192"/>
    <cellStyle name="Comma 40 2 6 2" xfId="17907"/>
    <cellStyle name="Comma 40 2 6 2 2" xfId="22213"/>
    <cellStyle name="Comma 40 2 6 3" xfId="19963"/>
    <cellStyle name="Comma 40 2 6 3 2" xfId="25633"/>
    <cellStyle name="Comma 40 2 6 4" xfId="22214"/>
    <cellStyle name="Comma 40 2 7" xfId="17908"/>
    <cellStyle name="Comma 40 2 7 2" xfId="22215"/>
    <cellStyle name="Comma 40 2 8" xfId="17909"/>
    <cellStyle name="Comma 40 2 8 2" xfId="22216"/>
    <cellStyle name="Comma 40 2 9" xfId="22217"/>
    <cellStyle name="Comma 40 3" xfId="15451"/>
    <cellStyle name="Comma 40 3 2" xfId="17910"/>
    <cellStyle name="Comma 40 3 2 2" xfId="22218"/>
    <cellStyle name="Comma 40 3 3" xfId="17911"/>
    <cellStyle name="Comma 40 3 3 2" xfId="22219"/>
    <cellStyle name="Comma 40 3 4" xfId="22220"/>
    <cellStyle name="Comma 40 4" xfId="16193"/>
    <cellStyle name="Comma 40 4 2" xfId="17912"/>
    <cellStyle name="Comma 40 4 2 2" xfId="22221"/>
    <cellStyle name="Comma 40 4 3" xfId="19964"/>
    <cellStyle name="Comma 40 4 3 2" xfId="25634"/>
    <cellStyle name="Comma 40 4 4" xfId="22222"/>
    <cellStyle name="Comma 40 5" xfId="16194"/>
    <cellStyle name="Comma 40 5 2" xfId="17913"/>
    <cellStyle name="Comma 40 5 2 2" xfId="22223"/>
    <cellStyle name="Comma 40 5 3" xfId="19965"/>
    <cellStyle name="Comma 40 5 3 2" xfId="25635"/>
    <cellStyle name="Comma 40 5 4" xfId="22224"/>
    <cellStyle name="Comma 40 6" xfId="16195"/>
    <cellStyle name="Comma 40 6 2" xfId="17914"/>
    <cellStyle name="Comma 40 6 2 2" xfId="22225"/>
    <cellStyle name="Comma 40 6 3" xfId="19966"/>
    <cellStyle name="Comma 40 6 3 2" xfId="25636"/>
    <cellStyle name="Comma 40 6 4" xfId="22226"/>
    <cellStyle name="Comma 40 7" xfId="16196"/>
    <cellStyle name="Comma 40 7 2" xfId="17915"/>
    <cellStyle name="Comma 40 7 2 2" xfId="22227"/>
    <cellStyle name="Comma 40 7 3" xfId="19967"/>
    <cellStyle name="Comma 40 7 3 2" xfId="25637"/>
    <cellStyle name="Comma 40 7 4" xfId="22228"/>
    <cellStyle name="Comma 40 8" xfId="17916"/>
    <cellStyle name="Comma 40 8 2" xfId="22229"/>
    <cellStyle name="Comma 40 9" xfId="17917"/>
    <cellStyle name="Comma 40 9 2" xfId="22230"/>
    <cellStyle name="Comma 41" xfId="416"/>
    <cellStyle name="Comma 41 10" xfId="22231"/>
    <cellStyle name="Comma 41 11" xfId="22232"/>
    <cellStyle name="Comma 41 2" xfId="417"/>
    <cellStyle name="Comma 41 2 10" xfId="22233"/>
    <cellStyle name="Comma 41 2 2" xfId="15452"/>
    <cellStyle name="Comma 41 2 2 2" xfId="17918"/>
    <cellStyle name="Comma 41 2 2 2 2" xfId="22234"/>
    <cellStyle name="Comma 41 2 2 3" xfId="17919"/>
    <cellStyle name="Comma 41 2 2 3 2" xfId="22235"/>
    <cellStyle name="Comma 41 2 2 4" xfId="22236"/>
    <cellStyle name="Comma 41 2 3" xfId="16197"/>
    <cellStyle name="Comma 41 2 3 2" xfId="17920"/>
    <cellStyle name="Comma 41 2 3 2 2" xfId="22237"/>
    <cellStyle name="Comma 41 2 3 3" xfId="19968"/>
    <cellStyle name="Comma 41 2 3 3 2" xfId="25638"/>
    <cellStyle name="Comma 41 2 3 4" xfId="22238"/>
    <cellStyle name="Comma 41 2 4" xfId="16198"/>
    <cellStyle name="Comma 41 2 4 2" xfId="17921"/>
    <cellStyle name="Comma 41 2 4 2 2" xfId="22239"/>
    <cellStyle name="Comma 41 2 4 3" xfId="19969"/>
    <cellStyle name="Comma 41 2 4 3 2" xfId="25639"/>
    <cellStyle name="Comma 41 2 4 4" xfId="22240"/>
    <cellStyle name="Comma 41 2 5" xfId="16199"/>
    <cellStyle name="Comma 41 2 5 2" xfId="17922"/>
    <cellStyle name="Comma 41 2 5 2 2" xfId="22241"/>
    <cellStyle name="Comma 41 2 5 3" xfId="19970"/>
    <cellStyle name="Comma 41 2 5 3 2" xfId="25640"/>
    <cellStyle name="Comma 41 2 5 4" xfId="22242"/>
    <cellStyle name="Comma 41 2 6" xfId="16200"/>
    <cellStyle name="Comma 41 2 6 2" xfId="17923"/>
    <cellStyle name="Comma 41 2 6 2 2" xfId="22243"/>
    <cellStyle name="Comma 41 2 6 3" xfId="19971"/>
    <cellStyle name="Comma 41 2 6 3 2" xfId="25641"/>
    <cellStyle name="Comma 41 2 6 4" xfId="22244"/>
    <cellStyle name="Comma 41 2 7" xfId="17924"/>
    <cellStyle name="Comma 41 2 7 2" xfId="22245"/>
    <cellStyle name="Comma 41 2 8" xfId="17925"/>
    <cellStyle name="Comma 41 2 8 2" xfId="22246"/>
    <cellStyle name="Comma 41 2 9" xfId="22247"/>
    <cellStyle name="Comma 41 3" xfId="15453"/>
    <cellStyle name="Comma 41 3 2" xfId="17926"/>
    <cellStyle name="Comma 41 3 2 2" xfId="22248"/>
    <cellStyle name="Comma 41 3 3" xfId="17927"/>
    <cellStyle name="Comma 41 3 3 2" xfId="22249"/>
    <cellStyle name="Comma 41 3 4" xfId="22250"/>
    <cellStyle name="Comma 41 4" xfId="16201"/>
    <cellStyle name="Comma 41 4 2" xfId="17928"/>
    <cellStyle name="Comma 41 4 2 2" xfId="22251"/>
    <cellStyle name="Comma 41 4 3" xfId="19972"/>
    <cellStyle name="Comma 41 4 3 2" xfId="25642"/>
    <cellStyle name="Comma 41 4 4" xfId="22252"/>
    <cellStyle name="Comma 41 5" xfId="16202"/>
    <cellStyle name="Comma 41 5 2" xfId="17929"/>
    <cellStyle name="Comma 41 5 2 2" xfId="22253"/>
    <cellStyle name="Comma 41 5 3" xfId="19973"/>
    <cellStyle name="Comma 41 5 3 2" xfId="25643"/>
    <cellStyle name="Comma 41 5 4" xfId="22254"/>
    <cellStyle name="Comma 41 6" xfId="16203"/>
    <cellStyle name="Comma 41 6 2" xfId="17930"/>
    <cellStyle name="Comma 41 6 2 2" xfId="22255"/>
    <cellStyle name="Comma 41 6 3" xfId="19974"/>
    <cellStyle name="Comma 41 6 3 2" xfId="25644"/>
    <cellStyle name="Comma 41 6 4" xfId="22256"/>
    <cellStyle name="Comma 41 7" xfId="16204"/>
    <cellStyle name="Comma 41 7 2" xfId="17931"/>
    <cellStyle name="Comma 41 7 2 2" xfId="22257"/>
    <cellStyle name="Comma 41 7 3" xfId="19975"/>
    <cellStyle name="Comma 41 7 3 2" xfId="25645"/>
    <cellStyle name="Comma 41 7 4" xfId="22258"/>
    <cellStyle name="Comma 41 8" xfId="17932"/>
    <cellStyle name="Comma 41 8 2" xfId="22259"/>
    <cellStyle name="Comma 41 9" xfId="17933"/>
    <cellStyle name="Comma 41 9 2" xfId="22260"/>
    <cellStyle name="Comma 42" xfId="418"/>
    <cellStyle name="Comma 42 10" xfId="22261"/>
    <cellStyle name="Comma 42 11" xfId="22262"/>
    <cellStyle name="Comma 42 2" xfId="419"/>
    <cellStyle name="Comma 42 2 10" xfId="22263"/>
    <cellStyle name="Comma 42 2 2" xfId="15454"/>
    <cellStyle name="Comma 42 2 2 2" xfId="17934"/>
    <cellStyle name="Comma 42 2 2 2 2" xfId="22264"/>
    <cellStyle name="Comma 42 2 2 3" xfId="17935"/>
    <cellStyle name="Comma 42 2 2 3 2" xfId="22265"/>
    <cellStyle name="Comma 42 2 2 4" xfId="22266"/>
    <cellStyle name="Comma 42 2 3" xfId="16205"/>
    <cellStyle name="Comma 42 2 3 2" xfId="17936"/>
    <cellStyle name="Comma 42 2 3 2 2" xfId="22267"/>
    <cellStyle name="Comma 42 2 3 3" xfId="19976"/>
    <cellStyle name="Comma 42 2 3 3 2" xfId="25646"/>
    <cellStyle name="Comma 42 2 3 4" xfId="22268"/>
    <cellStyle name="Comma 42 2 4" xfId="16206"/>
    <cellStyle name="Comma 42 2 4 2" xfId="17937"/>
    <cellStyle name="Comma 42 2 4 2 2" xfId="22269"/>
    <cellStyle name="Comma 42 2 4 3" xfId="19977"/>
    <cellStyle name="Comma 42 2 4 3 2" xfId="25647"/>
    <cellStyle name="Comma 42 2 4 4" xfId="22270"/>
    <cellStyle name="Comma 42 2 5" xfId="16207"/>
    <cellStyle name="Comma 42 2 5 2" xfId="17938"/>
    <cellStyle name="Comma 42 2 5 2 2" xfId="22271"/>
    <cellStyle name="Comma 42 2 5 3" xfId="19978"/>
    <cellStyle name="Comma 42 2 5 3 2" xfId="25648"/>
    <cellStyle name="Comma 42 2 5 4" xfId="22272"/>
    <cellStyle name="Comma 42 2 6" xfId="16208"/>
    <cellStyle name="Comma 42 2 6 2" xfId="17939"/>
    <cellStyle name="Comma 42 2 6 2 2" xfId="22273"/>
    <cellStyle name="Comma 42 2 6 3" xfId="19979"/>
    <cellStyle name="Comma 42 2 6 3 2" xfId="25649"/>
    <cellStyle name="Comma 42 2 6 4" xfId="22274"/>
    <cellStyle name="Comma 42 2 7" xfId="17940"/>
    <cellStyle name="Comma 42 2 7 2" xfId="22275"/>
    <cellStyle name="Comma 42 2 8" xfId="17941"/>
    <cellStyle name="Comma 42 2 8 2" xfId="22276"/>
    <cellStyle name="Comma 42 2 9" xfId="22277"/>
    <cellStyle name="Comma 42 3" xfId="15455"/>
    <cellStyle name="Comma 42 3 2" xfId="17942"/>
    <cellStyle name="Comma 42 3 2 2" xfId="22278"/>
    <cellStyle name="Comma 42 3 3" xfId="17943"/>
    <cellStyle name="Comma 42 3 3 2" xfId="22279"/>
    <cellStyle name="Comma 42 3 4" xfId="22280"/>
    <cellStyle name="Comma 42 4" xfId="16209"/>
    <cellStyle name="Comma 42 4 2" xfId="17944"/>
    <cellStyle name="Comma 42 4 2 2" xfId="22281"/>
    <cellStyle name="Comma 42 4 3" xfId="19980"/>
    <cellStyle name="Comma 42 4 3 2" xfId="25650"/>
    <cellStyle name="Comma 42 4 4" xfId="22282"/>
    <cellStyle name="Comma 42 5" xfId="16210"/>
    <cellStyle name="Comma 42 5 2" xfId="17945"/>
    <cellStyle name="Comma 42 5 2 2" xfId="22283"/>
    <cellStyle name="Comma 42 5 3" xfId="19981"/>
    <cellStyle name="Comma 42 5 3 2" xfId="25651"/>
    <cellStyle name="Comma 42 5 4" xfId="22284"/>
    <cellStyle name="Comma 42 6" xfId="16211"/>
    <cellStyle name="Comma 42 6 2" xfId="17946"/>
    <cellStyle name="Comma 42 6 2 2" xfId="22285"/>
    <cellStyle name="Comma 42 6 3" xfId="19982"/>
    <cellStyle name="Comma 42 6 3 2" xfId="25652"/>
    <cellStyle name="Comma 42 6 4" xfId="22286"/>
    <cellStyle name="Comma 42 7" xfId="16212"/>
    <cellStyle name="Comma 42 7 2" xfId="17947"/>
    <cellStyle name="Comma 42 7 2 2" xfId="22287"/>
    <cellStyle name="Comma 42 7 3" xfId="19983"/>
    <cellStyle name="Comma 42 7 3 2" xfId="25653"/>
    <cellStyle name="Comma 42 7 4" xfId="22288"/>
    <cellStyle name="Comma 42 8" xfId="17948"/>
    <cellStyle name="Comma 42 8 2" xfId="22289"/>
    <cellStyle name="Comma 42 9" xfId="17949"/>
    <cellStyle name="Comma 42 9 2" xfId="22290"/>
    <cellStyle name="Comma 43" xfId="420"/>
    <cellStyle name="Comma 43 10" xfId="22291"/>
    <cellStyle name="Comma 43 11" xfId="22292"/>
    <cellStyle name="Comma 43 2" xfId="421"/>
    <cellStyle name="Comma 43 2 10" xfId="22293"/>
    <cellStyle name="Comma 43 2 2" xfId="15456"/>
    <cellStyle name="Comma 43 2 2 2" xfId="17950"/>
    <cellStyle name="Comma 43 2 2 2 2" xfId="22294"/>
    <cellStyle name="Comma 43 2 2 3" xfId="17951"/>
    <cellStyle name="Comma 43 2 2 3 2" xfId="22295"/>
    <cellStyle name="Comma 43 2 2 4" xfId="22296"/>
    <cellStyle name="Comma 43 2 3" xfId="16213"/>
    <cellStyle name="Comma 43 2 3 2" xfId="17952"/>
    <cellStyle name="Comma 43 2 3 2 2" xfId="22297"/>
    <cellStyle name="Comma 43 2 3 3" xfId="19984"/>
    <cellStyle name="Comma 43 2 3 3 2" xfId="25654"/>
    <cellStyle name="Comma 43 2 3 4" xfId="22298"/>
    <cellStyle name="Comma 43 2 4" xfId="16214"/>
    <cellStyle name="Comma 43 2 4 2" xfId="17953"/>
    <cellStyle name="Comma 43 2 4 2 2" xfId="22299"/>
    <cellStyle name="Comma 43 2 4 3" xfId="19985"/>
    <cellStyle name="Comma 43 2 4 3 2" xfId="25655"/>
    <cellStyle name="Comma 43 2 4 4" xfId="22300"/>
    <cellStyle name="Comma 43 2 5" xfId="16215"/>
    <cellStyle name="Comma 43 2 5 2" xfId="17954"/>
    <cellStyle name="Comma 43 2 5 2 2" xfId="22301"/>
    <cellStyle name="Comma 43 2 5 3" xfId="19986"/>
    <cellStyle name="Comma 43 2 5 3 2" xfId="25656"/>
    <cellStyle name="Comma 43 2 5 4" xfId="22302"/>
    <cellStyle name="Comma 43 2 6" xfId="16216"/>
    <cellStyle name="Comma 43 2 6 2" xfId="17955"/>
    <cellStyle name="Comma 43 2 6 2 2" xfId="22303"/>
    <cellStyle name="Comma 43 2 6 3" xfId="19987"/>
    <cellStyle name="Comma 43 2 6 3 2" xfId="25657"/>
    <cellStyle name="Comma 43 2 6 4" xfId="22304"/>
    <cellStyle name="Comma 43 2 7" xfId="17956"/>
    <cellStyle name="Comma 43 2 7 2" xfId="22305"/>
    <cellStyle name="Comma 43 2 8" xfId="17957"/>
    <cellStyle name="Comma 43 2 8 2" xfId="22306"/>
    <cellStyle name="Comma 43 2 9" xfId="22307"/>
    <cellStyle name="Comma 43 3" xfId="15457"/>
    <cellStyle name="Comma 43 3 2" xfId="17958"/>
    <cellStyle name="Comma 43 3 2 2" xfId="22308"/>
    <cellStyle name="Comma 43 3 3" xfId="17959"/>
    <cellStyle name="Comma 43 3 3 2" xfId="22309"/>
    <cellStyle name="Comma 43 3 4" xfId="22310"/>
    <cellStyle name="Comma 43 4" xfId="16217"/>
    <cellStyle name="Comma 43 4 2" xfId="17960"/>
    <cellStyle name="Comma 43 4 2 2" xfId="22311"/>
    <cellStyle name="Comma 43 4 3" xfId="19988"/>
    <cellStyle name="Comma 43 4 3 2" xfId="25658"/>
    <cellStyle name="Comma 43 4 4" xfId="22312"/>
    <cellStyle name="Comma 43 5" xfId="16218"/>
    <cellStyle name="Comma 43 5 2" xfId="17961"/>
    <cellStyle name="Comma 43 5 2 2" xfId="22313"/>
    <cellStyle name="Comma 43 5 3" xfId="19989"/>
    <cellStyle name="Comma 43 5 3 2" xfId="25659"/>
    <cellStyle name="Comma 43 5 4" xfId="22314"/>
    <cellStyle name="Comma 43 6" xfId="16219"/>
    <cellStyle name="Comma 43 6 2" xfId="17962"/>
    <cellStyle name="Comma 43 6 2 2" xfId="22315"/>
    <cellStyle name="Comma 43 6 3" xfId="19990"/>
    <cellStyle name="Comma 43 6 3 2" xfId="25660"/>
    <cellStyle name="Comma 43 6 4" xfId="22316"/>
    <cellStyle name="Comma 43 7" xfId="16220"/>
    <cellStyle name="Comma 43 7 2" xfId="17963"/>
    <cellStyle name="Comma 43 7 2 2" xfId="22317"/>
    <cellStyle name="Comma 43 7 3" xfId="19991"/>
    <cellStyle name="Comma 43 7 3 2" xfId="25661"/>
    <cellStyle name="Comma 43 7 4" xfId="22318"/>
    <cellStyle name="Comma 43 8" xfId="17964"/>
    <cellStyle name="Comma 43 8 2" xfId="22319"/>
    <cellStyle name="Comma 43 9" xfId="17965"/>
    <cellStyle name="Comma 43 9 2" xfId="22320"/>
    <cellStyle name="Comma 44" xfId="422"/>
    <cellStyle name="Comma 44 10" xfId="22321"/>
    <cellStyle name="Comma 44 11" xfId="22322"/>
    <cellStyle name="Comma 44 2" xfId="423"/>
    <cellStyle name="Comma 44 2 10" xfId="22323"/>
    <cellStyle name="Comma 44 2 2" xfId="15458"/>
    <cellStyle name="Comma 44 2 2 2" xfId="17966"/>
    <cellStyle name="Comma 44 2 2 2 2" xfId="22324"/>
    <cellStyle name="Comma 44 2 2 3" xfId="17967"/>
    <cellStyle name="Comma 44 2 2 3 2" xfId="22325"/>
    <cellStyle name="Comma 44 2 2 4" xfId="22326"/>
    <cellStyle name="Comma 44 2 3" xfId="16221"/>
    <cellStyle name="Comma 44 2 3 2" xfId="17968"/>
    <cellStyle name="Comma 44 2 3 2 2" xfId="22327"/>
    <cellStyle name="Comma 44 2 3 3" xfId="19992"/>
    <cellStyle name="Comma 44 2 3 3 2" xfId="25662"/>
    <cellStyle name="Comma 44 2 3 4" xfId="22328"/>
    <cellStyle name="Comma 44 2 4" xfId="16222"/>
    <cellStyle name="Comma 44 2 4 2" xfId="17969"/>
    <cellStyle name="Comma 44 2 4 2 2" xfId="22329"/>
    <cellStyle name="Comma 44 2 4 3" xfId="19993"/>
    <cellStyle name="Comma 44 2 4 3 2" xfId="25663"/>
    <cellStyle name="Comma 44 2 4 4" xfId="22330"/>
    <cellStyle name="Comma 44 2 5" xfId="16223"/>
    <cellStyle name="Comma 44 2 5 2" xfId="17970"/>
    <cellStyle name="Comma 44 2 5 2 2" xfId="22331"/>
    <cellStyle name="Comma 44 2 5 3" xfId="19994"/>
    <cellStyle name="Comma 44 2 5 3 2" xfId="25664"/>
    <cellStyle name="Comma 44 2 5 4" xfId="22332"/>
    <cellStyle name="Comma 44 2 6" xfId="16224"/>
    <cellStyle name="Comma 44 2 6 2" xfId="17971"/>
    <cellStyle name="Comma 44 2 6 2 2" xfId="22333"/>
    <cellStyle name="Comma 44 2 6 3" xfId="19995"/>
    <cellStyle name="Comma 44 2 6 3 2" xfId="25665"/>
    <cellStyle name="Comma 44 2 6 4" xfId="22334"/>
    <cellStyle name="Comma 44 2 7" xfId="17972"/>
    <cellStyle name="Comma 44 2 7 2" xfId="22335"/>
    <cellStyle name="Comma 44 2 8" xfId="17973"/>
    <cellStyle name="Comma 44 2 8 2" xfId="22336"/>
    <cellStyle name="Comma 44 2 9" xfId="22337"/>
    <cellStyle name="Comma 44 3" xfId="15459"/>
    <cellStyle name="Comma 44 3 2" xfId="17974"/>
    <cellStyle name="Comma 44 3 2 2" xfId="22338"/>
    <cellStyle name="Comma 44 3 3" xfId="17975"/>
    <cellStyle name="Comma 44 3 3 2" xfId="22339"/>
    <cellStyle name="Comma 44 3 4" xfId="22340"/>
    <cellStyle name="Comma 44 4" xfId="16225"/>
    <cellStyle name="Comma 44 4 2" xfId="17976"/>
    <cellStyle name="Comma 44 4 2 2" xfId="22341"/>
    <cellStyle name="Comma 44 4 3" xfId="19996"/>
    <cellStyle name="Comma 44 4 3 2" xfId="25666"/>
    <cellStyle name="Comma 44 4 4" xfId="22342"/>
    <cellStyle name="Comma 44 5" xfId="16226"/>
    <cellStyle name="Comma 44 5 2" xfId="17977"/>
    <cellStyle name="Comma 44 5 2 2" xfId="22343"/>
    <cellStyle name="Comma 44 5 3" xfId="19997"/>
    <cellStyle name="Comma 44 5 3 2" xfId="25667"/>
    <cellStyle name="Comma 44 5 4" xfId="22344"/>
    <cellStyle name="Comma 44 6" xfId="16227"/>
    <cellStyle name="Comma 44 6 2" xfId="17978"/>
    <cellStyle name="Comma 44 6 2 2" xfId="22345"/>
    <cellStyle name="Comma 44 6 3" xfId="19998"/>
    <cellStyle name="Comma 44 6 3 2" xfId="25668"/>
    <cellStyle name="Comma 44 6 4" xfId="22346"/>
    <cellStyle name="Comma 44 7" xfId="16228"/>
    <cellStyle name="Comma 44 7 2" xfId="17979"/>
    <cellStyle name="Comma 44 7 2 2" xfId="22347"/>
    <cellStyle name="Comma 44 7 3" xfId="19999"/>
    <cellStyle name="Comma 44 7 3 2" xfId="25669"/>
    <cellStyle name="Comma 44 7 4" xfId="22348"/>
    <cellStyle name="Comma 44 8" xfId="17980"/>
    <cellStyle name="Comma 44 8 2" xfId="22349"/>
    <cellStyle name="Comma 44 9" xfId="17981"/>
    <cellStyle name="Comma 44 9 2" xfId="22350"/>
    <cellStyle name="Comma 45" xfId="424"/>
    <cellStyle name="Comma 45 10" xfId="22351"/>
    <cellStyle name="Comma 45 11" xfId="22352"/>
    <cellStyle name="Comma 45 2" xfId="425"/>
    <cellStyle name="Comma 45 2 10" xfId="22353"/>
    <cellStyle name="Comma 45 2 2" xfId="15460"/>
    <cellStyle name="Comma 45 2 2 2" xfId="17982"/>
    <cellStyle name="Comma 45 2 2 2 2" xfId="22354"/>
    <cellStyle name="Comma 45 2 2 3" xfId="17983"/>
    <cellStyle name="Comma 45 2 2 3 2" xfId="22355"/>
    <cellStyle name="Comma 45 2 2 4" xfId="22356"/>
    <cellStyle name="Comma 45 2 3" xfId="16229"/>
    <cellStyle name="Comma 45 2 3 2" xfId="17984"/>
    <cellStyle name="Comma 45 2 3 2 2" xfId="22357"/>
    <cellStyle name="Comma 45 2 3 3" xfId="20000"/>
    <cellStyle name="Comma 45 2 3 3 2" xfId="25670"/>
    <cellStyle name="Comma 45 2 3 4" xfId="22358"/>
    <cellStyle name="Comma 45 2 4" xfId="16230"/>
    <cellStyle name="Comma 45 2 4 2" xfId="17985"/>
    <cellStyle name="Comma 45 2 4 2 2" xfId="22359"/>
    <cellStyle name="Comma 45 2 4 3" xfId="20001"/>
    <cellStyle name="Comma 45 2 4 3 2" xfId="25671"/>
    <cellStyle name="Comma 45 2 4 4" xfId="22360"/>
    <cellStyle name="Comma 45 2 5" xfId="16231"/>
    <cellStyle name="Comma 45 2 5 2" xfId="17986"/>
    <cellStyle name="Comma 45 2 5 2 2" xfId="22361"/>
    <cellStyle name="Comma 45 2 5 3" xfId="20002"/>
    <cellStyle name="Comma 45 2 5 3 2" xfId="25672"/>
    <cellStyle name="Comma 45 2 5 4" xfId="22362"/>
    <cellStyle name="Comma 45 2 6" xfId="16232"/>
    <cellStyle name="Comma 45 2 6 2" xfId="17987"/>
    <cellStyle name="Comma 45 2 6 2 2" xfId="22363"/>
    <cellStyle name="Comma 45 2 6 3" xfId="20003"/>
    <cellStyle name="Comma 45 2 6 3 2" xfId="25673"/>
    <cellStyle name="Comma 45 2 6 4" xfId="22364"/>
    <cellStyle name="Comma 45 2 7" xfId="17988"/>
    <cellStyle name="Comma 45 2 7 2" xfId="22365"/>
    <cellStyle name="Comma 45 2 8" xfId="17989"/>
    <cellStyle name="Comma 45 2 8 2" xfId="22366"/>
    <cellStyle name="Comma 45 2 9" xfId="22367"/>
    <cellStyle name="Comma 45 3" xfId="15461"/>
    <cellStyle name="Comma 45 3 2" xfId="17990"/>
    <cellStyle name="Comma 45 3 2 2" xfId="22368"/>
    <cellStyle name="Comma 45 3 3" xfId="17991"/>
    <cellStyle name="Comma 45 3 3 2" xfId="22369"/>
    <cellStyle name="Comma 45 3 4" xfId="22370"/>
    <cellStyle name="Comma 45 4" xfId="16233"/>
    <cellStyle name="Comma 45 4 2" xfId="17992"/>
    <cellStyle name="Comma 45 4 2 2" xfId="22371"/>
    <cellStyle name="Comma 45 4 3" xfId="20004"/>
    <cellStyle name="Comma 45 4 3 2" xfId="25674"/>
    <cellStyle name="Comma 45 4 4" xfId="22372"/>
    <cellStyle name="Comma 45 5" xfId="16234"/>
    <cellStyle name="Comma 45 5 2" xfId="17993"/>
    <cellStyle name="Comma 45 5 2 2" xfId="22373"/>
    <cellStyle name="Comma 45 5 3" xfId="20005"/>
    <cellStyle name="Comma 45 5 3 2" xfId="25675"/>
    <cellStyle name="Comma 45 5 4" xfId="22374"/>
    <cellStyle name="Comma 45 6" xfId="16235"/>
    <cellStyle name="Comma 45 6 2" xfId="17994"/>
    <cellStyle name="Comma 45 6 2 2" xfId="22375"/>
    <cellStyle name="Comma 45 6 3" xfId="20006"/>
    <cellStyle name="Comma 45 6 3 2" xfId="25676"/>
    <cellStyle name="Comma 45 6 4" xfId="22376"/>
    <cellStyle name="Comma 45 7" xfId="16236"/>
    <cellStyle name="Comma 45 7 2" xfId="17995"/>
    <cellStyle name="Comma 45 7 2 2" xfId="22377"/>
    <cellStyle name="Comma 45 7 3" xfId="20007"/>
    <cellStyle name="Comma 45 7 3 2" xfId="25677"/>
    <cellStyle name="Comma 45 7 4" xfId="22378"/>
    <cellStyle name="Comma 45 8" xfId="17996"/>
    <cellStyle name="Comma 45 8 2" xfId="22379"/>
    <cellStyle name="Comma 45 9" xfId="17997"/>
    <cellStyle name="Comma 45 9 2" xfId="22380"/>
    <cellStyle name="Comma 46" xfId="426"/>
    <cellStyle name="Comma 46 10" xfId="22381"/>
    <cellStyle name="Comma 46 11" xfId="22382"/>
    <cellStyle name="Comma 46 2" xfId="427"/>
    <cellStyle name="Comma 46 2 10" xfId="22383"/>
    <cellStyle name="Comma 46 2 2" xfId="15462"/>
    <cellStyle name="Comma 46 2 2 2" xfId="17998"/>
    <cellStyle name="Comma 46 2 2 2 2" xfId="22384"/>
    <cellStyle name="Comma 46 2 2 3" xfId="17999"/>
    <cellStyle name="Comma 46 2 2 3 2" xfId="22385"/>
    <cellStyle name="Comma 46 2 2 4" xfId="22386"/>
    <cellStyle name="Comma 46 2 3" xfId="16237"/>
    <cellStyle name="Comma 46 2 3 2" xfId="18000"/>
    <cellStyle name="Comma 46 2 3 2 2" xfId="22387"/>
    <cellStyle name="Comma 46 2 3 3" xfId="20008"/>
    <cellStyle name="Comma 46 2 3 3 2" xfId="25678"/>
    <cellStyle name="Comma 46 2 3 4" xfId="22388"/>
    <cellStyle name="Comma 46 2 4" xfId="16238"/>
    <cellStyle name="Comma 46 2 4 2" xfId="18001"/>
    <cellStyle name="Comma 46 2 4 2 2" xfId="22389"/>
    <cellStyle name="Comma 46 2 4 3" xfId="20009"/>
    <cellStyle name="Comma 46 2 4 3 2" xfId="25679"/>
    <cellStyle name="Comma 46 2 4 4" xfId="22390"/>
    <cellStyle name="Comma 46 2 5" xfId="16239"/>
    <cellStyle name="Comma 46 2 5 2" xfId="18002"/>
    <cellStyle name="Comma 46 2 5 2 2" xfId="22391"/>
    <cellStyle name="Comma 46 2 5 3" xfId="20010"/>
    <cellStyle name="Comma 46 2 5 3 2" xfId="25680"/>
    <cellStyle name="Comma 46 2 5 4" xfId="22392"/>
    <cellStyle name="Comma 46 2 6" xfId="16240"/>
    <cellStyle name="Comma 46 2 6 2" xfId="18003"/>
    <cellStyle name="Comma 46 2 6 2 2" xfId="22393"/>
    <cellStyle name="Comma 46 2 6 3" xfId="20011"/>
    <cellStyle name="Comma 46 2 6 3 2" xfId="25681"/>
    <cellStyle name="Comma 46 2 6 4" xfId="22394"/>
    <cellStyle name="Comma 46 2 7" xfId="18004"/>
    <cellStyle name="Comma 46 2 7 2" xfId="22395"/>
    <cellStyle name="Comma 46 2 8" xfId="18005"/>
    <cellStyle name="Comma 46 2 8 2" xfId="22396"/>
    <cellStyle name="Comma 46 2 9" xfId="22397"/>
    <cellStyle name="Comma 46 3" xfId="15463"/>
    <cellStyle name="Comma 46 3 2" xfId="18006"/>
    <cellStyle name="Comma 46 3 2 2" xfId="22398"/>
    <cellStyle name="Comma 46 3 3" xfId="18007"/>
    <cellStyle name="Comma 46 3 3 2" xfId="22399"/>
    <cellStyle name="Comma 46 3 4" xfId="22400"/>
    <cellStyle name="Comma 46 4" xfId="16241"/>
    <cellStyle name="Comma 46 4 2" xfId="18008"/>
    <cellStyle name="Comma 46 4 2 2" xfId="22401"/>
    <cellStyle name="Comma 46 4 3" xfId="20012"/>
    <cellStyle name="Comma 46 4 3 2" xfId="25682"/>
    <cellStyle name="Comma 46 4 4" xfId="22402"/>
    <cellStyle name="Comma 46 5" xfId="16242"/>
    <cellStyle name="Comma 46 5 2" xfId="18009"/>
    <cellStyle name="Comma 46 5 2 2" xfId="22403"/>
    <cellStyle name="Comma 46 5 3" xfId="20013"/>
    <cellStyle name="Comma 46 5 3 2" xfId="25683"/>
    <cellStyle name="Comma 46 5 4" xfId="22404"/>
    <cellStyle name="Comma 46 6" xfId="16243"/>
    <cellStyle name="Comma 46 6 2" xfId="18010"/>
    <cellStyle name="Comma 46 6 2 2" xfId="22405"/>
    <cellStyle name="Comma 46 6 3" xfId="20014"/>
    <cellStyle name="Comma 46 6 3 2" xfId="25684"/>
    <cellStyle name="Comma 46 6 4" xfId="22406"/>
    <cellStyle name="Comma 46 7" xfId="16244"/>
    <cellStyle name="Comma 46 7 2" xfId="18011"/>
    <cellStyle name="Comma 46 7 2 2" xfId="22407"/>
    <cellStyle name="Comma 46 7 3" xfId="20015"/>
    <cellStyle name="Comma 46 7 3 2" xfId="25685"/>
    <cellStyle name="Comma 46 7 4" xfId="22408"/>
    <cellStyle name="Comma 46 8" xfId="18012"/>
    <cellStyle name="Comma 46 8 2" xfId="22409"/>
    <cellStyle name="Comma 46 9" xfId="18013"/>
    <cellStyle name="Comma 46 9 2" xfId="22410"/>
    <cellStyle name="Comma 47" xfId="428"/>
    <cellStyle name="Comma 47 10" xfId="22411"/>
    <cellStyle name="Comma 47 11" xfId="22412"/>
    <cellStyle name="Comma 47 2" xfId="429"/>
    <cellStyle name="Comma 47 2 10" xfId="22413"/>
    <cellStyle name="Comma 47 2 2" xfId="15464"/>
    <cellStyle name="Comma 47 2 2 2" xfId="18014"/>
    <cellStyle name="Comma 47 2 2 2 2" xfId="22414"/>
    <cellStyle name="Comma 47 2 2 3" xfId="18015"/>
    <cellStyle name="Comma 47 2 2 3 2" xfId="22415"/>
    <cellStyle name="Comma 47 2 2 4" xfId="22416"/>
    <cellStyle name="Comma 47 2 3" xfId="16245"/>
    <cellStyle name="Comma 47 2 3 2" xfId="18016"/>
    <cellStyle name="Comma 47 2 3 2 2" xfId="22417"/>
    <cellStyle name="Comma 47 2 3 3" xfId="20016"/>
    <cellStyle name="Comma 47 2 3 3 2" xfId="25686"/>
    <cellStyle name="Comma 47 2 3 4" xfId="22418"/>
    <cellStyle name="Comma 47 2 4" xfId="16246"/>
    <cellStyle name="Comma 47 2 4 2" xfId="18017"/>
    <cellStyle name="Comma 47 2 4 2 2" xfId="22419"/>
    <cellStyle name="Comma 47 2 4 3" xfId="20017"/>
    <cellStyle name="Comma 47 2 4 3 2" xfId="25687"/>
    <cellStyle name="Comma 47 2 4 4" xfId="22420"/>
    <cellStyle name="Comma 47 2 5" xfId="16247"/>
    <cellStyle name="Comma 47 2 5 2" xfId="18018"/>
    <cellStyle name="Comma 47 2 5 2 2" xfId="22421"/>
    <cellStyle name="Comma 47 2 5 3" xfId="20018"/>
    <cellStyle name="Comma 47 2 5 3 2" xfId="25688"/>
    <cellStyle name="Comma 47 2 5 4" xfId="22422"/>
    <cellStyle name="Comma 47 2 6" xfId="16248"/>
    <cellStyle name="Comma 47 2 6 2" xfId="18019"/>
    <cellStyle name="Comma 47 2 6 2 2" xfId="22423"/>
    <cellStyle name="Comma 47 2 6 3" xfId="20019"/>
    <cellStyle name="Comma 47 2 6 3 2" xfId="25689"/>
    <cellStyle name="Comma 47 2 6 4" xfId="22424"/>
    <cellStyle name="Comma 47 2 7" xfId="18020"/>
    <cellStyle name="Comma 47 2 7 2" xfId="22425"/>
    <cellStyle name="Comma 47 2 8" xfId="18021"/>
    <cellStyle name="Comma 47 2 8 2" xfId="22426"/>
    <cellStyle name="Comma 47 2 9" xfId="22427"/>
    <cellStyle name="Comma 47 3" xfId="15465"/>
    <cellStyle name="Comma 47 3 2" xfId="18022"/>
    <cellStyle name="Comma 47 3 2 2" xfId="22428"/>
    <cellStyle name="Comma 47 3 3" xfId="18023"/>
    <cellStyle name="Comma 47 3 3 2" xfId="22429"/>
    <cellStyle name="Comma 47 3 4" xfId="22430"/>
    <cellStyle name="Comma 47 4" xfId="16249"/>
    <cellStyle name="Comma 47 4 2" xfId="18024"/>
    <cellStyle name="Comma 47 4 2 2" xfId="22431"/>
    <cellStyle name="Comma 47 4 3" xfId="20020"/>
    <cellStyle name="Comma 47 4 3 2" xfId="25690"/>
    <cellStyle name="Comma 47 4 4" xfId="22432"/>
    <cellStyle name="Comma 47 5" xfId="16250"/>
    <cellStyle name="Comma 47 5 2" xfId="18025"/>
    <cellStyle name="Comma 47 5 2 2" xfId="22433"/>
    <cellStyle name="Comma 47 5 3" xfId="20021"/>
    <cellStyle name="Comma 47 5 3 2" xfId="25691"/>
    <cellStyle name="Comma 47 5 4" xfId="22434"/>
    <cellStyle name="Comma 47 6" xfId="16251"/>
    <cellStyle name="Comma 47 6 2" xfId="18026"/>
    <cellStyle name="Comma 47 6 2 2" xfId="22435"/>
    <cellStyle name="Comma 47 6 3" xfId="20022"/>
    <cellStyle name="Comma 47 6 3 2" xfId="25692"/>
    <cellStyle name="Comma 47 6 4" xfId="22436"/>
    <cellStyle name="Comma 47 7" xfId="16252"/>
    <cellStyle name="Comma 47 7 2" xfId="18027"/>
    <cellStyle name="Comma 47 7 2 2" xfId="22437"/>
    <cellStyle name="Comma 47 7 3" xfId="20023"/>
    <cellStyle name="Comma 47 7 3 2" xfId="25693"/>
    <cellStyle name="Comma 47 7 4" xfId="22438"/>
    <cellStyle name="Comma 47 8" xfId="18028"/>
    <cellStyle name="Comma 47 8 2" xfId="22439"/>
    <cellStyle name="Comma 47 9" xfId="18029"/>
    <cellStyle name="Comma 47 9 2" xfId="22440"/>
    <cellStyle name="Comma 48" xfId="430"/>
    <cellStyle name="Comma 48 10" xfId="22441"/>
    <cellStyle name="Comma 48 11" xfId="22442"/>
    <cellStyle name="Comma 48 2" xfId="431"/>
    <cellStyle name="Comma 48 2 10" xfId="22443"/>
    <cellStyle name="Comma 48 2 2" xfId="15466"/>
    <cellStyle name="Comma 48 2 2 2" xfId="18030"/>
    <cellStyle name="Comma 48 2 2 2 2" xfId="22444"/>
    <cellStyle name="Comma 48 2 2 3" xfId="18031"/>
    <cellStyle name="Comma 48 2 2 3 2" xfId="22445"/>
    <cellStyle name="Comma 48 2 2 4" xfId="22446"/>
    <cellStyle name="Comma 48 2 3" xfId="16253"/>
    <cellStyle name="Comma 48 2 3 2" xfId="18032"/>
    <cellStyle name="Comma 48 2 3 2 2" xfId="22447"/>
    <cellStyle name="Comma 48 2 3 3" xfId="20024"/>
    <cellStyle name="Comma 48 2 3 3 2" xfId="25694"/>
    <cellStyle name="Comma 48 2 3 4" xfId="22448"/>
    <cellStyle name="Comma 48 2 4" xfId="16254"/>
    <cellStyle name="Comma 48 2 4 2" xfId="18033"/>
    <cellStyle name="Comma 48 2 4 2 2" xfId="22449"/>
    <cellStyle name="Comma 48 2 4 3" xfId="20025"/>
    <cellStyle name="Comma 48 2 4 3 2" xfId="25695"/>
    <cellStyle name="Comma 48 2 4 4" xfId="22450"/>
    <cellStyle name="Comma 48 2 5" xfId="16255"/>
    <cellStyle name="Comma 48 2 5 2" xfId="18034"/>
    <cellStyle name="Comma 48 2 5 2 2" xfId="22451"/>
    <cellStyle name="Comma 48 2 5 3" xfId="20026"/>
    <cellStyle name="Comma 48 2 5 3 2" xfId="25696"/>
    <cellStyle name="Comma 48 2 5 4" xfId="22452"/>
    <cellStyle name="Comma 48 2 6" xfId="16256"/>
    <cellStyle name="Comma 48 2 6 2" xfId="18035"/>
    <cellStyle name="Comma 48 2 6 2 2" xfId="22453"/>
    <cellStyle name="Comma 48 2 6 3" xfId="20027"/>
    <cellStyle name="Comma 48 2 6 3 2" xfId="25697"/>
    <cellStyle name="Comma 48 2 6 4" xfId="22454"/>
    <cellStyle name="Comma 48 2 7" xfId="18036"/>
    <cellStyle name="Comma 48 2 7 2" xfId="22455"/>
    <cellStyle name="Comma 48 2 8" xfId="18037"/>
    <cellStyle name="Comma 48 2 8 2" xfId="22456"/>
    <cellStyle name="Comma 48 2 9" xfId="22457"/>
    <cellStyle name="Comma 48 3" xfId="15467"/>
    <cellStyle name="Comma 48 3 2" xfId="18038"/>
    <cellStyle name="Comma 48 3 2 2" xfId="22458"/>
    <cellStyle name="Comma 48 3 3" xfId="18039"/>
    <cellStyle name="Comma 48 3 3 2" xfId="22459"/>
    <cellStyle name="Comma 48 3 4" xfId="22460"/>
    <cellStyle name="Comma 48 4" xfId="16257"/>
    <cellStyle name="Comma 48 4 2" xfId="18040"/>
    <cellStyle name="Comma 48 4 2 2" xfId="22461"/>
    <cellStyle name="Comma 48 4 3" xfId="20028"/>
    <cellStyle name="Comma 48 4 3 2" xfId="25698"/>
    <cellStyle name="Comma 48 4 4" xfId="22462"/>
    <cellStyle name="Comma 48 5" xfId="16258"/>
    <cellStyle name="Comma 48 5 2" xfId="18041"/>
    <cellStyle name="Comma 48 5 2 2" xfId="22463"/>
    <cellStyle name="Comma 48 5 3" xfId="20029"/>
    <cellStyle name="Comma 48 5 3 2" xfId="25699"/>
    <cellStyle name="Comma 48 5 4" xfId="22464"/>
    <cellStyle name="Comma 48 6" xfId="16259"/>
    <cellStyle name="Comma 48 6 2" xfId="18042"/>
    <cellStyle name="Comma 48 6 2 2" xfId="22465"/>
    <cellStyle name="Comma 48 6 3" xfId="20030"/>
    <cellStyle name="Comma 48 6 3 2" xfId="25700"/>
    <cellStyle name="Comma 48 6 4" xfId="22466"/>
    <cellStyle name="Comma 48 7" xfId="16260"/>
    <cellStyle name="Comma 48 7 2" xfId="18043"/>
    <cellStyle name="Comma 48 7 2 2" xfId="22467"/>
    <cellStyle name="Comma 48 7 3" xfId="20031"/>
    <cellStyle name="Comma 48 7 3 2" xfId="25701"/>
    <cellStyle name="Comma 48 7 4" xfId="22468"/>
    <cellStyle name="Comma 48 8" xfId="18044"/>
    <cellStyle name="Comma 48 8 2" xfId="22469"/>
    <cellStyle name="Comma 48 9" xfId="18045"/>
    <cellStyle name="Comma 48 9 2" xfId="22470"/>
    <cellStyle name="Comma 49" xfId="432"/>
    <cellStyle name="Comma 49 10" xfId="22471"/>
    <cellStyle name="Comma 49 11" xfId="22472"/>
    <cellStyle name="Comma 49 2" xfId="433"/>
    <cellStyle name="Comma 49 2 10" xfId="22473"/>
    <cellStyle name="Comma 49 2 2" xfId="15468"/>
    <cellStyle name="Comma 49 2 2 2" xfId="18046"/>
    <cellStyle name="Comma 49 2 2 2 2" xfId="22474"/>
    <cellStyle name="Comma 49 2 2 3" xfId="18047"/>
    <cellStyle name="Comma 49 2 2 3 2" xfId="22475"/>
    <cellStyle name="Comma 49 2 2 4" xfId="22476"/>
    <cellStyle name="Comma 49 2 3" xfId="16261"/>
    <cellStyle name="Comma 49 2 3 2" xfId="18048"/>
    <cellStyle name="Comma 49 2 3 2 2" xfId="22477"/>
    <cellStyle name="Comma 49 2 3 3" xfId="20032"/>
    <cellStyle name="Comma 49 2 3 3 2" xfId="25702"/>
    <cellStyle name="Comma 49 2 3 4" xfId="22478"/>
    <cellStyle name="Comma 49 2 4" xfId="16262"/>
    <cellStyle name="Comma 49 2 4 2" xfId="18049"/>
    <cellStyle name="Comma 49 2 4 2 2" xfId="22479"/>
    <cellStyle name="Comma 49 2 4 3" xfId="20033"/>
    <cellStyle name="Comma 49 2 4 3 2" xfId="25703"/>
    <cellStyle name="Comma 49 2 4 4" xfId="22480"/>
    <cellStyle name="Comma 49 2 5" xfId="16263"/>
    <cellStyle name="Comma 49 2 5 2" xfId="18050"/>
    <cellStyle name="Comma 49 2 5 2 2" xfId="22481"/>
    <cellStyle name="Comma 49 2 5 3" xfId="20034"/>
    <cellStyle name="Comma 49 2 5 3 2" xfId="25704"/>
    <cellStyle name="Comma 49 2 5 4" xfId="22482"/>
    <cellStyle name="Comma 49 2 6" xfId="16264"/>
    <cellStyle name="Comma 49 2 6 2" xfId="18051"/>
    <cellStyle name="Comma 49 2 6 2 2" xfId="22483"/>
    <cellStyle name="Comma 49 2 6 3" xfId="20035"/>
    <cellStyle name="Comma 49 2 6 3 2" xfId="25705"/>
    <cellStyle name="Comma 49 2 6 4" xfId="22484"/>
    <cellStyle name="Comma 49 2 7" xfId="18052"/>
    <cellStyle name="Comma 49 2 7 2" xfId="22485"/>
    <cellStyle name="Comma 49 2 8" xfId="18053"/>
    <cellStyle name="Comma 49 2 8 2" xfId="22486"/>
    <cellStyle name="Comma 49 2 9" xfId="22487"/>
    <cellStyle name="Comma 49 3" xfId="15469"/>
    <cellStyle name="Comma 49 3 2" xfId="18054"/>
    <cellStyle name="Comma 49 3 2 2" xfId="22488"/>
    <cellStyle name="Comma 49 3 3" xfId="18055"/>
    <cellStyle name="Comma 49 3 3 2" xfId="22489"/>
    <cellStyle name="Comma 49 3 4" xfId="22490"/>
    <cellStyle name="Comma 49 4" xfId="16265"/>
    <cellStyle name="Comma 49 4 2" xfId="18056"/>
    <cellStyle name="Comma 49 4 2 2" xfId="22491"/>
    <cellStyle name="Comma 49 4 3" xfId="20036"/>
    <cellStyle name="Comma 49 4 3 2" xfId="25706"/>
    <cellStyle name="Comma 49 4 4" xfId="22492"/>
    <cellStyle name="Comma 49 5" xfId="16266"/>
    <cellStyle name="Comma 49 5 2" xfId="18057"/>
    <cellStyle name="Comma 49 5 2 2" xfId="22493"/>
    <cellStyle name="Comma 49 5 3" xfId="20037"/>
    <cellStyle name="Comma 49 5 3 2" xfId="25707"/>
    <cellStyle name="Comma 49 5 4" xfId="22494"/>
    <cellStyle name="Comma 49 6" xfId="16267"/>
    <cellStyle name="Comma 49 6 2" xfId="18058"/>
    <cellStyle name="Comma 49 6 2 2" xfId="22495"/>
    <cellStyle name="Comma 49 6 3" xfId="20038"/>
    <cellStyle name="Comma 49 6 3 2" xfId="25708"/>
    <cellStyle name="Comma 49 6 4" xfId="22496"/>
    <cellStyle name="Comma 49 7" xfId="16268"/>
    <cellStyle name="Comma 49 7 2" xfId="18059"/>
    <cellStyle name="Comma 49 7 2 2" xfId="22497"/>
    <cellStyle name="Comma 49 7 3" xfId="20039"/>
    <cellStyle name="Comma 49 7 3 2" xfId="25709"/>
    <cellStyle name="Comma 49 7 4" xfId="22498"/>
    <cellStyle name="Comma 49 8" xfId="18060"/>
    <cellStyle name="Comma 49 8 2" xfId="22499"/>
    <cellStyle name="Comma 49 9" xfId="18061"/>
    <cellStyle name="Comma 49 9 2" xfId="22500"/>
    <cellStyle name="Comma 5" xfId="434"/>
    <cellStyle name="Comma 5 2" xfId="435"/>
    <cellStyle name="Comma 5 2 10" xfId="18062"/>
    <cellStyle name="Comma 5 2 10 2" xfId="22501"/>
    <cellStyle name="Comma 5 2 11" xfId="22502"/>
    <cellStyle name="Comma 5 2 12" xfId="22503"/>
    <cellStyle name="Comma 5 2 2" xfId="436"/>
    <cellStyle name="Comma 5 2 2 10" xfId="22504"/>
    <cellStyle name="Comma 5 2 2 11" xfId="22505"/>
    <cellStyle name="Comma 5 2 2 2" xfId="437"/>
    <cellStyle name="Comma 5 2 2 2 10" xfId="22506"/>
    <cellStyle name="Comma 5 2 2 2 2" xfId="15470"/>
    <cellStyle name="Comma 5 2 2 2 2 2" xfId="18063"/>
    <cellStyle name="Comma 5 2 2 2 2 2 2" xfId="22507"/>
    <cellStyle name="Comma 5 2 2 2 2 3" xfId="18064"/>
    <cellStyle name="Comma 5 2 2 2 2 3 2" xfId="22508"/>
    <cellStyle name="Comma 5 2 2 2 2 4" xfId="22509"/>
    <cellStyle name="Comma 5 2 2 2 3" xfId="16269"/>
    <cellStyle name="Comma 5 2 2 2 3 2" xfId="18065"/>
    <cellStyle name="Comma 5 2 2 2 3 2 2" xfId="22510"/>
    <cellStyle name="Comma 5 2 2 2 3 3" xfId="20040"/>
    <cellStyle name="Comma 5 2 2 2 3 3 2" xfId="25710"/>
    <cellStyle name="Comma 5 2 2 2 3 4" xfId="22511"/>
    <cellStyle name="Comma 5 2 2 2 4" xfId="16270"/>
    <cellStyle name="Comma 5 2 2 2 4 2" xfId="18066"/>
    <cellStyle name="Comma 5 2 2 2 4 2 2" xfId="22512"/>
    <cellStyle name="Comma 5 2 2 2 4 3" xfId="20041"/>
    <cellStyle name="Comma 5 2 2 2 4 3 2" xfId="25711"/>
    <cellStyle name="Comma 5 2 2 2 4 4" xfId="22513"/>
    <cellStyle name="Comma 5 2 2 2 5" xfId="16271"/>
    <cellStyle name="Comma 5 2 2 2 5 2" xfId="18067"/>
    <cellStyle name="Comma 5 2 2 2 5 2 2" xfId="22514"/>
    <cellStyle name="Comma 5 2 2 2 5 3" xfId="20042"/>
    <cellStyle name="Comma 5 2 2 2 5 3 2" xfId="25712"/>
    <cellStyle name="Comma 5 2 2 2 5 4" xfId="22515"/>
    <cellStyle name="Comma 5 2 2 2 6" xfId="16272"/>
    <cellStyle name="Comma 5 2 2 2 6 2" xfId="18068"/>
    <cellStyle name="Comma 5 2 2 2 6 2 2" xfId="22516"/>
    <cellStyle name="Comma 5 2 2 2 6 3" xfId="20043"/>
    <cellStyle name="Comma 5 2 2 2 6 3 2" xfId="25713"/>
    <cellStyle name="Comma 5 2 2 2 6 4" xfId="22517"/>
    <cellStyle name="Comma 5 2 2 2 7" xfId="18069"/>
    <cellStyle name="Comma 5 2 2 2 7 2" xfId="22518"/>
    <cellStyle name="Comma 5 2 2 2 8" xfId="18070"/>
    <cellStyle name="Comma 5 2 2 2 8 2" xfId="22519"/>
    <cellStyle name="Comma 5 2 2 2 9" xfId="22520"/>
    <cellStyle name="Comma 5 2 2 3" xfId="15471"/>
    <cellStyle name="Comma 5 2 2 3 2" xfId="18071"/>
    <cellStyle name="Comma 5 2 2 3 2 2" xfId="22521"/>
    <cellStyle name="Comma 5 2 2 3 3" xfId="18072"/>
    <cellStyle name="Comma 5 2 2 3 3 2" xfId="22522"/>
    <cellStyle name="Comma 5 2 2 3 4" xfId="22523"/>
    <cellStyle name="Comma 5 2 2 4" xfId="16273"/>
    <cellStyle name="Comma 5 2 2 4 2" xfId="18073"/>
    <cellStyle name="Comma 5 2 2 4 2 2" xfId="22524"/>
    <cellStyle name="Comma 5 2 2 4 3" xfId="20044"/>
    <cellStyle name="Comma 5 2 2 4 3 2" xfId="25714"/>
    <cellStyle name="Comma 5 2 2 4 4" xfId="22525"/>
    <cellStyle name="Comma 5 2 2 5" xfId="16274"/>
    <cellStyle name="Comma 5 2 2 5 2" xfId="18074"/>
    <cellStyle name="Comma 5 2 2 5 2 2" xfId="22526"/>
    <cellStyle name="Comma 5 2 2 5 3" xfId="20045"/>
    <cellStyle name="Comma 5 2 2 5 3 2" xfId="25715"/>
    <cellStyle name="Comma 5 2 2 5 4" xfId="22527"/>
    <cellStyle name="Comma 5 2 2 6" xfId="16275"/>
    <cellStyle name="Comma 5 2 2 6 2" xfId="18075"/>
    <cellStyle name="Comma 5 2 2 6 2 2" xfId="22528"/>
    <cellStyle name="Comma 5 2 2 6 3" xfId="20046"/>
    <cellStyle name="Comma 5 2 2 6 3 2" xfId="25716"/>
    <cellStyle name="Comma 5 2 2 6 4" xfId="22529"/>
    <cellStyle name="Comma 5 2 2 7" xfId="16276"/>
    <cellStyle name="Comma 5 2 2 7 2" xfId="18076"/>
    <cellStyle name="Comma 5 2 2 7 2 2" xfId="22530"/>
    <cellStyle name="Comma 5 2 2 7 3" xfId="20047"/>
    <cellStyle name="Comma 5 2 2 7 3 2" xfId="25717"/>
    <cellStyle name="Comma 5 2 2 7 4" xfId="22531"/>
    <cellStyle name="Comma 5 2 2 8" xfId="18077"/>
    <cellStyle name="Comma 5 2 2 8 2" xfId="22532"/>
    <cellStyle name="Comma 5 2 2 9" xfId="18078"/>
    <cellStyle name="Comma 5 2 2 9 2" xfId="22533"/>
    <cellStyle name="Comma 5 2 3" xfId="438"/>
    <cellStyle name="Comma 5 2 3 10" xfId="1324"/>
    <cellStyle name="Comma 5 2 3 11" xfId="1048"/>
    <cellStyle name="Comma 5 2 3 12" xfId="1428"/>
    <cellStyle name="Comma 5 2 3 13" xfId="1728"/>
    <cellStyle name="Comma 5 2 3 14" xfId="1558"/>
    <cellStyle name="Comma 5 2 3 15" xfId="2202"/>
    <cellStyle name="Comma 5 2 3 16" xfId="2009"/>
    <cellStyle name="Comma 5 2 3 17" xfId="2622"/>
    <cellStyle name="Comma 5 2 3 18" xfId="2454"/>
    <cellStyle name="Comma 5 2 3 19" xfId="3028"/>
    <cellStyle name="Comma 5 2 3 2" xfId="1259"/>
    <cellStyle name="Comma 5 2 3 2 2" xfId="18079"/>
    <cellStyle name="Comma 5 2 3 20" xfId="2891"/>
    <cellStyle name="Comma 5 2 3 21" xfId="3466"/>
    <cellStyle name="Comma 5 2 3 22" xfId="3417"/>
    <cellStyle name="Comma 5 2 3 23" xfId="6053"/>
    <cellStyle name="Comma 5 2 3 24" xfId="5956"/>
    <cellStyle name="Comma 5 2 3 25" xfId="6063"/>
    <cellStyle name="Comma 5 2 3 26" xfId="5943"/>
    <cellStyle name="Comma 5 2 3 27" xfId="6076"/>
    <cellStyle name="Comma 5 2 3 28" xfId="5926"/>
    <cellStyle name="Comma 5 2 3 29" xfId="6091"/>
    <cellStyle name="Comma 5 2 3 3" xfId="1167"/>
    <cellStyle name="Comma 5 2 3 30" xfId="5906"/>
    <cellStyle name="Comma 5 2 3 31" xfId="6116"/>
    <cellStyle name="Comma 5 2 3 32" xfId="5793"/>
    <cellStyle name="Comma 5 2 3 33" xfId="6220"/>
    <cellStyle name="Comma 5 2 3 34" xfId="6452"/>
    <cellStyle name="Comma 5 2 3 35" xfId="6678"/>
    <cellStyle name="Comma 5 2 3 36" xfId="6907"/>
    <cellStyle name="Comma 5 2 3 37" xfId="7134"/>
    <cellStyle name="Comma 5 2 3 38" xfId="7361"/>
    <cellStyle name="Comma 5 2 3 39" xfId="7609"/>
    <cellStyle name="Comma 5 2 3 4" xfId="1272"/>
    <cellStyle name="Comma 5 2 3 40" xfId="7815"/>
    <cellStyle name="Comma 5 2 3 41" xfId="8063"/>
    <cellStyle name="Comma 5 2 3 42" xfId="8268"/>
    <cellStyle name="Comma 5 2 3 43" xfId="8496"/>
    <cellStyle name="Comma 5 2 3 44" xfId="8722"/>
    <cellStyle name="Comma 5 2 3 45" xfId="8949"/>
    <cellStyle name="Comma 5 2 3 46" xfId="9172"/>
    <cellStyle name="Comma 5 2 3 47" xfId="9397"/>
    <cellStyle name="Comma 5 2 3 48" xfId="9619"/>
    <cellStyle name="Comma 5 2 3 49" xfId="9843"/>
    <cellStyle name="Comma 5 2 3 5" xfId="1155"/>
    <cellStyle name="Comma 5 2 3 50" xfId="10061"/>
    <cellStyle name="Comma 5 2 3 51" xfId="10279"/>
    <cellStyle name="Comma 5 2 3 52" xfId="10518"/>
    <cellStyle name="Comma 5 2 3 53" xfId="10715"/>
    <cellStyle name="Comma 5 2 3 54" xfId="10954"/>
    <cellStyle name="Comma 5 2 3 55" xfId="13265"/>
    <cellStyle name="Comma 5 2 3 56" xfId="13204"/>
    <cellStyle name="Comma 5 2 3 57" xfId="13268"/>
    <cellStyle name="Comma 5 2 3 58" xfId="13201"/>
    <cellStyle name="Comma 5 2 3 59" xfId="13273"/>
    <cellStyle name="Comma 5 2 3 6" xfId="1284"/>
    <cellStyle name="Comma 5 2 3 60" xfId="13198"/>
    <cellStyle name="Comma 5 2 3 61" xfId="14597"/>
    <cellStyle name="Comma 5 2 3 62" xfId="14556"/>
    <cellStyle name="Comma 5 2 3 63" xfId="14600"/>
    <cellStyle name="Comma 5 2 3 64" xfId="14553"/>
    <cellStyle name="Comma 5 2 3 7" xfId="1144"/>
    <cellStyle name="Comma 5 2 3 8" xfId="1299"/>
    <cellStyle name="Comma 5 2 3 9" xfId="1120"/>
    <cellStyle name="Comma 5 2 4" xfId="15472"/>
    <cellStyle name="Comma 5 2 4 2" xfId="18080"/>
    <cellStyle name="Comma 5 2 4 2 2" xfId="22534"/>
    <cellStyle name="Comma 5 2 4 3" xfId="18081"/>
    <cellStyle name="Comma 5 2 4 3 2" xfId="22535"/>
    <cellStyle name="Comma 5 2 4 4" xfId="22536"/>
    <cellStyle name="Comma 5 2 5" xfId="16277"/>
    <cellStyle name="Comma 5 2 5 2" xfId="18082"/>
    <cellStyle name="Comma 5 2 5 2 2" xfId="22537"/>
    <cellStyle name="Comma 5 2 5 3" xfId="20048"/>
    <cellStyle name="Comma 5 2 5 3 2" xfId="25718"/>
    <cellStyle name="Comma 5 2 5 4" xfId="22538"/>
    <cellStyle name="Comma 5 2 6" xfId="16278"/>
    <cellStyle name="Comma 5 2 6 2" xfId="18083"/>
    <cellStyle name="Comma 5 2 6 2 2" xfId="22539"/>
    <cellStyle name="Comma 5 2 6 3" xfId="20049"/>
    <cellStyle name="Comma 5 2 6 3 2" xfId="25719"/>
    <cellStyle name="Comma 5 2 6 4" xfId="22540"/>
    <cellStyle name="Comma 5 2 7" xfId="16279"/>
    <cellStyle name="Comma 5 2 7 2" xfId="18084"/>
    <cellStyle name="Comma 5 2 7 2 2" xfId="22541"/>
    <cellStyle name="Comma 5 2 7 3" xfId="20050"/>
    <cellStyle name="Comma 5 2 7 3 2" xfId="25720"/>
    <cellStyle name="Comma 5 2 7 4" xfId="22542"/>
    <cellStyle name="Comma 5 2 8" xfId="16280"/>
    <cellStyle name="Comma 5 2 8 2" xfId="18085"/>
    <cellStyle name="Comma 5 2 8 2 2" xfId="22543"/>
    <cellStyle name="Comma 5 2 8 3" xfId="20051"/>
    <cellStyle name="Comma 5 2 8 3 2" xfId="25721"/>
    <cellStyle name="Comma 5 2 8 4" xfId="22544"/>
    <cellStyle name="Comma 5 2 9" xfId="18086"/>
    <cellStyle name="Comma 5 2 9 2" xfId="22545"/>
    <cellStyle name="Comma 5 3" xfId="439"/>
    <cellStyle name="Comma 5 3 10" xfId="22546"/>
    <cellStyle name="Comma 5 3 11" xfId="22547"/>
    <cellStyle name="Comma 5 3 2" xfId="440"/>
    <cellStyle name="Comma 5 3 2 10" xfId="22548"/>
    <cellStyle name="Comma 5 3 2 2" xfId="15473"/>
    <cellStyle name="Comma 5 3 2 2 2" xfId="18087"/>
    <cellStyle name="Comma 5 3 2 2 2 2" xfId="22549"/>
    <cellStyle name="Comma 5 3 2 2 3" xfId="18088"/>
    <cellStyle name="Comma 5 3 2 2 3 2" xfId="22550"/>
    <cellStyle name="Comma 5 3 2 2 4" xfId="22551"/>
    <cellStyle name="Comma 5 3 2 3" xfId="16281"/>
    <cellStyle name="Comma 5 3 2 3 2" xfId="18089"/>
    <cellStyle name="Comma 5 3 2 3 2 2" xfId="22552"/>
    <cellStyle name="Comma 5 3 2 3 3" xfId="20052"/>
    <cellStyle name="Comma 5 3 2 3 3 2" xfId="25722"/>
    <cellStyle name="Comma 5 3 2 3 4" xfId="22553"/>
    <cellStyle name="Comma 5 3 2 4" xfId="16282"/>
    <cellStyle name="Comma 5 3 2 4 2" xfId="18090"/>
    <cellStyle name="Comma 5 3 2 4 2 2" xfId="22554"/>
    <cellStyle name="Comma 5 3 2 4 3" xfId="20053"/>
    <cellStyle name="Comma 5 3 2 4 3 2" xfId="25723"/>
    <cellStyle name="Comma 5 3 2 4 4" xfId="22555"/>
    <cellStyle name="Comma 5 3 2 5" xfId="16283"/>
    <cellStyle name="Comma 5 3 2 5 2" xfId="18091"/>
    <cellStyle name="Comma 5 3 2 5 2 2" xfId="22556"/>
    <cellStyle name="Comma 5 3 2 5 3" xfId="20054"/>
    <cellStyle name="Comma 5 3 2 5 3 2" xfId="25724"/>
    <cellStyle name="Comma 5 3 2 5 4" xfId="22557"/>
    <cellStyle name="Comma 5 3 2 6" xfId="16284"/>
    <cellStyle name="Comma 5 3 2 6 2" xfId="18092"/>
    <cellStyle name="Comma 5 3 2 6 2 2" xfId="22558"/>
    <cellStyle name="Comma 5 3 2 6 3" xfId="20055"/>
    <cellStyle name="Comma 5 3 2 6 3 2" xfId="25725"/>
    <cellStyle name="Comma 5 3 2 6 4" xfId="22559"/>
    <cellStyle name="Comma 5 3 2 7" xfId="18093"/>
    <cellStyle name="Comma 5 3 2 7 2" xfId="22560"/>
    <cellStyle name="Comma 5 3 2 8" xfId="18094"/>
    <cellStyle name="Comma 5 3 2 8 2" xfId="22561"/>
    <cellStyle name="Comma 5 3 2 9" xfId="22562"/>
    <cellStyle name="Comma 5 3 3" xfId="15474"/>
    <cellStyle name="Comma 5 3 3 2" xfId="18095"/>
    <cellStyle name="Comma 5 3 3 2 2" xfId="22563"/>
    <cellStyle name="Comma 5 3 3 3" xfId="18096"/>
    <cellStyle name="Comma 5 3 3 3 2" xfId="22564"/>
    <cellStyle name="Comma 5 3 3 4" xfId="22565"/>
    <cellStyle name="Comma 5 3 4" xfId="16285"/>
    <cellStyle name="Comma 5 3 4 2" xfId="18097"/>
    <cellStyle name="Comma 5 3 4 2 2" xfId="22566"/>
    <cellStyle name="Comma 5 3 4 3" xfId="20056"/>
    <cellStyle name="Comma 5 3 4 3 2" xfId="25726"/>
    <cellStyle name="Comma 5 3 4 4" xfId="22567"/>
    <cellStyle name="Comma 5 3 5" xfId="16286"/>
    <cellStyle name="Comma 5 3 5 2" xfId="18098"/>
    <cellStyle name="Comma 5 3 5 2 2" xfId="22568"/>
    <cellStyle name="Comma 5 3 5 3" xfId="20057"/>
    <cellStyle name="Comma 5 3 5 3 2" xfId="25727"/>
    <cellStyle name="Comma 5 3 5 4" xfId="22569"/>
    <cellStyle name="Comma 5 3 6" xfId="16287"/>
    <cellStyle name="Comma 5 3 6 2" xfId="18099"/>
    <cellStyle name="Comma 5 3 6 2 2" xfId="22570"/>
    <cellStyle name="Comma 5 3 6 3" xfId="20058"/>
    <cellStyle name="Comma 5 3 6 3 2" xfId="25728"/>
    <cellStyle name="Comma 5 3 6 4" xfId="22571"/>
    <cellStyle name="Comma 5 3 7" xfId="16288"/>
    <cellStyle name="Comma 5 3 7 2" xfId="18100"/>
    <cellStyle name="Comma 5 3 7 2 2" xfId="22572"/>
    <cellStyle name="Comma 5 3 7 3" xfId="20059"/>
    <cellStyle name="Comma 5 3 7 3 2" xfId="25729"/>
    <cellStyle name="Comma 5 3 7 4" xfId="22573"/>
    <cellStyle name="Comma 5 3 8" xfId="18101"/>
    <cellStyle name="Comma 5 3 8 2" xfId="22574"/>
    <cellStyle name="Comma 5 3 9" xfId="18102"/>
    <cellStyle name="Comma 5 3 9 2" xfId="22575"/>
    <cellStyle name="Comma 5 4" xfId="441"/>
    <cellStyle name="Comma 5 4 10" xfId="1110"/>
    <cellStyle name="Comma 5 4 11" xfId="1332"/>
    <cellStyle name="Comma 5 4 12" xfId="979"/>
    <cellStyle name="Comma 5 4 13" xfId="1502"/>
    <cellStyle name="Comma 5 4 14" xfId="1780"/>
    <cellStyle name="Comma 5 4 15" xfId="1589"/>
    <cellStyle name="Comma 5 4 16" xfId="2231"/>
    <cellStyle name="Comma 5 4 17" xfId="2323"/>
    <cellStyle name="Comma 5 4 18" xfId="2675"/>
    <cellStyle name="Comma 5 4 19" xfId="2814"/>
    <cellStyle name="Comma 5 4 2" xfId="442"/>
    <cellStyle name="Comma 5 4 2 10" xfId="1336"/>
    <cellStyle name="Comma 5 4 2 11" xfId="976"/>
    <cellStyle name="Comma 5 4 2 12" xfId="1504"/>
    <cellStyle name="Comma 5 4 2 13" xfId="1783"/>
    <cellStyle name="Comma 5 4 2 14" xfId="1877"/>
    <cellStyle name="Comma 5 4 2 15" xfId="2260"/>
    <cellStyle name="Comma 5 4 2 16" xfId="2324"/>
    <cellStyle name="Comma 5 4 2 17" xfId="2700"/>
    <cellStyle name="Comma 5 4 2 18" xfId="2839"/>
    <cellStyle name="Comma 5 4 2 19" xfId="3063"/>
    <cellStyle name="Comma 5 4 2 2" xfId="1263"/>
    <cellStyle name="Comma 5 4 2 2 2" xfId="18103"/>
    <cellStyle name="Comma 5 4 2 20" xfId="3275"/>
    <cellStyle name="Comma 5 4 2 21" xfId="3496"/>
    <cellStyle name="Comma 5 4 2 22" xfId="3705"/>
    <cellStyle name="Comma 5 4 2 23" xfId="6057"/>
    <cellStyle name="Comma 5 4 2 24" xfId="5952"/>
    <cellStyle name="Comma 5 4 2 25" xfId="6067"/>
    <cellStyle name="Comma 5 4 2 26" xfId="5939"/>
    <cellStyle name="Comma 5 4 2 27" xfId="6081"/>
    <cellStyle name="Comma 5 4 2 28" xfId="5915"/>
    <cellStyle name="Comma 5 4 2 29" xfId="6103"/>
    <cellStyle name="Comma 5 4 2 3" xfId="1163"/>
    <cellStyle name="Comma 5 4 2 30" xfId="5891"/>
    <cellStyle name="Comma 5 4 2 31" xfId="6127"/>
    <cellStyle name="Comma 5 4 2 32" xfId="5760"/>
    <cellStyle name="Comma 5 4 2 33" xfId="6295"/>
    <cellStyle name="Comma 5 4 2 34" xfId="6528"/>
    <cellStyle name="Comma 5 4 2 35" xfId="6754"/>
    <cellStyle name="Comma 5 4 2 36" xfId="6983"/>
    <cellStyle name="Comma 5 4 2 37" xfId="7210"/>
    <cellStyle name="Comma 5 4 2 38" xfId="7437"/>
    <cellStyle name="Comma 5 4 2 39" xfId="7666"/>
    <cellStyle name="Comma 5 4 2 4" xfId="1276"/>
    <cellStyle name="Comma 5 4 2 40" xfId="7891"/>
    <cellStyle name="Comma 5 4 2 41" xfId="8120"/>
    <cellStyle name="Comma 5 4 2 42" xfId="8343"/>
    <cellStyle name="Comma 5 4 2 43" xfId="8574"/>
    <cellStyle name="Comma 5 4 2 44" xfId="8797"/>
    <cellStyle name="Comma 5 4 2 45" xfId="9024"/>
    <cellStyle name="Comma 5 4 2 46" xfId="9247"/>
    <cellStyle name="Comma 5 4 2 47" xfId="9470"/>
    <cellStyle name="Comma 5 4 2 48" xfId="9694"/>
    <cellStyle name="Comma 5 4 2 49" xfId="9916"/>
    <cellStyle name="Comma 5 4 2 5" xfId="1152"/>
    <cellStyle name="Comma 5 4 2 50" xfId="10135"/>
    <cellStyle name="Comma 5 4 2 51" xfId="10353"/>
    <cellStyle name="Comma 5 4 2 52" xfId="10578"/>
    <cellStyle name="Comma 5 4 2 53" xfId="10789"/>
    <cellStyle name="Comma 5 4 2 54" xfId="11009"/>
    <cellStyle name="Comma 5 4 2 55" xfId="13267"/>
    <cellStyle name="Comma 5 4 2 56" xfId="13202"/>
    <cellStyle name="Comma 5 4 2 57" xfId="13270"/>
    <cellStyle name="Comma 5 4 2 58" xfId="13199"/>
    <cellStyle name="Comma 5 4 2 59" xfId="13275"/>
    <cellStyle name="Comma 5 4 2 6" xfId="1290"/>
    <cellStyle name="Comma 5 4 2 60" xfId="13191"/>
    <cellStyle name="Comma 5 4 2 61" xfId="14599"/>
    <cellStyle name="Comma 5 4 2 62" xfId="14554"/>
    <cellStyle name="Comma 5 4 2 63" xfId="14602"/>
    <cellStyle name="Comma 5 4 2 64" xfId="14551"/>
    <cellStyle name="Comma 5 4 2 7" xfId="1132"/>
    <cellStyle name="Comma 5 4 2 8" xfId="1311"/>
    <cellStyle name="Comma 5 4 2 9" xfId="1109"/>
    <cellStyle name="Comma 5 4 20" xfId="3055"/>
    <cellStyle name="Comma 5 4 21" xfId="3252"/>
    <cellStyle name="Comma 5 4 22" xfId="3493"/>
    <cellStyle name="Comma 5 4 23" xfId="3703"/>
    <cellStyle name="Comma 5 4 24" xfId="6056"/>
    <cellStyle name="Comma 5 4 25" xfId="5953"/>
    <cellStyle name="Comma 5 4 26" xfId="6066"/>
    <cellStyle name="Comma 5 4 27" xfId="5940"/>
    <cellStyle name="Comma 5 4 28" xfId="6079"/>
    <cellStyle name="Comma 5 4 29" xfId="5917"/>
    <cellStyle name="Comma 5 4 3" xfId="1262"/>
    <cellStyle name="Comma 5 4 3 2" xfId="18104"/>
    <cellStyle name="Comma 5 4 30" xfId="6101"/>
    <cellStyle name="Comma 5 4 31" xfId="5896"/>
    <cellStyle name="Comma 5 4 32" xfId="6124"/>
    <cellStyle name="Comma 5 4 33" xfId="5762"/>
    <cellStyle name="Comma 5 4 34" xfId="6292"/>
    <cellStyle name="Comma 5 4 35" xfId="6526"/>
    <cellStyle name="Comma 5 4 36" xfId="6750"/>
    <cellStyle name="Comma 5 4 37" xfId="6979"/>
    <cellStyle name="Comma 5 4 38" xfId="7206"/>
    <cellStyle name="Comma 5 4 39" xfId="7433"/>
    <cellStyle name="Comma 5 4 4" xfId="1164"/>
    <cellStyle name="Comma 5 4 40" xfId="7663"/>
    <cellStyle name="Comma 5 4 41" xfId="7887"/>
    <cellStyle name="Comma 5 4 42" xfId="8117"/>
    <cellStyle name="Comma 5 4 43" xfId="8339"/>
    <cellStyle name="Comma 5 4 44" xfId="8570"/>
    <cellStyle name="Comma 5 4 45" xfId="8795"/>
    <cellStyle name="Comma 5 4 46" xfId="9022"/>
    <cellStyle name="Comma 5 4 47" xfId="9245"/>
    <cellStyle name="Comma 5 4 48" xfId="9467"/>
    <cellStyle name="Comma 5 4 49" xfId="9692"/>
    <cellStyle name="Comma 5 4 5" xfId="1275"/>
    <cellStyle name="Comma 5 4 50" xfId="9913"/>
    <cellStyle name="Comma 5 4 51" xfId="10133"/>
    <cellStyle name="Comma 5 4 52" xfId="10349"/>
    <cellStyle name="Comma 5 4 53" xfId="10570"/>
    <cellStyle name="Comma 5 4 54" xfId="10785"/>
    <cellStyle name="Comma 5 4 55" xfId="11006"/>
    <cellStyle name="Comma 5 4 56" xfId="13266"/>
    <cellStyle name="Comma 5 4 57" xfId="13203"/>
    <cellStyle name="Comma 5 4 58" xfId="13269"/>
    <cellStyle name="Comma 5 4 59" xfId="13200"/>
    <cellStyle name="Comma 5 4 6" xfId="1153"/>
    <cellStyle name="Comma 5 4 60" xfId="13274"/>
    <cellStyle name="Comma 5 4 61" xfId="13196"/>
    <cellStyle name="Comma 5 4 62" xfId="14598"/>
    <cellStyle name="Comma 5 4 63" xfId="14555"/>
    <cellStyle name="Comma 5 4 64" xfId="14601"/>
    <cellStyle name="Comma 5 4 65" xfId="14552"/>
    <cellStyle name="Comma 5 4 7" xfId="1288"/>
    <cellStyle name="Comma 5 4 8" xfId="1134"/>
    <cellStyle name="Comma 5 4 9" xfId="1309"/>
    <cellStyle name="Comma 5 5" xfId="443"/>
    <cellStyle name="Comma 5 5 2" xfId="15475"/>
    <cellStyle name="Comma 5 6" xfId="444"/>
    <cellStyle name="Comma 5 6 2" xfId="15476"/>
    <cellStyle name="Comma 50" xfId="445"/>
    <cellStyle name="Comma 50 10" xfId="22576"/>
    <cellStyle name="Comma 50 11" xfId="22577"/>
    <cellStyle name="Comma 50 2" xfId="446"/>
    <cellStyle name="Comma 50 2 10" xfId="22578"/>
    <cellStyle name="Comma 50 2 2" xfId="15477"/>
    <cellStyle name="Comma 50 2 2 2" xfId="18105"/>
    <cellStyle name="Comma 50 2 2 2 2" xfId="22579"/>
    <cellStyle name="Comma 50 2 2 3" xfId="18106"/>
    <cellStyle name="Comma 50 2 2 3 2" xfId="22580"/>
    <cellStyle name="Comma 50 2 2 4" xfId="22581"/>
    <cellStyle name="Comma 50 2 3" xfId="16289"/>
    <cellStyle name="Comma 50 2 3 2" xfId="18107"/>
    <cellStyle name="Comma 50 2 3 2 2" xfId="22582"/>
    <cellStyle name="Comma 50 2 3 3" xfId="20060"/>
    <cellStyle name="Comma 50 2 3 3 2" xfId="25730"/>
    <cellStyle name="Comma 50 2 3 4" xfId="22583"/>
    <cellStyle name="Comma 50 2 4" xfId="16290"/>
    <cellStyle name="Comma 50 2 4 2" xfId="18108"/>
    <cellStyle name="Comma 50 2 4 2 2" xfId="22584"/>
    <cellStyle name="Comma 50 2 4 3" xfId="20061"/>
    <cellStyle name="Comma 50 2 4 3 2" xfId="25731"/>
    <cellStyle name="Comma 50 2 4 4" xfId="22585"/>
    <cellStyle name="Comma 50 2 5" xfId="16291"/>
    <cellStyle name="Comma 50 2 5 2" xfId="18109"/>
    <cellStyle name="Comma 50 2 5 2 2" xfId="22586"/>
    <cellStyle name="Comma 50 2 5 3" xfId="20062"/>
    <cellStyle name="Comma 50 2 5 3 2" xfId="25732"/>
    <cellStyle name="Comma 50 2 5 4" xfId="22587"/>
    <cellStyle name="Comma 50 2 6" xfId="16292"/>
    <cellStyle name="Comma 50 2 6 2" xfId="18110"/>
    <cellStyle name="Comma 50 2 6 2 2" xfId="22588"/>
    <cellStyle name="Comma 50 2 6 3" xfId="20063"/>
    <cellStyle name="Comma 50 2 6 3 2" xfId="25733"/>
    <cellStyle name="Comma 50 2 6 4" xfId="22589"/>
    <cellStyle name="Comma 50 2 7" xfId="18111"/>
    <cellStyle name="Comma 50 2 7 2" xfId="22590"/>
    <cellStyle name="Comma 50 2 8" xfId="18112"/>
    <cellStyle name="Comma 50 2 8 2" xfId="22591"/>
    <cellStyle name="Comma 50 2 9" xfId="22592"/>
    <cellStyle name="Comma 50 3" xfId="15478"/>
    <cellStyle name="Comma 50 3 2" xfId="18113"/>
    <cellStyle name="Comma 50 3 2 2" xfId="22593"/>
    <cellStyle name="Comma 50 3 3" xfId="18114"/>
    <cellStyle name="Comma 50 3 3 2" xfId="22594"/>
    <cellStyle name="Comma 50 3 4" xfId="22595"/>
    <cellStyle name="Comma 50 4" xfId="16293"/>
    <cellStyle name="Comma 50 4 2" xfId="18115"/>
    <cellStyle name="Comma 50 4 2 2" xfId="22596"/>
    <cellStyle name="Comma 50 4 3" xfId="20064"/>
    <cellStyle name="Comma 50 4 3 2" xfId="25734"/>
    <cellStyle name="Comma 50 4 4" xfId="22597"/>
    <cellStyle name="Comma 50 5" xfId="16294"/>
    <cellStyle name="Comma 50 5 2" xfId="18116"/>
    <cellStyle name="Comma 50 5 2 2" xfId="22598"/>
    <cellStyle name="Comma 50 5 3" xfId="20065"/>
    <cellStyle name="Comma 50 5 3 2" xfId="25735"/>
    <cellStyle name="Comma 50 5 4" xfId="22599"/>
    <cellStyle name="Comma 50 6" xfId="16295"/>
    <cellStyle name="Comma 50 6 2" xfId="18117"/>
    <cellStyle name="Comma 50 6 2 2" xfId="22600"/>
    <cellStyle name="Comma 50 6 3" xfId="20066"/>
    <cellStyle name="Comma 50 6 3 2" xfId="25736"/>
    <cellStyle name="Comma 50 6 4" xfId="22601"/>
    <cellStyle name="Comma 50 7" xfId="16296"/>
    <cellStyle name="Comma 50 7 2" xfId="18118"/>
    <cellStyle name="Comma 50 7 2 2" xfId="22602"/>
    <cellStyle name="Comma 50 7 3" xfId="20067"/>
    <cellStyle name="Comma 50 7 3 2" xfId="25737"/>
    <cellStyle name="Comma 50 7 4" xfId="22603"/>
    <cellStyle name="Comma 50 8" xfId="18119"/>
    <cellStyle name="Comma 50 8 2" xfId="22604"/>
    <cellStyle name="Comma 50 9" xfId="18120"/>
    <cellStyle name="Comma 50 9 2" xfId="22605"/>
    <cellStyle name="Comma 51" xfId="447"/>
    <cellStyle name="Comma 51 10" xfId="22606"/>
    <cellStyle name="Comma 51 11" xfId="22607"/>
    <cellStyle name="Comma 51 2" xfId="448"/>
    <cellStyle name="Comma 51 2 10" xfId="22608"/>
    <cellStyle name="Comma 51 2 2" xfId="15479"/>
    <cellStyle name="Comma 51 2 2 2" xfId="18121"/>
    <cellStyle name="Comma 51 2 2 2 2" xfId="22609"/>
    <cellStyle name="Comma 51 2 2 3" xfId="18122"/>
    <cellStyle name="Comma 51 2 2 3 2" xfId="22610"/>
    <cellStyle name="Comma 51 2 2 4" xfId="22611"/>
    <cellStyle name="Comma 51 2 3" xfId="16297"/>
    <cellStyle name="Comma 51 2 3 2" xfId="18123"/>
    <cellStyle name="Comma 51 2 3 2 2" xfId="22612"/>
    <cellStyle name="Comma 51 2 3 3" xfId="20068"/>
    <cellStyle name="Comma 51 2 3 3 2" xfId="25738"/>
    <cellStyle name="Comma 51 2 3 4" xfId="22613"/>
    <cellStyle name="Comma 51 2 4" xfId="16298"/>
    <cellStyle name="Comma 51 2 4 2" xfId="18124"/>
    <cellStyle name="Comma 51 2 4 2 2" xfId="22614"/>
    <cellStyle name="Comma 51 2 4 3" xfId="20069"/>
    <cellStyle name="Comma 51 2 4 3 2" xfId="25739"/>
    <cellStyle name="Comma 51 2 4 4" xfId="22615"/>
    <cellStyle name="Comma 51 2 5" xfId="16299"/>
    <cellStyle name="Comma 51 2 5 2" xfId="18125"/>
    <cellStyle name="Comma 51 2 5 2 2" xfId="22616"/>
    <cellStyle name="Comma 51 2 5 3" xfId="20070"/>
    <cellStyle name="Comma 51 2 5 3 2" xfId="25740"/>
    <cellStyle name="Comma 51 2 5 4" xfId="22617"/>
    <cellStyle name="Comma 51 2 6" xfId="16300"/>
    <cellStyle name="Comma 51 2 6 2" xfId="18126"/>
    <cellStyle name="Comma 51 2 6 2 2" xfId="22618"/>
    <cellStyle name="Comma 51 2 6 3" xfId="20071"/>
    <cellStyle name="Comma 51 2 6 3 2" xfId="25741"/>
    <cellStyle name="Comma 51 2 6 4" xfId="22619"/>
    <cellStyle name="Comma 51 2 7" xfId="18127"/>
    <cellStyle name="Comma 51 2 7 2" xfId="22620"/>
    <cellStyle name="Comma 51 2 8" xfId="18128"/>
    <cellStyle name="Comma 51 2 8 2" xfId="22621"/>
    <cellStyle name="Comma 51 2 9" xfId="22622"/>
    <cellStyle name="Comma 51 3" xfId="15480"/>
    <cellStyle name="Comma 51 3 2" xfId="18129"/>
    <cellStyle name="Comma 51 3 2 2" xfId="22623"/>
    <cellStyle name="Comma 51 3 3" xfId="18130"/>
    <cellStyle name="Comma 51 3 3 2" xfId="22624"/>
    <cellStyle name="Comma 51 3 4" xfId="22625"/>
    <cellStyle name="Comma 51 4" xfId="16301"/>
    <cellStyle name="Comma 51 4 2" xfId="18131"/>
    <cellStyle name="Comma 51 4 2 2" xfId="22626"/>
    <cellStyle name="Comma 51 4 3" xfId="20072"/>
    <cellStyle name="Comma 51 4 3 2" xfId="25742"/>
    <cellStyle name="Comma 51 4 4" xfId="22627"/>
    <cellStyle name="Comma 51 5" xfId="16302"/>
    <cellStyle name="Comma 51 5 2" xfId="18132"/>
    <cellStyle name="Comma 51 5 2 2" xfId="22628"/>
    <cellStyle name="Comma 51 5 3" xfId="20073"/>
    <cellStyle name="Comma 51 5 3 2" xfId="25743"/>
    <cellStyle name="Comma 51 5 4" xfId="22629"/>
    <cellStyle name="Comma 51 6" xfId="16303"/>
    <cellStyle name="Comma 51 6 2" xfId="18133"/>
    <cellStyle name="Comma 51 6 2 2" xfId="22630"/>
    <cellStyle name="Comma 51 6 3" xfId="20074"/>
    <cellStyle name="Comma 51 6 3 2" xfId="25744"/>
    <cellStyle name="Comma 51 6 4" xfId="22631"/>
    <cellStyle name="Comma 51 7" xfId="16304"/>
    <cellStyle name="Comma 51 7 2" xfId="18134"/>
    <cellStyle name="Comma 51 7 2 2" xfId="22632"/>
    <cellStyle name="Comma 51 7 3" xfId="20075"/>
    <cellStyle name="Comma 51 7 3 2" xfId="25745"/>
    <cellStyle name="Comma 51 7 4" xfId="22633"/>
    <cellStyle name="Comma 51 8" xfId="18135"/>
    <cellStyle name="Comma 51 8 2" xfId="22634"/>
    <cellStyle name="Comma 51 9" xfId="18136"/>
    <cellStyle name="Comma 51 9 2" xfId="22635"/>
    <cellStyle name="Comma 52" xfId="449"/>
    <cellStyle name="Comma 52 10" xfId="22636"/>
    <cellStyle name="Comma 52 11" xfId="22637"/>
    <cellStyle name="Comma 52 2" xfId="450"/>
    <cellStyle name="Comma 52 2 10" xfId="22638"/>
    <cellStyle name="Comma 52 2 2" xfId="15481"/>
    <cellStyle name="Comma 52 2 2 2" xfId="18137"/>
    <cellStyle name="Comma 52 2 2 2 2" xfId="22639"/>
    <cellStyle name="Comma 52 2 2 3" xfId="18138"/>
    <cellStyle name="Comma 52 2 2 3 2" xfId="22640"/>
    <cellStyle name="Comma 52 2 2 4" xfId="22641"/>
    <cellStyle name="Comma 52 2 3" xfId="16305"/>
    <cellStyle name="Comma 52 2 3 2" xfId="18139"/>
    <cellStyle name="Comma 52 2 3 2 2" xfId="22642"/>
    <cellStyle name="Comma 52 2 3 3" xfId="20076"/>
    <cellStyle name="Comma 52 2 3 3 2" xfId="25746"/>
    <cellStyle name="Comma 52 2 3 4" xfId="22643"/>
    <cellStyle name="Comma 52 2 4" xfId="16306"/>
    <cellStyle name="Comma 52 2 4 2" xfId="18140"/>
    <cellStyle name="Comma 52 2 4 2 2" xfId="22644"/>
    <cellStyle name="Comma 52 2 4 3" xfId="20077"/>
    <cellStyle name="Comma 52 2 4 3 2" xfId="25747"/>
    <cellStyle name="Comma 52 2 4 4" xfId="22645"/>
    <cellStyle name="Comma 52 2 5" xfId="16307"/>
    <cellStyle name="Comma 52 2 5 2" xfId="18141"/>
    <cellStyle name="Comma 52 2 5 2 2" xfId="22646"/>
    <cellStyle name="Comma 52 2 5 3" xfId="20078"/>
    <cellStyle name="Comma 52 2 5 3 2" xfId="25748"/>
    <cellStyle name="Comma 52 2 5 4" xfId="22647"/>
    <cellStyle name="Comma 52 2 6" xfId="16308"/>
    <cellStyle name="Comma 52 2 6 2" xfId="18142"/>
    <cellStyle name="Comma 52 2 6 2 2" xfId="22648"/>
    <cellStyle name="Comma 52 2 6 3" xfId="20079"/>
    <cellStyle name="Comma 52 2 6 3 2" xfId="25749"/>
    <cellStyle name="Comma 52 2 6 4" xfId="22649"/>
    <cellStyle name="Comma 52 2 7" xfId="18143"/>
    <cellStyle name="Comma 52 2 7 2" xfId="22650"/>
    <cellStyle name="Comma 52 2 8" xfId="18144"/>
    <cellStyle name="Comma 52 2 8 2" xfId="22651"/>
    <cellStyle name="Comma 52 2 9" xfId="22652"/>
    <cellStyle name="Comma 52 3" xfId="15482"/>
    <cellStyle name="Comma 52 3 2" xfId="18145"/>
    <cellStyle name="Comma 52 3 2 2" xfId="22653"/>
    <cellStyle name="Comma 52 3 3" xfId="18146"/>
    <cellStyle name="Comma 52 3 3 2" xfId="22654"/>
    <cellStyle name="Comma 52 3 4" xfId="22655"/>
    <cellStyle name="Comma 52 4" xfId="16309"/>
    <cellStyle name="Comma 52 4 2" xfId="18147"/>
    <cellStyle name="Comma 52 4 2 2" xfId="22656"/>
    <cellStyle name="Comma 52 4 3" xfId="20080"/>
    <cellStyle name="Comma 52 4 3 2" xfId="25750"/>
    <cellStyle name="Comma 52 4 4" xfId="22657"/>
    <cellStyle name="Comma 52 5" xfId="16310"/>
    <cellStyle name="Comma 52 5 2" xfId="18148"/>
    <cellStyle name="Comma 52 5 2 2" xfId="22658"/>
    <cellStyle name="Comma 52 5 3" xfId="20081"/>
    <cellStyle name="Comma 52 5 3 2" xfId="25751"/>
    <cellStyle name="Comma 52 5 4" xfId="22659"/>
    <cellStyle name="Comma 52 6" xfId="16311"/>
    <cellStyle name="Comma 52 6 2" xfId="18149"/>
    <cellStyle name="Comma 52 6 2 2" xfId="22660"/>
    <cellStyle name="Comma 52 6 3" xfId="20082"/>
    <cellStyle name="Comma 52 6 3 2" xfId="25752"/>
    <cellStyle name="Comma 52 6 4" xfId="22661"/>
    <cellStyle name="Comma 52 7" xfId="16312"/>
    <cellStyle name="Comma 52 7 2" xfId="18150"/>
    <cellStyle name="Comma 52 7 2 2" xfId="22662"/>
    <cellStyle name="Comma 52 7 3" xfId="20083"/>
    <cellStyle name="Comma 52 7 3 2" xfId="25753"/>
    <cellStyle name="Comma 52 7 4" xfId="22663"/>
    <cellStyle name="Comma 52 8" xfId="18151"/>
    <cellStyle name="Comma 52 8 2" xfId="22664"/>
    <cellStyle name="Comma 52 9" xfId="18152"/>
    <cellStyle name="Comma 52 9 2" xfId="22665"/>
    <cellStyle name="Comma 53" xfId="451"/>
    <cellStyle name="Comma 53 10" xfId="22666"/>
    <cellStyle name="Comma 53 11" xfId="22667"/>
    <cellStyle name="Comma 53 2" xfId="452"/>
    <cellStyle name="Comma 53 2 10" xfId="22668"/>
    <cellStyle name="Comma 53 2 2" xfId="15483"/>
    <cellStyle name="Comma 53 2 2 2" xfId="18153"/>
    <cellStyle name="Comma 53 2 2 2 2" xfId="22669"/>
    <cellStyle name="Comma 53 2 2 3" xfId="18154"/>
    <cellStyle name="Comma 53 2 2 3 2" xfId="22670"/>
    <cellStyle name="Comma 53 2 2 4" xfId="22671"/>
    <cellStyle name="Comma 53 2 3" xfId="16313"/>
    <cellStyle name="Comma 53 2 3 2" xfId="18155"/>
    <cellStyle name="Comma 53 2 3 2 2" xfId="22672"/>
    <cellStyle name="Comma 53 2 3 3" xfId="20084"/>
    <cellStyle name="Comma 53 2 3 3 2" xfId="25754"/>
    <cellStyle name="Comma 53 2 3 4" xfId="22673"/>
    <cellStyle name="Comma 53 2 4" xfId="16314"/>
    <cellStyle name="Comma 53 2 4 2" xfId="18156"/>
    <cellStyle name="Comma 53 2 4 2 2" xfId="22674"/>
    <cellStyle name="Comma 53 2 4 3" xfId="20085"/>
    <cellStyle name="Comma 53 2 4 3 2" xfId="25755"/>
    <cellStyle name="Comma 53 2 4 4" xfId="22675"/>
    <cellStyle name="Comma 53 2 5" xfId="16315"/>
    <cellStyle name="Comma 53 2 5 2" xfId="18157"/>
    <cellStyle name="Comma 53 2 5 2 2" xfId="22676"/>
    <cellStyle name="Comma 53 2 5 3" xfId="20086"/>
    <cellStyle name="Comma 53 2 5 3 2" xfId="25756"/>
    <cellStyle name="Comma 53 2 5 4" xfId="22677"/>
    <cellStyle name="Comma 53 2 6" xfId="16316"/>
    <cellStyle name="Comma 53 2 6 2" xfId="18158"/>
    <cellStyle name="Comma 53 2 6 2 2" xfId="22678"/>
    <cellStyle name="Comma 53 2 6 3" xfId="20087"/>
    <cellStyle name="Comma 53 2 6 3 2" xfId="25757"/>
    <cellStyle name="Comma 53 2 6 4" xfId="22679"/>
    <cellStyle name="Comma 53 2 7" xfId="18159"/>
    <cellStyle name="Comma 53 2 7 2" xfId="22680"/>
    <cellStyle name="Comma 53 2 8" xfId="18160"/>
    <cellStyle name="Comma 53 2 8 2" xfId="22681"/>
    <cellStyle name="Comma 53 2 9" xfId="22682"/>
    <cellStyle name="Comma 53 3" xfId="15484"/>
    <cellStyle name="Comma 53 3 2" xfId="18161"/>
    <cellStyle name="Comma 53 3 2 2" xfId="22683"/>
    <cellStyle name="Comma 53 3 3" xfId="18162"/>
    <cellStyle name="Comma 53 3 3 2" xfId="22684"/>
    <cellStyle name="Comma 53 3 4" xfId="22685"/>
    <cellStyle name="Comma 53 4" xfId="16317"/>
    <cellStyle name="Comma 53 4 2" xfId="18163"/>
    <cellStyle name="Comma 53 4 2 2" xfId="22686"/>
    <cellStyle name="Comma 53 4 3" xfId="20088"/>
    <cellStyle name="Comma 53 4 3 2" xfId="25758"/>
    <cellStyle name="Comma 53 4 4" xfId="22687"/>
    <cellStyle name="Comma 53 5" xfId="16318"/>
    <cellStyle name="Comma 53 5 2" xfId="18164"/>
    <cellStyle name="Comma 53 5 2 2" xfId="22688"/>
    <cellStyle name="Comma 53 5 3" xfId="20089"/>
    <cellStyle name="Comma 53 5 3 2" xfId="25759"/>
    <cellStyle name="Comma 53 5 4" xfId="22689"/>
    <cellStyle name="Comma 53 6" xfId="16319"/>
    <cellStyle name="Comma 53 6 2" xfId="18165"/>
    <cellStyle name="Comma 53 6 2 2" xfId="22690"/>
    <cellStyle name="Comma 53 6 3" xfId="20090"/>
    <cellStyle name="Comma 53 6 3 2" xfId="25760"/>
    <cellStyle name="Comma 53 6 4" xfId="22691"/>
    <cellStyle name="Comma 53 7" xfId="16320"/>
    <cellStyle name="Comma 53 7 2" xfId="18166"/>
    <cellStyle name="Comma 53 7 2 2" xfId="22692"/>
    <cellStyle name="Comma 53 7 3" xfId="20091"/>
    <cellStyle name="Comma 53 7 3 2" xfId="25761"/>
    <cellStyle name="Comma 53 7 4" xfId="22693"/>
    <cellStyle name="Comma 53 8" xfId="18167"/>
    <cellStyle name="Comma 53 8 2" xfId="22694"/>
    <cellStyle name="Comma 53 9" xfId="18168"/>
    <cellStyle name="Comma 53 9 2" xfId="22695"/>
    <cellStyle name="Comma 54" xfId="453"/>
    <cellStyle name="Comma 54 10" xfId="22696"/>
    <cellStyle name="Comma 54 11" xfId="22697"/>
    <cellStyle name="Comma 54 2" xfId="454"/>
    <cellStyle name="Comma 54 2 10" xfId="22698"/>
    <cellStyle name="Comma 54 2 2" xfId="15485"/>
    <cellStyle name="Comma 54 2 2 2" xfId="18169"/>
    <cellStyle name="Comma 54 2 2 2 2" xfId="22699"/>
    <cellStyle name="Comma 54 2 2 3" xfId="18170"/>
    <cellStyle name="Comma 54 2 2 3 2" xfId="22700"/>
    <cellStyle name="Comma 54 2 2 4" xfId="22701"/>
    <cellStyle name="Comma 54 2 3" xfId="16321"/>
    <cellStyle name="Comma 54 2 3 2" xfId="18171"/>
    <cellStyle name="Comma 54 2 3 2 2" xfId="22702"/>
    <cellStyle name="Comma 54 2 3 3" xfId="20092"/>
    <cellStyle name="Comma 54 2 3 3 2" xfId="25762"/>
    <cellStyle name="Comma 54 2 3 4" xfId="22703"/>
    <cellStyle name="Comma 54 2 4" xfId="16322"/>
    <cellStyle name="Comma 54 2 4 2" xfId="18172"/>
    <cellStyle name="Comma 54 2 4 2 2" xfId="22704"/>
    <cellStyle name="Comma 54 2 4 3" xfId="20093"/>
    <cellStyle name="Comma 54 2 4 3 2" xfId="25763"/>
    <cellStyle name="Comma 54 2 4 4" xfId="22705"/>
    <cellStyle name="Comma 54 2 5" xfId="16323"/>
    <cellStyle name="Comma 54 2 5 2" xfId="18173"/>
    <cellStyle name="Comma 54 2 5 2 2" xfId="22706"/>
    <cellStyle name="Comma 54 2 5 3" xfId="20094"/>
    <cellStyle name="Comma 54 2 5 3 2" xfId="25764"/>
    <cellStyle name="Comma 54 2 5 4" xfId="22707"/>
    <cellStyle name="Comma 54 2 6" xfId="16324"/>
    <cellStyle name="Comma 54 2 6 2" xfId="18174"/>
    <cellStyle name="Comma 54 2 6 2 2" xfId="22708"/>
    <cellStyle name="Comma 54 2 6 3" xfId="20095"/>
    <cellStyle name="Comma 54 2 6 3 2" xfId="25765"/>
    <cellStyle name="Comma 54 2 6 4" xfId="22709"/>
    <cellStyle name="Comma 54 2 7" xfId="18175"/>
    <cellStyle name="Comma 54 2 7 2" xfId="22710"/>
    <cellStyle name="Comma 54 2 8" xfId="18176"/>
    <cellStyle name="Comma 54 2 8 2" xfId="22711"/>
    <cellStyle name="Comma 54 2 9" xfId="22712"/>
    <cellStyle name="Comma 54 3" xfId="15486"/>
    <cellStyle name="Comma 54 3 2" xfId="18177"/>
    <cellStyle name="Comma 54 3 2 2" xfId="22713"/>
    <cellStyle name="Comma 54 3 3" xfId="18178"/>
    <cellStyle name="Comma 54 3 3 2" xfId="22714"/>
    <cellStyle name="Comma 54 3 4" xfId="22715"/>
    <cellStyle name="Comma 54 4" xfId="16325"/>
    <cellStyle name="Comma 54 4 2" xfId="18179"/>
    <cellStyle name="Comma 54 4 2 2" xfId="22716"/>
    <cellStyle name="Comma 54 4 3" xfId="20096"/>
    <cellStyle name="Comma 54 4 3 2" xfId="25766"/>
    <cellStyle name="Comma 54 4 4" xfId="22717"/>
    <cellStyle name="Comma 54 5" xfId="16326"/>
    <cellStyle name="Comma 54 5 2" xfId="18180"/>
    <cellStyle name="Comma 54 5 2 2" xfId="22718"/>
    <cellStyle name="Comma 54 5 3" xfId="20097"/>
    <cellStyle name="Comma 54 5 3 2" xfId="25767"/>
    <cellStyle name="Comma 54 5 4" xfId="22719"/>
    <cellStyle name="Comma 54 6" xfId="16327"/>
    <cellStyle name="Comma 54 6 2" xfId="18181"/>
    <cellStyle name="Comma 54 6 2 2" xfId="22720"/>
    <cellStyle name="Comma 54 6 3" xfId="20098"/>
    <cellStyle name="Comma 54 6 3 2" xfId="25768"/>
    <cellStyle name="Comma 54 6 4" xfId="22721"/>
    <cellStyle name="Comma 54 7" xfId="16328"/>
    <cellStyle name="Comma 54 7 2" xfId="18182"/>
    <cellStyle name="Comma 54 7 2 2" xfId="22722"/>
    <cellStyle name="Comma 54 7 3" xfId="20099"/>
    <cellStyle name="Comma 54 7 3 2" xfId="25769"/>
    <cellStyle name="Comma 54 7 4" xfId="22723"/>
    <cellStyle name="Comma 54 8" xfId="18183"/>
    <cellStyle name="Comma 54 8 2" xfId="22724"/>
    <cellStyle name="Comma 54 9" xfId="18184"/>
    <cellStyle name="Comma 54 9 2" xfId="22725"/>
    <cellStyle name="Comma 55" xfId="455"/>
    <cellStyle name="Comma 55 10" xfId="22726"/>
    <cellStyle name="Comma 55 11" xfId="22727"/>
    <cellStyle name="Comma 55 2" xfId="456"/>
    <cellStyle name="Comma 55 2 10" xfId="22728"/>
    <cellStyle name="Comma 55 2 2" xfId="15487"/>
    <cellStyle name="Comma 55 2 2 2" xfId="18185"/>
    <cellStyle name="Comma 55 2 2 2 2" xfId="22729"/>
    <cellStyle name="Comma 55 2 2 3" xfId="18186"/>
    <cellStyle name="Comma 55 2 2 3 2" xfId="22730"/>
    <cellStyle name="Comma 55 2 2 4" xfId="22731"/>
    <cellStyle name="Comma 55 2 3" xfId="16329"/>
    <cellStyle name="Comma 55 2 3 2" xfId="18187"/>
    <cellStyle name="Comma 55 2 3 2 2" xfId="22732"/>
    <cellStyle name="Comma 55 2 3 3" xfId="20100"/>
    <cellStyle name="Comma 55 2 3 3 2" xfId="25770"/>
    <cellStyle name="Comma 55 2 3 4" xfId="22733"/>
    <cellStyle name="Comma 55 2 4" xfId="16330"/>
    <cellStyle name="Comma 55 2 4 2" xfId="18188"/>
    <cellStyle name="Comma 55 2 4 2 2" xfId="22734"/>
    <cellStyle name="Comma 55 2 4 3" xfId="20101"/>
    <cellStyle name="Comma 55 2 4 3 2" xfId="25771"/>
    <cellStyle name="Comma 55 2 4 4" xfId="22735"/>
    <cellStyle name="Comma 55 2 5" xfId="16331"/>
    <cellStyle name="Comma 55 2 5 2" xfId="18189"/>
    <cellStyle name="Comma 55 2 5 2 2" xfId="22736"/>
    <cellStyle name="Comma 55 2 5 3" xfId="20102"/>
    <cellStyle name="Comma 55 2 5 3 2" xfId="25772"/>
    <cellStyle name="Comma 55 2 5 4" xfId="22737"/>
    <cellStyle name="Comma 55 2 6" xfId="16332"/>
    <cellStyle name="Comma 55 2 6 2" xfId="18190"/>
    <cellStyle name="Comma 55 2 6 2 2" xfId="22738"/>
    <cellStyle name="Comma 55 2 6 3" xfId="20103"/>
    <cellStyle name="Comma 55 2 6 3 2" xfId="25773"/>
    <cellStyle name="Comma 55 2 6 4" xfId="22739"/>
    <cellStyle name="Comma 55 2 7" xfId="18191"/>
    <cellStyle name="Comma 55 2 7 2" xfId="22740"/>
    <cellStyle name="Comma 55 2 8" xfId="18192"/>
    <cellStyle name="Comma 55 2 8 2" xfId="22741"/>
    <cellStyle name="Comma 55 2 9" xfId="22742"/>
    <cellStyle name="Comma 55 3" xfId="15488"/>
    <cellStyle name="Comma 55 3 2" xfId="18193"/>
    <cellStyle name="Comma 55 3 2 2" xfId="22743"/>
    <cellStyle name="Comma 55 3 3" xfId="18194"/>
    <cellStyle name="Comma 55 3 3 2" xfId="22744"/>
    <cellStyle name="Comma 55 3 4" xfId="22745"/>
    <cellStyle name="Comma 55 4" xfId="16333"/>
    <cellStyle name="Comma 55 4 2" xfId="18195"/>
    <cellStyle name="Comma 55 4 2 2" xfId="22746"/>
    <cellStyle name="Comma 55 4 3" xfId="20104"/>
    <cellStyle name="Comma 55 4 3 2" xfId="25774"/>
    <cellStyle name="Comma 55 4 4" xfId="22747"/>
    <cellStyle name="Comma 55 5" xfId="16334"/>
    <cellStyle name="Comma 55 5 2" xfId="18196"/>
    <cellStyle name="Comma 55 5 2 2" xfId="22748"/>
    <cellStyle name="Comma 55 5 3" xfId="20105"/>
    <cellStyle name="Comma 55 5 3 2" xfId="25775"/>
    <cellStyle name="Comma 55 5 4" xfId="22749"/>
    <cellStyle name="Comma 55 6" xfId="16335"/>
    <cellStyle name="Comma 55 6 2" xfId="18197"/>
    <cellStyle name="Comma 55 6 2 2" xfId="22750"/>
    <cellStyle name="Comma 55 6 3" xfId="20106"/>
    <cellStyle name="Comma 55 6 3 2" xfId="25776"/>
    <cellStyle name="Comma 55 6 4" xfId="22751"/>
    <cellStyle name="Comma 55 7" xfId="16336"/>
    <cellStyle name="Comma 55 7 2" xfId="18198"/>
    <cellStyle name="Comma 55 7 2 2" xfId="22752"/>
    <cellStyle name="Comma 55 7 3" xfId="20107"/>
    <cellStyle name="Comma 55 7 3 2" xfId="25777"/>
    <cellStyle name="Comma 55 7 4" xfId="22753"/>
    <cellStyle name="Comma 55 8" xfId="18199"/>
    <cellStyle name="Comma 55 8 2" xfId="22754"/>
    <cellStyle name="Comma 55 9" xfId="18200"/>
    <cellStyle name="Comma 55 9 2" xfId="22755"/>
    <cellStyle name="Comma 56" xfId="457"/>
    <cellStyle name="Comma 56 10" xfId="22756"/>
    <cellStyle name="Comma 56 11" xfId="22757"/>
    <cellStyle name="Comma 56 2" xfId="458"/>
    <cellStyle name="Comma 56 2 10" xfId="22758"/>
    <cellStyle name="Comma 56 2 2" xfId="15489"/>
    <cellStyle name="Comma 56 2 2 2" xfId="18201"/>
    <cellStyle name="Comma 56 2 2 2 2" xfId="22759"/>
    <cellStyle name="Comma 56 2 2 3" xfId="18202"/>
    <cellStyle name="Comma 56 2 2 3 2" xfId="22760"/>
    <cellStyle name="Comma 56 2 2 4" xfId="22761"/>
    <cellStyle name="Comma 56 2 3" xfId="16337"/>
    <cellStyle name="Comma 56 2 3 2" xfId="18203"/>
    <cellStyle name="Comma 56 2 3 2 2" xfId="22762"/>
    <cellStyle name="Comma 56 2 3 3" xfId="20108"/>
    <cellStyle name="Comma 56 2 3 3 2" xfId="25778"/>
    <cellStyle name="Comma 56 2 3 4" xfId="22763"/>
    <cellStyle name="Comma 56 2 4" xfId="16338"/>
    <cellStyle name="Comma 56 2 4 2" xfId="18204"/>
    <cellStyle name="Comma 56 2 4 2 2" xfId="22764"/>
    <cellStyle name="Comma 56 2 4 3" xfId="20109"/>
    <cellStyle name="Comma 56 2 4 3 2" xfId="25779"/>
    <cellStyle name="Comma 56 2 4 4" xfId="22765"/>
    <cellStyle name="Comma 56 2 5" xfId="16339"/>
    <cellStyle name="Comma 56 2 5 2" xfId="18205"/>
    <cellStyle name="Comma 56 2 5 2 2" xfId="22766"/>
    <cellStyle name="Comma 56 2 5 3" xfId="20110"/>
    <cellStyle name="Comma 56 2 5 3 2" xfId="25780"/>
    <cellStyle name="Comma 56 2 5 4" xfId="22767"/>
    <cellStyle name="Comma 56 2 6" xfId="16340"/>
    <cellStyle name="Comma 56 2 6 2" xfId="18206"/>
    <cellStyle name="Comma 56 2 6 2 2" xfId="22768"/>
    <cellStyle name="Comma 56 2 6 3" xfId="20111"/>
    <cellStyle name="Comma 56 2 6 3 2" xfId="25781"/>
    <cellStyle name="Comma 56 2 6 4" xfId="22769"/>
    <cellStyle name="Comma 56 2 7" xfId="18207"/>
    <cellStyle name="Comma 56 2 7 2" xfId="22770"/>
    <cellStyle name="Comma 56 2 8" xfId="18208"/>
    <cellStyle name="Comma 56 2 8 2" xfId="22771"/>
    <cellStyle name="Comma 56 2 9" xfId="22772"/>
    <cellStyle name="Comma 56 3" xfId="15490"/>
    <cellStyle name="Comma 56 3 2" xfId="18209"/>
    <cellStyle name="Comma 56 3 2 2" xfId="22773"/>
    <cellStyle name="Comma 56 3 3" xfId="18210"/>
    <cellStyle name="Comma 56 3 3 2" xfId="22774"/>
    <cellStyle name="Comma 56 3 4" xfId="22775"/>
    <cellStyle name="Comma 56 4" xfId="16341"/>
    <cellStyle name="Comma 56 4 2" xfId="18211"/>
    <cellStyle name="Comma 56 4 2 2" xfId="22776"/>
    <cellStyle name="Comma 56 4 3" xfId="20112"/>
    <cellStyle name="Comma 56 4 3 2" xfId="25782"/>
    <cellStyle name="Comma 56 4 4" xfId="22777"/>
    <cellStyle name="Comma 56 5" xfId="16342"/>
    <cellStyle name="Comma 56 5 2" xfId="18212"/>
    <cellStyle name="Comma 56 5 2 2" xfId="22778"/>
    <cellStyle name="Comma 56 5 3" xfId="20113"/>
    <cellStyle name="Comma 56 5 3 2" xfId="25783"/>
    <cellStyle name="Comma 56 5 4" xfId="22779"/>
    <cellStyle name="Comma 56 6" xfId="16343"/>
    <cellStyle name="Comma 56 6 2" xfId="18213"/>
    <cellStyle name="Comma 56 6 2 2" xfId="22780"/>
    <cellStyle name="Comma 56 6 3" xfId="20114"/>
    <cellStyle name="Comma 56 6 3 2" xfId="25784"/>
    <cellStyle name="Comma 56 6 4" xfId="22781"/>
    <cellStyle name="Comma 56 7" xfId="16344"/>
    <cellStyle name="Comma 56 7 2" xfId="18214"/>
    <cellStyle name="Comma 56 7 2 2" xfId="22782"/>
    <cellStyle name="Comma 56 7 3" xfId="20115"/>
    <cellStyle name="Comma 56 7 3 2" xfId="25785"/>
    <cellStyle name="Comma 56 7 4" xfId="22783"/>
    <cellStyle name="Comma 56 8" xfId="18215"/>
    <cellStyle name="Comma 56 8 2" xfId="22784"/>
    <cellStyle name="Comma 56 9" xfId="18216"/>
    <cellStyle name="Comma 56 9 2" xfId="22785"/>
    <cellStyle name="Comma 57" xfId="459"/>
    <cellStyle name="Comma 57 10" xfId="22786"/>
    <cellStyle name="Comma 57 11" xfId="22787"/>
    <cellStyle name="Comma 57 2" xfId="460"/>
    <cellStyle name="Comma 57 2 10" xfId="22788"/>
    <cellStyle name="Comma 57 2 2" xfId="15491"/>
    <cellStyle name="Comma 57 2 2 2" xfId="18217"/>
    <cellStyle name="Comma 57 2 2 2 2" xfId="22789"/>
    <cellStyle name="Comma 57 2 2 3" xfId="18218"/>
    <cellStyle name="Comma 57 2 2 3 2" xfId="22790"/>
    <cellStyle name="Comma 57 2 2 4" xfId="22791"/>
    <cellStyle name="Comma 57 2 3" xfId="16345"/>
    <cellStyle name="Comma 57 2 3 2" xfId="18219"/>
    <cellStyle name="Comma 57 2 3 2 2" xfId="22792"/>
    <cellStyle name="Comma 57 2 3 3" xfId="20116"/>
    <cellStyle name="Comma 57 2 3 3 2" xfId="25786"/>
    <cellStyle name="Comma 57 2 3 4" xfId="22793"/>
    <cellStyle name="Comma 57 2 4" xfId="16346"/>
    <cellStyle name="Comma 57 2 4 2" xfId="18220"/>
    <cellStyle name="Comma 57 2 4 2 2" xfId="22794"/>
    <cellStyle name="Comma 57 2 4 3" xfId="20117"/>
    <cellStyle name="Comma 57 2 4 3 2" xfId="25787"/>
    <cellStyle name="Comma 57 2 4 4" xfId="22795"/>
    <cellStyle name="Comma 57 2 5" xfId="16347"/>
    <cellStyle name="Comma 57 2 5 2" xfId="18221"/>
    <cellStyle name="Comma 57 2 5 2 2" xfId="22796"/>
    <cellStyle name="Comma 57 2 5 3" xfId="20118"/>
    <cellStyle name="Comma 57 2 5 3 2" xfId="25788"/>
    <cellStyle name="Comma 57 2 5 4" xfId="22797"/>
    <cellStyle name="Comma 57 2 6" xfId="16348"/>
    <cellStyle name="Comma 57 2 6 2" xfId="18222"/>
    <cellStyle name="Comma 57 2 6 2 2" xfId="22798"/>
    <cellStyle name="Comma 57 2 6 3" xfId="20119"/>
    <cellStyle name="Comma 57 2 6 3 2" xfId="25789"/>
    <cellStyle name="Comma 57 2 6 4" xfId="22799"/>
    <cellStyle name="Comma 57 2 7" xfId="18223"/>
    <cellStyle name="Comma 57 2 7 2" xfId="22800"/>
    <cellStyle name="Comma 57 2 8" xfId="18224"/>
    <cellStyle name="Comma 57 2 8 2" xfId="22801"/>
    <cellStyle name="Comma 57 2 9" xfId="22802"/>
    <cellStyle name="Comma 57 3" xfId="15492"/>
    <cellStyle name="Comma 57 3 2" xfId="18225"/>
    <cellStyle name="Comma 57 3 2 2" xfId="22803"/>
    <cellStyle name="Comma 57 3 3" xfId="18226"/>
    <cellStyle name="Comma 57 3 3 2" xfId="22804"/>
    <cellStyle name="Comma 57 3 4" xfId="22805"/>
    <cellStyle name="Comma 57 4" xfId="16349"/>
    <cellStyle name="Comma 57 4 2" xfId="18227"/>
    <cellStyle name="Comma 57 4 2 2" xfId="22806"/>
    <cellStyle name="Comma 57 4 3" xfId="20120"/>
    <cellStyle name="Comma 57 4 3 2" xfId="25790"/>
    <cellStyle name="Comma 57 4 4" xfId="22807"/>
    <cellStyle name="Comma 57 5" xfId="16350"/>
    <cellStyle name="Comma 57 5 2" xfId="18228"/>
    <cellStyle name="Comma 57 5 2 2" xfId="22808"/>
    <cellStyle name="Comma 57 5 3" xfId="20121"/>
    <cellStyle name="Comma 57 5 3 2" xfId="25791"/>
    <cellStyle name="Comma 57 5 4" xfId="22809"/>
    <cellStyle name="Comma 57 6" xfId="16351"/>
    <cellStyle name="Comma 57 6 2" xfId="18229"/>
    <cellStyle name="Comma 57 6 2 2" xfId="22810"/>
    <cellStyle name="Comma 57 6 3" xfId="20122"/>
    <cellStyle name="Comma 57 6 3 2" xfId="25792"/>
    <cellStyle name="Comma 57 6 4" xfId="22811"/>
    <cellStyle name="Comma 57 7" xfId="16352"/>
    <cellStyle name="Comma 57 7 2" xfId="18230"/>
    <cellStyle name="Comma 57 7 2 2" xfId="22812"/>
    <cellStyle name="Comma 57 7 3" xfId="20123"/>
    <cellStyle name="Comma 57 7 3 2" xfId="25793"/>
    <cellStyle name="Comma 57 7 4" xfId="22813"/>
    <cellStyle name="Comma 57 8" xfId="18231"/>
    <cellStyle name="Comma 57 8 2" xfId="22814"/>
    <cellStyle name="Comma 57 9" xfId="18232"/>
    <cellStyle name="Comma 57 9 2" xfId="22815"/>
    <cellStyle name="Comma 58" xfId="461"/>
    <cellStyle name="Comma 58 10" xfId="22816"/>
    <cellStyle name="Comma 58 11" xfId="22817"/>
    <cellStyle name="Comma 58 2" xfId="462"/>
    <cellStyle name="Comma 58 2 10" xfId="22818"/>
    <cellStyle name="Comma 58 2 2" xfId="15493"/>
    <cellStyle name="Comma 58 2 2 2" xfId="18233"/>
    <cellStyle name="Comma 58 2 2 2 2" xfId="22819"/>
    <cellStyle name="Comma 58 2 2 3" xfId="18234"/>
    <cellStyle name="Comma 58 2 2 3 2" xfId="22820"/>
    <cellStyle name="Comma 58 2 2 4" xfId="22821"/>
    <cellStyle name="Comma 58 2 3" xfId="16353"/>
    <cellStyle name="Comma 58 2 3 2" xfId="18235"/>
    <cellStyle name="Comma 58 2 3 2 2" xfId="22822"/>
    <cellStyle name="Comma 58 2 3 3" xfId="20124"/>
    <cellStyle name="Comma 58 2 3 3 2" xfId="25794"/>
    <cellStyle name="Comma 58 2 3 4" xfId="22823"/>
    <cellStyle name="Comma 58 2 4" xfId="16354"/>
    <cellStyle name="Comma 58 2 4 2" xfId="18236"/>
    <cellStyle name="Comma 58 2 4 2 2" xfId="22824"/>
    <cellStyle name="Comma 58 2 4 3" xfId="20125"/>
    <cellStyle name="Comma 58 2 4 3 2" xfId="25795"/>
    <cellStyle name="Comma 58 2 4 4" xfId="22825"/>
    <cellStyle name="Comma 58 2 5" xfId="16355"/>
    <cellStyle name="Comma 58 2 5 2" xfId="18237"/>
    <cellStyle name="Comma 58 2 5 2 2" xfId="22826"/>
    <cellStyle name="Comma 58 2 5 3" xfId="20126"/>
    <cellStyle name="Comma 58 2 5 3 2" xfId="25796"/>
    <cellStyle name="Comma 58 2 5 4" xfId="22827"/>
    <cellStyle name="Comma 58 2 6" xfId="16356"/>
    <cellStyle name="Comma 58 2 6 2" xfId="18238"/>
    <cellStyle name="Comma 58 2 6 2 2" xfId="22828"/>
    <cellStyle name="Comma 58 2 6 3" xfId="20127"/>
    <cellStyle name="Comma 58 2 6 3 2" xfId="25797"/>
    <cellStyle name="Comma 58 2 6 4" xfId="22829"/>
    <cellStyle name="Comma 58 2 7" xfId="18239"/>
    <cellStyle name="Comma 58 2 7 2" xfId="22830"/>
    <cellStyle name="Comma 58 2 8" xfId="18240"/>
    <cellStyle name="Comma 58 2 8 2" xfId="22831"/>
    <cellStyle name="Comma 58 2 9" xfId="22832"/>
    <cellStyle name="Comma 58 3" xfId="15494"/>
    <cellStyle name="Comma 58 3 2" xfId="18241"/>
    <cellStyle name="Comma 58 3 2 2" xfId="22833"/>
    <cellStyle name="Comma 58 3 3" xfId="18242"/>
    <cellStyle name="Comma 58 3 3 2" xfId="22834"/>
    <cellStyle name="Comma 58 3 4" xfId="22835"/>
    <cellStyle name="Comma 58 4" xfId="16357"/>
    <cellStyle name="Comma 58 4 2" xfId="18243"/>
    <cellStyle name="Comma 58 4 2 2" xfId="22836"/>
    <cellStyle name="Comma 58 4 3" xfId="20128"/>
    <cellStyle name="Comma 58 4 3 2" xfId="25798"/>
    <cellStyle name="Comma 58 4 4" xfId="22837"/>
    <cellStyle name="Comma 58 5" xfId="16358"/>
    <cellStyle name="Comma 58 5 2" xfId="18244"/>
    <cellStyle name="Comma 58 5 2 2" xfId="22838"/>
    <cellStyle name="Comma 58 5 3" xfId="20129"/>
    <cellStyle name="Comma 58 5 3 2" xfId="25799"/>
    <cellStyle name="Comma 58 5 4" xfId="22839"/>
    <cellStyle name="Comma 58 6" xfId="16359"/>
    <cellStyle name="Comma 58 6 2" xfId="18245"/>
    <cellStyle name="Comma 58 6 2 2" xfId="22840"/>
    <cellStyle name="Comma 58 6 3" xfId="20130"/>
    <cellStyle name="Comma 58 6 3 2" xfId="25800"/>
    <cellStyle name="Comma 58 6 4" xfId="22841"/>
    <cellStyle name="Comma 58 7" xfId="16360"/>
    <cellStyle name="Comma 58 7 2" xfId="18246"/>
    <cellStyle name="Comma 58 7 2 2" xfId="22842"/>
    <cellStyle name="Comma 58 7 3" xfId="20131"/>
    <cellStyle name="Comma 58 7 3 2" xfId="25801"/>
    <cellStyle name="Comma 58 7 4" xfId="22843"/>
    <cellStyle name="Comma 58 8" xfId="18247"/>
    <cellStyle name="Comma 58 8 2" xfId="22844"/>
    <cellStyle name="Comma 58 9" xfId="18248"/>
    <cellStyle name="Comma 58 9 2" xfId="22845"/>
    <cellStyle name="Comma 59" xfId="463"/>
    <cellStyle name="Comma 59 10" xfId="22846"/>
    <cellStyle name="Comma 59 11" xfId="22847"/>
    <cellStyle name="Comma 59 2" xfId="464"/>
    <cellStyle name="Comma 59 2 10" xfId="22848"/>
    <cellStyle name="Comma 59 2 2" xfId="15495"/>
    <cellStyle name="Comma 59 2 2 2" xfId="18249"/>
    <cellStyle name="Comma 59 2 2 2 2" xfId="22849"/>
    <cellStyle name="Comma 59 2 2 3" xfId="18250"/>
    <cellStyle name="Comma 59 2 2 3 2" xfId="22850"/>
    <cellStyle name="Comma 59 2 2 4" xfId="22851"/>
    <cellStyle name="Comma 59 2 3" xfId="16361"/>
    <cellStyle name="Comma 59 2 3 2" xfId="18251"/>
    <cellStyle name="Comma 59 2 3 2 2" xfId="22852"/>
    <cellStyle name="Comma 59 2 3 3" xfId="20132"/>
    <cellStyle name="Comma 59 2 3 3 2" xfId="25802"/>
    <cellStyle name="Comma 59 2 3 4" xfId="22853"/>
    <cellStyle name="Comma 59 2 4" xfId="16362"/>
    <cellStyle name="Comma 59 2 4 2" xfId="18252"/>
    <cellStyle name="Comma 59 2 4 2 2" xfId="22854"/>
    <cellStyle name="Comma 59 2 4 3" xfId="20133"/>
    <cellStyle name="Comma 59 2 4 3 2" xfId="25803"/>
    <cellStyle name="Comma 59 2 4 4" xfId="22855"/>
    <cellStyle name="Comma 59 2 5" xfId="16363"/>
    <cellStyle name="Comma 59 2 5 2" xfId="18253"/>
    <cellStyle name="Comma 59 2 5 2 2" xfId="22856"/>
    <cellStyle name="Comma 59 2 5 3" xfId="20134"/>
    <cellStyle name="Comma 59 2 5 3 2" xfId="25804"/>
    <cellStyle name="Comma 59 2 5 4" xfId="22857"/>
    <cellStyle name="Comma 59 2 6" xfId="16364"/>
    <cellStyle name="Comma 59 2 6 2" xfId="18254"/>
    <cellStyle name="Comma 59 2 6 2 2" xfId="22858"/>
    <cellStyle name="Comma 59 2 6 3" xfId="20135"/>
    <cellStyle name="Comma 59 2 6 3 2" xfId="25805"/>
    <cellStyle name="Comma 59 2 6 4" xfId="22859"/>
    <cellStyle name="Comma 59 2 7" xfId="18255"/>
    <cellStyle name="Comma 59 2 7 2" xfId="22860"/>
    <cellStyle name="Comma 59 2 8" xfId="18256"/>
    <cellStyle name="Comma 59 2 8 2" xfId="22861"/>
    <cellStyle name="Comma 59 2 9" xfId="22862"/>
    <cellStyle name="Comma 59 3" xfId="15496"/>
    <cellStyle name="Comma 59 3 2" xfId="18257"/>
    <cellStyle name="Comma 59 3 2 2" xfId="22863"/>
    <cellStyle name="Comma 59 3 3" xfId="18258"/>
    <cellStyle name="Comma 59 3 3 2" xfId="22864"/>
    <cellStyle name="Comma 59 3 4" xfId="22865"/>
    <cellStyle name="Comma 59 4" xfId="16365"/>
    <cellStyle name="Comma 59 4 2" xfId="18259"/>
    <cellStyle name="Comma 59 4 2 2" xfId="22866"/>
    <cellStyle name="Comma 59 4 3" xfId="20136"/>
    <cellStyle name="Comma 59 4 3 2" xfId="25806"/>
    <cellStyle name="Comma 59 4 4" xfId="22867"/>
    <cellStyle name="Comma 59 5" xfId="16366"/>
    <cellStyle name="Comma 59 5 2" xfId="18260"/>
    <cellStyle name="Comma 59 5 2 2" xfId="22868"/>
    <cellStyle name="Comma 59 5 3" xfId="20137"/>
    <cellStyle name="Comma 59 5 3 2" xfId="25807"/>
    <cellStyle name="Comma 59 5 4" xfId="22869"/>
    <cellStyle name="Comma 59 6" xfId="16367"/>
    <cellStyle name="Comma 59 6 2" xfId="18261"/>
    <cellStyle name="Comma 59 6 2 2" xfId="22870"/>
    <cellStyle name="Comma 59 6 3" xfId="20138"/>
    <cellStyle name="Comma 59 6 3 2" xfId="25808"/>
    <cellStyle name="Comma 59 6 4" xfId="22871"/>
    <cellStyle name="Comma 59 7" xfId="16368"/>
    <cellStyle name="Comma 59 7 2" xfId="18262"/>
    <cellStyle name="Comma 59 7 2 2" xfId="22872"/>
    <cellStyle name="Comma 59 7 3" xfId="20139"/>
    <cellStyle name="Comma 59 7 3 2" xfId="25809"/>
    <cellStyle name="Comma 59 7 4" xfId="22873"/>
    <cellStyle name="Comma 59 8" xfId="18263"/>
    <cellStyle name="Comma 59 8 2" xfId="22874"/>
    <cellStyle name="Comma 59 9" xfId="18264"/>
    <cellStyle name="Comma 59 9 2" xfId="22875"/>
    <cellStyle name="Comma 6" xfId="465"/>
    <cellStyle name="Comma 6 10" xfId="1026"/>
    <cellStyle name="Comma 6 11" xfId="1449"/>
    <cellStyle name="Comma 6 12" xfId="1674"/>
    <cellStyle name="Comma 6 13" xfId="1879"/>
    <cellStyle name="Comma 6 14" xfId="2102"/>
    <cellStyle name="Comma 6 15" xfId="2346"/>
    <cellStyle name="Comma 6 16" xfId="2619"/>
    <cellStyle name="Comma 6 17" xfId="2479"/>
    <cellStyle name="Comma 6 18" xfId="3050"/>
    <cellStyle name="Comma 6 19" xfId="2894"/>
    <cellStyle name="Comma 6 2" xfId="466"/>
    <cellStyle name="Comma 6 2 10" xfId="22876"/>
    <cellStyle name="Comma 6 2 11" xfId="22877"/>
    <cellStyle name="Comma 6 2 2" xfId="467"/>
    <cellStyle name="Comma 6 2 2 10" xfId="22878"/>
    <cellStyle name="Comma 6 2 2 2" xfId="15497"/>
    <cellStyle name="Comma 6 2 2 2 2" xfId="18265"/>
    <cellStyle name="Comma 6 2 2 2 2 2" xfId="22879"/>
    <cellStyle name="Comma 6 2 2 2 3" xfId="18266"/>
    <cellStyle name="Comma 6 2 2 2 3 2" xfId="22880"/>
    <cellStyle name="Comma 6 2 2 2 4" xfId="22881"/>
    <cellStyle name="Comma 6 2 2 3" xfId="16369"/>
    <cellStyle name="Comma 6 2 2 3 2" xfId="18267"/>
    <cellStyle name="Comma 6 2 2 3 2 2" xfId="22882"/>
    <cellStyle name="Comma 6 2 2 3 3" xfId="20140"/>
    <cellStyle name="Comma 6 2 2 3 3 2" xfId="25810"/>
    <cellStyle name="Comma 6 2 2 3 4" xfId="22883"/>
    <cellStyle name="Comma 6 2 2 4" xfId="16370"/>
    <cellStyle name="Comma 6 2 2 4 2" xfId="18268"/>
    <cellStyle name="Comma 6 2 2 4 2 2" xfId="22884"/>
    <cellStyle name="Comma 6 2 2 4 3" xfId="20141"/>
    <cellStyle name="Comma 6 2 2 4 3 2" xfId="25811"/>
    <cellStyle name="Comma 6 2 2 4 4" xfId="22885"/>
    <cellStyle name="Comma 6 2 2 5" xfId="16371"/>
    <cellStyle name="Comma 6 2 2 5 2" xfId="18269"/>
    <cellStyle name="Comma 6 2 2 5 2 2" xfId="22886"/>
    <cellStyle name="Comma 6 2 2 5 3" xfId="20142"/>
    <cellStyle name="Comma 6 2 2 5 3 2" xfId="25812"/>
    <cellStyle name="Comma 6 2 2 5 4" xfId="22887"/>
    <cellStyle name="Comma 6 2 2 6" xfId="16372"/>
    <cellStyle name="Comma 6 2 2 6 2" xfId="18270"/>
    <cellStyle name="Comma 6 2 2 6 2 2" xfId="22888"/>
    <cellStyle name="Comma 6 2 2 6 3" xfId="20143"/>
    <cellStyle name="Comma 6 2 2 6 3 2" xfId="25813"/>
    <cellStyle name="Comma 6 2 2 6 4" xfId="22889"/>
    <cellStyle name="Comma 6 2 2 7" xfId="18271"/>
    <cellStyle name="Comma 6 2 2 7 2" xfId="22890"/>
    <cellStyle name="Comma 6 2 2 8" xfId="18272"/>
    <cellStyle name="Comma 6 2 2 8 2" xfId="22891"/>
    <cellStyle name="Comma 6 2 2 9" xfId="22892"/>
    <cellStyle name="Comma 6 2 3" xfId="15498"/>
    <cellStyle name="Comma 6 2 3 2" xfId="18273"/>
    <cellStyle name="Comma 6 2 3 2 2" xfId="22893"/>
    <cellStyle name="Comma 6 2 3 3" xfId="18274"/>
    <cellStyle name="Comma 6 2 3 3 2" xfId="22894"/>
    <cellStyle name="Comma 6 2 3 4" xfId="22895"/>
    <cellStyle name="Comma 6 2 4" xfId="16373"/>
    <cellStyle name="Comma 6 2 4 2" xfId="18275"/>
    <cellStyle name="Comma 6 2 4 2 2" xfId="22896"/>
    <cellStyle name="Comma 6 2 4 3" xfId="20144"/>
    <cellStyle name="Comma 6 2 4 3 2" xfId="25814"/>
    <cellStyle name="Comma 6 2 4 4" xfId="22897"/>
    <cellStyle name="Comma 6 2 5" xfId="16374"/>
    <cellStyle name="Comma 6 2 5 2" xfId="18276"/>
    <cellStyle name="Comma 6 2 5 2 2" xfId="22898"/>
    <cellStyle name="Comma 6 2 5 3" xfId="20145"/>
    <cellStyle name="Comma 6 2 5 3 2" xfId="25815"/>
    <cellStyle name="Comma 6 2 5 4" xfId="22899"/>
    <cellStyle name="Comma 6 2 6" xfId="16375"/>
    <cellStyle name="Comma 6 2 6 2" xfId="18277"/>
    <cellStyle name="Comma 6 2 6 2 2" xfId="22900"/>
    <cellStyle name="Comma 6 2 6 3" xfId="20146"/>
    <cellStyle name="Comma 6 2 6 3 2" xfId="25816"/>
    <cellStyle name="Comma 6 2 6 4" xfId="22901"/>
    <cellStyle name="Comma 6 2 7" xfId="16376"/>
    <cellStyle name="Comma 6 2 7 2" xfId="18278"/>
    <cellStyle name="Comma 6 2 7 2 2" xfId="22902"/>
    <cellStyle name="Comma 6 2 7 3" xfId="20147"/>
    <cellStyle name="Comma 6 2 7 3 2" xfId="25817"/>
    <cellStyle name="Comma 6 2 7 4" xfId="22903"/>
    <cellStyle name="Comma 6 2 8" xfId="18279"/>
    <cellStyle name="Comma 6 2 8 2" xfId="22904"/>
    <cellStyle name="Comma 6 2 9" xfId="18280"/>
    <cellStyle name="Comma 6 2 9 2" xfId="22905"/>
    <cellStyle name="Comma 6 20" xfId="3488"/>
    <cellStyle name="Comma 6 21" xfId="3418"/>
    <cellStyle name="Comma 6 22" xfId="3855"/>
    <cellStyle name="Comma 6 23" xfId="4089"/>
    <cellStyle name="Comma 6 24" xfId="4285"/>
    <cellStyle name="Comma 6 25" xfId="4520"/>
    <cellStyle name="Comma 6 26" xfId="6080"/>
    <cellStyle name="Comma 6 27" xfId="5923"/>
    <cellStyle name="Comma 6 28" xfId="6092"/>
    <cellStyle name="Comma 6 29" xfId="5905"/>
    <cellStyle name="Comma 6 3" xfId="468"/>
    <cellStyle name="Comma 6 3 10" xfId="22906"/>
    <cellStyle name="Comma 6 3 2" xfId="15499"/>
    <cellStyle name="Comma 6 3 2 2" xfId="18281"/>
    <cellStyle name="Comma 6 3 2 2 2" xfId="22907"/>
    <cellStyle name="Comma 6 3 2 3" xfId="18282"/>
    <cellStyle name="Comma 6 3 2 3 2" xfId="22908"/>
    <cellStyle name="Comma 6 3 2 4" xfId="22909"/>
    <cellStyle name="Comma 6 3 3" xfId="16377"/>
    <cellStyle name="Comma 6 3 3 2" xfId="18283"/>
    <cellStyle name="Comma 6 3 3 2 2" xfId="22910"/>
    <cellStyle name="Comma 6 3 3 3" xfId="20148"/>
    <cellStyle name="Comma 6 3 3 3 2" xfId="25818"/>
    <cellStyle name="Comma 6 3 3 4" xfId="22911"/>
    <cellStyle name="Comma 6 3 4" xfId="16378"/>
    <cellStyle name="Comma 6 3 4 2" xfId="18284"/>
    <cellStyle name="Comma 6 3 4 2 2" xfId="22912"/>
    <cellStyle name="Comma 6 3 4 3" xfId="20149"/>
    <cellStyle name="Comma 6 3 4 3 2" xfId="25819"/>
    <cellStyle name="Comma 6 3 4 4" xfId="22913"/>
    <cellStyle name="Comma 6 3 5" xfId="16379"/>
    <cellStyle name="Comma 6 3 5 2" xfId="18285"/>
    <cellStyle name="Comma 6 3 5 2 2" xfId="22914"/>
    <cellStyle name="Comma 6 3 5 3" xfId="20150"/>
    <cellStyle name="Comma 6 3 5 3 2" xfId="25820"/>
    <cellStyle name="Comma 6 3 5 4" xfId="22915"/>
    <cellStyle name="Comma 6 3 6" xfId="16380"/>
    <cellStyle name="Comma 6 3 6 2" xfId="18286"/>
    <cellStyle name="Comma 6 3 6 2 2" xfId="22916"/>
    <cellStyle name="Comma 6 3 6 3" xfId="20151"/>
    <cellStyle name="Comma 6 3 6 3 2" xfId="25821"/>
    <cellStyle name="Comma 6 3 6 4" xfId="22917"/>
    <cellStyle name="Comma 6 3 7" xfId="18287"/>
    <cellStyle name="Comma 6 3 7 2" xfId="22918"/>
    <cellStyle name="Comma 6 3 8" xfId="18288"/>
    <cellStyle name="Comma 6 3 8 2" xfId="22919"/>
    <cellStyle name="Comma 6 3 9" xfId="22920"/>
    <cellStyle name="Comma 6 30" xfId="6118"/>
    <cellStyle name="Comma 6 31" xfId="5792"/>
    <cellStyle name="Comma 6 32" xfId="6242"/>
    <cellStyle name="Comma 6 33" xfId="6473"/>
    <cellStyle name="Comma 6 34" xfId="6679"/>
    <cellStyle name="Comma 6 35" xfId="6928"/>
    <cellStyle name="Comma 6 36" xfId="7135"/>
    <cellStyle name="Comma 6 37" xfId="7382"/>
    <cellStyle name="Comma 6 38" xfId="7588"/>
    <cellStyle name="Comma 6 39" xfId="7816"/>
    <cellStyle name="Comma 6 4" xfId="469"/>
    <cellStyle name="Comma 6 4 10" xfId="1953"/>
    <cellStyle name="Comma 6 4 11" xfId="2174"/>
    <cellStyle name="Comma 6 4 12" xfId="2400"/>
    <cellStyle name="Comma 6 4 13" xfId="2672"/>
    <cellStyle name="Comma 6 4 14" xfId="2838"/>
    <cellStyle name="Comma 6 4 15" xfId="3064"/>
    <cellStyle name="Comma 6 4 16" xfId="3274"/>
    <cellStyle name="Comma 6 4 17" xfId="3497"/>
    <cellStyle name="Comma 6 4 18" xfId="3704"/>
    <cellStyle name="Comma 6 4 19" xfId="3926"/>
    <cellStyle name="Comma 6 4 2" xfId="1289"/>
    <cellStyle name="Comma 6 4 2 2" xfId="18289"/>
    <cellStyle name="Comma 6 4 20" xfId="4140"/>
    <cellStyle name="Comma 6 4 21" xfId="4356"/>
    <cellStyle name="Comma 6 4 22" xfId="4571"/>
    <cellStyle name="Comma 6 4 23" xfId="6084"/>
    <cellStyle name="Comma 6 4 24" xfId="5916"/>
    <cellStyle name="Comma 6 4 25" xfId="6102"/>
    <cellStyle name="Comma 6 4 26" xfId="5895"/>
    <cellStyle name="Comma 6 4 27" xfId="6128"/>
    <cellStyle name="Comma 6 4 28" xfId="5761"/>
    <cellStyle name="Comma 6 4 29" xfId="6296"/>
    <cellStyle name="Comma 6 4 3" xfId="1133"/>
    <cellStyle name="Comma 6 4 30" xfId="6527"/>
    <cellStyle name="Comma 6 4 31" xfId="6753"/>
    <cellStyle name="Comma 6 4 32" xfId="6982"/>
    <cellStyle name="Comma 6 4 33" xfId="7209"/>
    <cellStyle name="Comma 6 4 34" xfId="7436"/>
    <cellStyle name="Comma 6 4 35" xfId="7662"/>
    <cellStyle name="Comma 6 4 36" xfId="7890"/>
    <cellStyle name="Comma 6 4 37" xfId="8116"/>
    <cellStyle name="Comma 6 4 38" xfId="8342"/>
    <cellStyle name="Comma 6 4 39" xfId="8571"/>
    <cellStyle name="Comma 6 4 4" xfId="1310"/>
    <cellStyle name="Comma 6 4 40" xfId="8796"/>
    <cellStyle name="Comma 6 4 41" xfId="9023"/>
    <cellStyle name="Comma 6 4 42" xfId="9246"/>
    <cellStyle name="Comma 6 4 43" xfId="9471"/>
    <cellStyle name="Comma 6 4 44" xfId="9693"/>
    <cellStyle name="Comma 6 4 45" xfId="9917"/>
    <cellStyle name="Comma 6 4 46" xfId="10134"/>
    <cellStyle name="Comma 6 4 47" xfId="10352"/>
    <cellStyle name="Comma 6 4 48" xfId="10569"/>
    <cellStyle name="Comma 6 4 49" xfId="10788"/>
    <cellStyle name="Comma 6 4 5" xfId="1111"/>
    <cellStyle name="Comma 6 4 50" xfId="11005"/>
    <cellStyle name="Comma 6 4 51" xfId="11221"/>
    <cellStyle name="Comma 6 4 52" xfId="11437"/>
    <cellStyle name="Comma 6 4 53" xfId="11651"/>
    <cellStyle name="Comma 6 4 54" xfId="11866"/>
    <cellStyle name="Comma 6 4 55" xfId="13272"/>
    <cellStyle name="Comma 6 4 56" xfId="13188"/>
    <cellStyle name="Comma 6 4 57" xfId="13288"/>
    <cellStyle name="Comma 6 4 58" xfId="13177"/>
    <cellStyle name="Comma 6 4 59" xfId="13299"/>
    <cellStyle name="Comma 6 4 6" xfId="1335"/>
    <cellStyle name="Comma 6 4 60" xfId="13041"/>
    <cellStyle name="Comma 6 4 61" xfId="14604"/>
    <cellStyle name="Comma 6 4 62" xfId="14543"/>
    <cellStyle name="Comma 6 4 63" xfId="14612"/>
    <cellStyle name="Comma 6 4 64" xfId="14532"/>
    <cellStyle name="Comma 6 4 7" xfId="975"/>
    <cellStyle name="Comma 6 4 8" xfId="1503"/>
    <cellStyle name="Comma 6 4 9" xfId="1727"/>
    <cellStyle name="Comma 6 40" xfId="8042"/>
    <cellStyle name="Comma 6 41" xfId="8269"/>
    <cellStyle name="Comma 6 42" xfId="8517"/>
    <cellStyle name="Comma 6 43" xfId="8723"/>
    <cellStyle name="Comma 6 44" xfId="8970"/>
    <cellStyle name="Comma 6 45" xfId="9173"/>
    <cellStyle name="Comma 6 46" xfId="9418"/>
    <cellStyle name="Comma 6 47" xfId="9640"/>
    <cellStyle name="Comma 6 48" xfId="9864"/>
    <cellStyle name="Comma 6 49" xfId="10082"/>
    <cellStyle name="Comma 6 5" xfId="1285"/>
    <cellStyle name="Comma 6 5 2" xfId="18290"/>
    <cellStyle name="Comma 6 50" xfId="10280"/>
    <cellStyle name="Comma 6 51" xfId="10517"/>
    <cellStyle name="Comma 6 52" xfId="10716"/>
    <cellStyle name="Comma 6 53" xfId="10953"/>
    <cellStyle name="Comma 6 54" xfId="11150"/>
    <cellStyle name="Comma 6 55" xfId="11386"/>
    <cellStyle name="Comma 6 56" xfId="11580"/>
    <cellStyle name="Comma 6 57" xfId="11815"/>
    <cellStyle name="Comma 6 58" xfId="13271"/>
    <cellStyle name="Comma 6 59" xfId="13197"/>
    <cellStyle name="Comma 6 6" xfId="1143"/>
    <cellStyle name="Comma 6 60" xfId="13282"/>
    <cellStyle name="Comma 6 61" xfId="13184"/>
    <cellStyle name="Comma 6 62" xfId="13289"/>
    <cellStyle name="Comma 6 63" xfId="13079"/>
    <cellStyle name="Comma 6 64" xfId="14603"/>
    <cellStyle name="Comma 6 65" xfId="14550"/>
    <cellStyle name="Comma 6 66" xfId="14605"/>
    <cellStyle name="Comma 6 67" xfId="14539"/>
    <cellStyle name="Comma 6 7" xfId="1300"/>
    <cellStyle name="Comma 6 8" xfId="1121"/>
    <cellStyle name="Comma 6 9" xfId="1325"/>
    <cellStyle name="Comma 60" xfId="470"/>
    <cellStyle name="Comma 60 10" xfId="22921"/>
    <cellStyle name="Comma 60 11" xfId="22922"/>
    <cellStyle name="Comma 60 2" xfId="471"/>
    <cellStyle name="Comma 60 2 10" xfId="22923"/>
    <cellStyle name="Comma 60 2 2" xfId="15500"/>
    <cellStyle name="Comma 60 2 2 2" xfId="18291"/>
    <cellStyle name="Comma 60 2 2 2 2" xfId="22924"/>
    <cellStyle name="Comma 60 2 2 3" xfId="18292"/>
    <cellStyle name="Comma 60 2 2 3 2" xfId="22925"/>
    <cellStyle name="Comma 60 2 2 4" xfId="22926"/>
    <cellStyle name="Comma 60 2 3" xfId="16381"/>
    <cellStyle name="Comma 60 2 3 2" xfId="18293"/>
    <cellStyle name="Comma 60 2 3 2 2" xfId="22927"/>
    <cellStyle name="Comma 60 2 3 3" xfId="20152"/>
    <cellStyle name="Comma 60 2 3 3 2" xfId="25822"/>
    <cellStyle name="Comma 60 2 3 4" xfId="22928"/>
    <cellStyle name="Comma 60 2 4" xfId="16382"/>
    <cellStyle name="Comma 60 2 4 2" xfId="18294"/>
    <cellStyle name="Comma 60 2 4 2 2" xfId="22929"/>
    <cellStyle name="Comma 60 2 4 3" xfId="20153"/>
    <cellStyle name="Comma 60 2 4 3 2" xfId="25823"/>
    <cellStyle name="Comma 60 2 4 4" xfId="22930"/>
    <cellStyle name="Comma 60 2 5" xfId="16383"/>
    <cellStyle name="Comma 60 2 5 2" xfId="18295"/>
    <cellStyle name="Comma 60 2 5 2 2" xfId="22931"/>
    <cellStyle name="Comma 60 2 5 3" xfId="20154"/>
    <cellStyle name="Comma 60 2 5 3 2" xfId="25824"/>
    <cellStyle name="Comma 60 2 5 4" xfId="22932"/>
    <cellStyle name="Comma 60 2 6" xfId="16384"/>
    <cellStyle name="Comma 60 2 6 2" xfId="18296"/>
    <cellStyle name="Comma 60 2 6 2 2" xfId="22933"/>
    <cellStyle name="Comma 60 2 6 3" xfId="20155"/>
    <cellStyle name="Comma 60 2 6 3 2" xfId="25825"/>
    <cellStyle name="Comma 60 2 6 4" xfId="22934"/>
    <cellStyle name="Comma 60 2 7" xfId="18297"/>
    <cellStyle name="Comma 60 2 7 2" xfId="22935"/>
    <cellStyle name="Comma 60 2 8" xfId="18298"/>
    <cellStyle name="Comma 60 2 8 2" xfId="22936"/>
    <cellStyle name="Comma 60 2 9" xfId="22937"/>
    <cellStyle name="Comma 60 3" xfId="15501"/>
    <cellStyle name="Comma 60 3 2" xfId="18299"/>
    <cellStyle name="Comma 60 3 2 2" xfId="22938"/>
    <cellStyle name="Comma 60 3 3" xfId="18300"/>
    <cellStyle name="Comma 60 3 3 2" xfId="22939"/>
    <cellStyle name="Comma 60 3 4" xfId="22940"/>
    <cellStyle name="Comma 60 4" xfId="16385"/>
    <cellStyle name="Comma 60 4 2" xfId="18301"/>
    <cellStyle name="Comma 60 4 2 2" xfId="22941"/>
    <cellStyle name="Comma 60 4 3" xfId="20156"/>
    <cellStyle name="Comma 60 4 3 2" xfId="25826"/>
    <cellStyle name="Comma 60 4 4" xfId="22942"/>
    <cellStyle name="Comma 60 5" xfId="16386"/>
    <cellStyle name="Comma 60 5 2" xfId="18302"/>
    <cellStyle name="Comma 60 5 2 2" xfId="22943"/>
    <cellStyle name="Comma 60 5 3" xfId="20157"/>
    <cellStyle name="Comma 60 5 3 2" xfId="25827"/>
    <cellStyle name="Comma 60 5 4" xfId="22944"/>
    <cellStyle name="Comma 60 6" xfId="16387"/>
    <cellStyle name="Comma 60 6 2" xfId="18303"/>
    <cellStyle name="Comma 60 6 2 2" xfId="22945"/>
    <cellStyle name="Comma 60 6 3" xfId="20158"/>
    <cellStyle name="Comma 60 6 3 2" xfId="25828"/>
    <cellStyle name="Comma 60 6 4" xfId="22946"/>
    <cellStyle name="Comma 60 7" xfId="16388"/>
    <cellStyle name="Comma 60 7 2" xfId="18304"/>
    <cellStyle name="Comma 60 7 2 2" xfId="22947"/>
    <cellStyle name="Comma 60 7 3" xfId="20159"/>
    <cellStyle name="Comma 60 7 3 2" xfId="25829"/>
    <cellStyle name="Comma 60 7 4" xfId="22948"/>
    <cellStyle name="Comma 60 8" xfId="18305"/>
    <cellStyle name="Comma 60 8 2" xfId="22949"/>
    <cellStyle name="Comma 60 9" xfId="18306"/>
    <cellStyle name="Comma 60 9 2" xfId="22950"/>
    <cellStyle name="Comma 61" xfId="472"/>
    <cellStyle name="Comma 61 10" xfId="22951"/>
    <cellStyle name="Comma 61 11" xfId="22952"/>
    <cellStyle name="Comma 61 2" xfId="473"/>
    <cellStyle name="Comma 61 2 10" xfId="22953"/>
    <cellStyle name="Comma 61 2 2" xfId="15502"/>
    <cellStyle name="Comma 61 2 2 2" xfId="18307"/>
    <cellStyle name="Comma 61 2 2 2 2" xfId="22954"/>
    <cellStyle name="Comma 61 2 2 3" xfId="18308"/>
    <cellStyle name="Comma 61 2 2 3 2" xfId="22955"/>
    <cellStyle name="Comma 61 2 2 4" xfId="22956"/>
    <cellStyle name="Comma 61 2 3" xfId="16389"/>
    <cellStyle name="Comma 61 2 3 2" xfId="18309"/>
    <cellStyle name="Comma 61 2 3 2 2" xfId="22957"/>
    <cellStyle name="Comma 61 2 3 3" xfId="20160"/>
    <cellStyle name="Comma 61 2 3 3 2" xfId="25830"/>
    <cellStyle name="Comma 61 2 3 4" xfId="22958"/>
    <cellStyle name="Comma 61 2 4" xfId="16390"/>
    <cellStyle name="Comma 61 2 4 2" xfId="18310"/>
    <cellStyle name="Comma 61 2 4 2 2" xfId="22959"/>
    <cellStyle name="Comma 61 2 4 3" xfId="20161"/>
    <cellStyle name="Comma 61 2 4 3 2" xfId="25831"/>
    <cellStyle name="Comma 61 2 4 4" xfId="22960"/>
    <cellStyle name="Comma 61 2 5" xfId="16391"/>
    <cellStyle name="Comma 61 2 5 2" xfId="18311"/>
    <cellStyle name="Comma 61 2 5 2 2" xfId="22961"/>
    <cellStyle name="Comma 61 2 5 3" xfId="20162"/>
    <cellStyle name="Comma 61 2 5 3 2" xfId="25832"/>
    <cellStyle name="Comma 61 2 5 4" xfId="22962"/>
    <cellStyle name="Comma 61 2 6" xfId="16392"/>
    <cellStyle name="Comma 61 2 6 2" xfId="18312"/>
    <cellStyle name="Comma 61 2 6 2 2" xfId="22963"/>
    <cellStyle name="Comma 61 2 6 3" xfId="20163"/>
    <cellStyle name="Comma 61 2 6 3 2" xfId="25833"/>
    <cellStyle name="Comma 61 2 6 4" xfId="22964"/>
    <cellStyle name="Comma 61 2 7" xfId="18313"/>
    <cellStyle name="Comma 61 2 7 2" xfId="22965"/>
    <cellStyle name="Comma 61 2 8" xfId="18314"/>
    <cellStyle name="Comma 61 2 8 2" xfId="22966"/>
    <cellStyle name="Comma 61 2 9" xfId="22967"/>
    <cellStyle name="Comma 61 3" xfId="15503"/>
    <cellStyle name="Comma 61 3 2" xfId="18315"/>
    <cellStyle name="Comma 61 3 2 2" xfId="22968"/>
    <cellStyle name="Comma 61 3 3" xfId="18316"/>
    <cellStyle name="Comma 61 3 3 2" xfId="22969"/>
    <cellStyle name="Comma 61 3 4" xfId="22970"/>
    <cellStyle name="Comma 61 4" xfId="16393"/>
    <cellStyle name="Comma 61 4 2" xfId="18317"/>
    <cellStyle name="Comma 61 4 2 2" xfId="22971"/>
    <cellStyle name="Comma 61 4 3" xfId="20164"/>
    <cellStyle name="Comma 61 4 3 2" xfId="25834"/>
    <cellStyle name="Comma 61 4 4" xfId="22972"/>
    <cellStyle name="Comma 61 5" xfId="16394"/>
    <cellStyle name="Comma 61 5 2" xfId="18318"/>
    <cellStyle name="Comma 61 5 2 2" xfId="22973"/>
    <cellStyle name="Comma 61 5 3" xfId="20165"/>
    <cellStyle name="Comma 61 5 3 2" xfId="25835"/>
    <cellStyle name="Comma 61 5 4" xfId="22974"/>
    <cellStyle name="Comma 61 6" xfId="16395"/>
    <cellStyle name="Comma 61 6 2" xfId="18319"/>
    <cellStyle name="Comma 61 6 2 2" xfId="22975"/>
    <cellStyle name="Comma 61 6 3" xfId="20166"/>
    <cellStyle name="Comma 61 6 3 2" xfId="25836"/>
    <cellStyle name="Comma 61 6 4" xfId="22976"/>
    <cellStyle name="Comma 61 7" xfId="16396"/>
    <cellStyle name="Comma 61 7 2" xfId="18320"/>
    <cellStyle name="Comma 61 7 2 2" xfId="22977"/>
    <cellStyle name="Comma 61 7 3" xfId="20167"/>
    <cellStyle name="Comma 61 7 3 2" xfId="25837"/>
    <cellStyle name="Comma 61 7 4" xfId="22978"/>
    <cellStyle name="Comma 61 8" xfId="18321"/>
    <cellStyle name="Comma 61 8 2" xfId="22979"/>
    <cellStyle name="Comma 61 9" xfId="18322"/>
    <cellStyle name="Comma 61 9 2" xfId="22980"/>
    <cellStyle name="Comma 62" xfId="474"/>
    <cellStyle name="Comma 62 10" xfId="22981"/>
    <cellStyle name="Comma 62 11" xfId="22982"/>
    <cellStyle name="Comma 62 2" xfId="475"/>
    <cellStyle name="Comma 62 2 10" xfId="22983"/>
    <cellStyle name="Comma 62 2 2" xfId="15504"/>
    <cellStyle name="Comma 62 2 2 2" xfId="18323"/>
    <cellStyle name="Comma 62 2 2 2 2" xfId="22984"/>
    <cellStyle name="Comma 62 2 2 3" xfId="18324"/>
    <cellStyle name="Comma 62 2 2 3 2" xfId="22985"/>
    <cellStyle name="Comma 62 2 2 4" xfId="22986"/>
    <cellStyle name="Comma 62 2 3" xfId="16397"/>
    <cellStyle name="Comma 62 2 3 2" xfId="18325"/>
    <cellStyle name="Comma 62 2 3 2 2" xfId="22987"/>
    <cellStyle name="Comma 62 2 3 3" xfId="20168"/>
    <cellStyle name="Comma 62 2 3 3 2" xfId="25838"/>
    <cellStyle name="Comma 62 2 3 4" xfId="22988"/>
    <cellStyle name="Comma 62 2 4" xfId="16398"/>
    <cellStyle name="Comma 62 2 4 2" xfId="18326"/>
    <cellStyle name="Comma 62 2 4 2 2" xfId="22989"/>
    <cellStyle name="Comma 62 2 4 3" xfId="20169"/>
    <cellStyle name="Comma 62 2 4 3 2" xfId="25839"/>
    <cellStyle name="Comma 62 2 4 4" xfId="22990"/>
    <cellStyle name="Comma 62 2 5" xfId="16399"/>
    <cellStyle name="Comma 62 2 5 2" xfId="18327"/>
    <cellStyle name="Comma 62 2 5 2 2" xfId="22991"/>
    <cellStyle name="Comma 62 2 5 3" xfId="20170"/>
    <cellStyle name="Comma 62 2 5 3 2" xfId="25840"/>
    <cellStyle name="Comma 62 2 5 4" xfId="22992"/>
    <cellStyle name="Comma 62 2 6" xfId="16400"/>
    <cellStyle name="Comma 62 2 6 2" xfId="18328"/>
    <cellStyle name="Comma 62 2 6 2 2" xfId="22993"/>
    <cellStyle name="Comma 62 2 6 3" xfId="20171"/>
    <cellStyle name="Comma 62 2 6 3 2" xfId="25841"/>
    <cellStyle name="Comma 62 2 6 4" xfId="22994"/>
    <cellStyle name="Comma 62 2 7" xfId="18329"/>
    <cellStyle name="Comma 62 2 7 2" xfId="22995"/>
    <cellStyle name="Comma 62 2 8" xfId="18330"/>
    <cellStyle name="Comma 62 2 8 2" xfId="22996"/>
    <cellStyle name="Comma 62 2 9" xfId="22997"/>
    <cellStyle name="Comma 62 3" xfId="15505"/>
    <cellStyle name="Comma 62 3 2" xfId="18331"/>
    <cellStyle name="Comma 62 3 2 2" xfId="22998"/>
    <cellStyle name="Comma 62 3 3" xfId="18332"/>
    <cellStyle name="Comma 62 3 3 2" xfId="22999"/>
    <cellStyle name="Comma 62 3 4" xfId="23000"/>
    <cellStyle name="Comma 62 4" xfId="16401"/>
    <cellStyle name="Comma 62 4 2" xfId="18333"/>
    <cellStyle name="Comma 62 4 2 2" xfId="23001"/>
    <cellStyle name="Comma 62 4 3" xfId="20172"/>
    <cellStyle name="Comma 62 4 3 2" xfId="25842"/>
    <cellStyle name="Comma 62 4 4" xfId="23002"/>
    <cellStyle name="Comma 62 5" xfId="16402"/>
    <cellStyle name="Comma 62 5 2" xfId="18334"/>
    <cellStyle name="Comma 62 5 2 2" xfId="23003"/>
    <cellStyle name="Comma 62 5 3" xfId="20173"/>
    <cellStyle name="Comma 62 5 3 2" xfId="25843"/>
    <cellStyle name="Comma 62 5 4" xfId="23004"/>
    <cellStyle name="Comma 62 6" xfId="16403"/>
    <cellStyle name="Comma 62 6 2" xfId="18335"/>
    <cellStyle name="Comma 62 6 2 2" xfId="23005"/>
    <cellStyle name="Comma 62 6 3" xfId="20174"/>
    <cellStyle name="Comma 62 6 3 2" xfId="25844"/>
    <cellStyle name="Comma 62 6 4" xfId="23006"/>
    <cellStyle name="Comma 62 7" xfId="16404"/>
    <cellStyle name="Comma 62 7 2" xfId="18336"/>
    <cellStyle name="Comma 62 7 2 2" xfId="23007"/>
    <cellStyle name="Comma 62 7 3" xfId="20175"/>
    <cellStyle name="Comma 62 7 3 2" xfId="25845"/>
    <cellStyle name="Comma 62 7 4" xfId="23008"/>
    <cellStyle name="Comma 62 8" xfId="18337"/>
    <cellStyle name="Comma 62 8 2" xfId="23009"/>
    <cellStyle name="Comma 62 9" xfId="18338"/>
    <cellStyle name="Comma 62 9 2" xfId="23010"/>
    <cellStyle name="Comma 63" xfId="476"/>
    <cellStyle name="Comma 63 10" xfId="23011"/>
    <cellStyle name="Comma 63 11" xfId="23012"/>
    <cellStyle name="Comma 63 2" xfId="477"/>
    <cellStyle name="Comma 63 2 10" xfId="23013"/>
    <cellStyle name="Comma 63 2 2" xfId="15506"/>
    <cellStyle name="Comma 63 2 2 2" xfId="18339"/>
    <cellStyle name="Comma 63 2 2 2 2" xfId="23014"/>
    <cellStyle name="Comma 63 2 2 3" xfId="18340"/>
    <cellStyle name="Comma 63 2 2 3 2" xfId="23015"/>
    <cellStyle name="Comma 63 2 2 4" xfId="23016"/>
    <cellStyle name="Comma 63 2 3" xfId="16405"/>
    <cellStyle name="Comma 63 2 3 2" xfId="18341"/>
    <cellStyle name="Comma 63 2 3 2 2" xfId="23017"/>
    <cellStyle name="Comma 63 2 3 3" xfId="20176"/>
    <cellStyle name="Comma 63 2 3 3 2" xfId="25846"/>
    <cellStyle name="Comma 63 2 3 4" xfId="23018"/>
    <cellStyle name="Comma 63 2 4" xfId="16406"/>
    <cellStyle name="Comma 63 2 4 2" xfId="18342"/>
    <cellStyle name="Comma 63 2 4 2 2" xfId="23019"/>
    <cellStyle name="Comma 63 2 4 3" xfId="20177"/>
    <cellStyle name="Comma 63 2 4 3 2" xfId="25847"/>
    <cellStyle name="Comma 63 2 4 4" xfId="23020"/>
    <cellStyle name="Comma 63 2 5" xfId="16407"/>
    <cellStyle name="Comma 63 2 5 2" xfId="18343"/>
    <cellStyle name="Comma 63 2 5 2 2" xfId="23021"/>
    <cellStyle name="Comma 63 2 5 3" xfId="20178"/>
    <cellStyle name="Comma 63 2 5 3 2" xfId="25848"/>
    <cellStyle name="Comma 63 2 5 4" xfId="23022"/>
    <cellStyle name="Comma 63 2 6" xfId="16408"/>
    <cellStyle name="Comma 63 2 6 2" xfId="18344"/>
    <cellStyle name="Comma 63 2 6 2 2" xfId="23023"/>
    <cellStyle name="Comma 63 2 6 3" xfId="20179"/>
    <cellStyle name="Comma 63 2 6 3 2" xfId="25849"/>
    <cellStyle name="Comma 63 2 6 4" xfId="23024"/>
    <cellStyle name="Comma 63 2 7" xfId="18345"/>
    <cellStyle name="Comma 63 2 7 2" xfId="23025"/>
    <cellStyle name="Comma 63 2 8" xfId="18346"/>
    <cellStyle name="Comma 63 2 8 2" xfId="23026"/>
    <cellStyle name="Comma 63 2 9" xfId="23027"/>
    <cellStyle name="Comma 63 3" xfId="15507"/>
    <cellStyle name="Comma 63 3 2" xfId="18347"/>
    <cellStyle name="Comma 63 3 2 2" xfId="23028"/>
    <cellStyle name="Comma 63 3 3" xfId="18348"/>
    <cellStyle name="Comma 63 3 3 2" xfId="23029"/>
    <cellStyle name="Comma 63 3 4" xfId="23030"/>
    <cellStyle name="Comma 63 4" xfId="16409"/>
    <cellStyle name="Comma 63 4 2" xfId="18349"/>
    <cellStyle name="Comma 63 4 2 2" xfId="23031"/>
    <cellStyle name="Comma 63 4 3" xfId="20180"/>
    <cellStyle name="Comma 63 4 3 2" xfId="25850"/>
    <cellStyle name="Comma 63 4 4" xfId="23032"/>
    <cellStyle name="Comma 63 5" xfId="16410"/>
    <cellStyle name="Comma 63 5 2" xfId="18350"/>
    <cellStyle name="Comma 63 5 2 2" xfId="23033"/>
    <cellStyle name="Comma 63 5 3" xfId="20181"/>
    <cellStyle name="Comma 63 5 3 2" xfId="25851"/>
    <cellStyle name="Comma 63 5 4" xfId="23034"/>
    <cellStyle name="Comma 63 6" xfId="16411"/>
    <cellStyle name="Comma 63 6 2" xfId="18351"/>
    <cellStyle name="Comma 63 6 2 2" xfId="23035"/>
    <cellStyle name="Comma 63 6 3" xfId="20182"/>
    <cellStyle name="Comma 63 6 3 2" xfId="25852"/>
    <cellStyle name="Comma 63 6 4" xfId="23036"/>
    <cellStyle name="Comma 63 7" xfId="16412"/>
    <cellStyle name="Comma 63 7 2" xfId="18352"/>
    <cellStyle name="Comma 63 7 2 2" xfId="23037"/>
    <cellStyle name="Comma 63 7 3" xfId="20183"/>
    <cellStyle name="Comma 63 7 3 2" xfId="25853"/>
    <cellStyle name="Comma 63 7 4" xfId="23038"/>
    <cellStyle name="Comma 63 8" xfId="18353"/>
    <cellStyle name="Comma 63 8 2" xfId="23039"/>
    <cellStyle name="Comma 63 9" xfId="18354"/>
    <cellStyle name="Comma 63 9 2" xfId="23040"/>
    <cellStyle name="Comma 64" xfId="478"/>
    <cellStyle name="Comma 64 10" xfId="23041"/>
    <cellStyle name="Comma 64 11" xfId="23042"/>
    <cellStyle name="Comma 64 2" xfId="479"/>
    <cellStyle name="Comma 64 2 10" xfId="23043"/>
    <cellStyle name="Comma 64 2 2" xfId="15508"/>
    <cellStyle name="Comma 64 2 2 2" xfId="18355"/>
    <cellStyle name="Comma 64 2 2 2 2" xfId="23044"/>
    <cellStyle name="Comma 64 2 2 3" xfId="18356"/>
    <cellStyle name="Comma 64 2 2 3 2" xfId="23045"/>
    <cellStyle name="Comma 64 2 2 4" xfId="23046"/>
    <cellStyle name="Comma 64 2 3" xfId="16413"/>
    <cellStyle name="Comma 64 2 3 2" xfId="18357"/>
    <cellStyle name="Comma 64 2 3 2 2" xfId="23047"/>
    <cellStyle name="Comma 64 2 3 3" xfId="20184"/>
    <cellStyle name="Comma 64 2 3 3 2" xfId="25854"/>
    <cellStyle name="Comma 64 2 3 4" xfId="23048"/>
    <cellStyle name="Comma 64 2 4" xfId="16414"/>
    <cellStyle name="Comma 64 2 4 2" xfId="18358"/>
    <cellStyle name="Comma 64 2 4 2 2" xfId="23049"/>
    <cellStyle name="Comma 64 2 4 3" xfId="20185"/>
    <cellStyle name="Comma 64 2 4 3 2" xfId="25855"/>
    <cellStyle name="Comma 64 2 4 4" xfId="23050"/>
    <cellStyle name="Comma 64 2 5" xfId="16415"/>
    <cellStyle name="Comma 64 2 5 2" xfId="18359"/>
    <cellStyle name="Comma 64 2 5 2 2" xfId="23051"/>
    <cellStyle name="Comma 64 2 5 3" xfId="20186"/>
    <cellStyle name="Comma 64 2 5 3 2" xfId="25856"/>
    <cellStyle name="Comma 64 2 5 4" xfId="23052"/>
    <cellStyle name="Comma 64 2 6" xfId="16416"/>
    <cellStyle name="Comma 64 2 6 2" xfId="18360"/>
    <cellStyle name="Comma 64 2 6 2 2" xfId="23053"/>
    <cellStyle name="Comma 64 2 6 3" xfId="20187"/>
    <cellStyle name="Comma 64 2 6 3 2" xfId="25857"/>
    <cellStyle name="Comma 64 2 6 4" xfId="23054"/>
    <cellStyle name="Comma 64 2 7" xfId="18361"/>
    <cellStyle name="Comma 64 2 7 2" xfId="23055"/>
    <cellStyle name="Comma 64 2 8" xfId="18362"/>
    <cellStyle name="Comma 64 2 8 2" xfId="23056"/>
    <cellStyle name="Comma 64 2 9" xfId="23057"/>
    <cellStyle name="Comma 64 3" xfId="15509"/>
    <cellStyle name="Comma 64 3 2" xfId="18363"/>
    <cellStyle name="Comma 64 3 2 2" xfId="23058"/>
    <cellStyle name="Comma 64 3 3" xfId="18364"/>
    <cellStyle name="Comma 64 3 3 2" xfId="23059"/>
    <cellStyle name="Comma 64 3 4" xfId="23060"/>
    <cellStyle name="Comma 64 4" xfId="16417"/>
    <cellStyle name="Comma 64 4 2" xfId="18365"/>
    <cellStyle name="Comma 64 4 2 2" xfId="23061"/>
    <cellStyle name="Comma 64 4 3" xfId="20188"/>
    <cellStyle name="Comma 64 4 3 2" xfId="25858"/>
    <cellStyle name="Comma 64 4 4" xfId="23062"/>
    <cellStyle name="Comma 64 5" xfId="16418"/>
    <cellStyle name="Comma 64 5 2" xfId="18366"/>
    <cellStyle name="Comma 64 5 2 2" xfId="23063"/>
    <cellStyle name="Comma 64 5 3" xfId="20189"/>
    <cellStyle name="Comma 64 5 3 2" xfId="25859"/>
    <cellStyle name="Comma 64 5 4" xfId="23064"/>
    <cellStyle name="Comma 64 6" xfId="16419"/>
    <cellStyle name="Comma 64 6 2" xfId="18367"/>
    <cellStyle name="Comma 64 6 2 2" xfId="23065"/>
    <cellStyle name="Comma 64 6 3" xfId="20190"/>
    <cellStyle name="Comma 64 6 3 2" xfId="25860"/>
    <cellStyle name="Comma 64 6 4" xfId="23066"/>
    <cellStyle name="Comma 64 7" xfId="16420"/>
    <cellStyle name="Comma 64 7 2" xfId="18368"/>
    <cellStyle name="Comma 64 7 2 2" xfId="23067"/>
    <cellStyle name="Comma 64 7 3" xfId="20191"/>
    <cellStyle name="Comma 64 7 3 2" xfId="25861"/>
    <cellStyle name="Comma 64 7 4" xfId="23068"/>
    <cellStyle name="Comma 64 8" xfId="18369"/>
    <cellStyle name="Comma 64 8 2" xfId="23069"/>
    <cellStyle name="Comma 64 9" xfId="18370"/>
    <cellStyle name="Comma 64 9 2" xfId="23070"/>
    <cellStyle name="Comma 65" xfId="480"/>
    <cellStyle name="Comma 65 10" xfId="23071"/>
    <cellStyle name="Comma 65 11" xfId="23072"/>
    <cellStyle name="Comma 65 2" xfId="481"/>
    <cellStyle name="Comma 65 2 10" xfId="23073"/>
    <cellStyle name="Comma 65 2 2" xfId="15510"/>
    <cellStyle name="Comma 65 2 2 2" xfId="18371"/>
    <cellStyle name="Comma 65 2 2 2 2" xfId="23074"/>
    <cellStyle name="Comma 65 2 2 3" xfId="18372"/>
    <cellStyle name="Comma 65 2 2 3 2" xfId="23075"/>
    <cellStyle name="Comma 65 2 2 4" xfId="23076"/>
    <cellStyle name="Comma 65 2 3" xfId="16421"/>
    <cellStyle name="Comma 65 2 3 2" xfId="18373"/>
    <cellStyle name="Comma 65 2 3 2 2" xfId="23077"/>
    <cellStyle name="Comma 65 2 3 3" xfId="20192"/>
    <cellStyle name="Comma 65 2 3 3 2" xfId="25862"/>
    <cellStyle name="Comma 65 2 3 4" xfId="23078"/>
    <cellStyle name="Comma 65 2 4" xfId="16422"/>
    <cellStyle name="Comma 65 2 4 2" xfId="18374"/>
    <cellStyle name="Comma 65 2 4 2 2" xfId="23079"/>
    <cellStyle name="Comma 65 2 4 3" xfId="20193"/>
    <cellStyle name="Comma 65 2 4 3 2" xfId="25863"/>
    <cellStyle name="Comma 65 2 4 4" xfId="23080"/>
    <cellStyle name="Comma 65 2 5" xfId="16423"/>
    <cellStyle name="Comma 65 2 5 2" xfId="18375"/>
    <cellStyle name="Comma 65 2 5 2 2" xfId="23081"/>
    <cellStyle name="Comma 65 2 5 3" xfId="20194"/>
    <cellStyle name="Comma 65 2 5 3 2" xfId="25864"/>
    <cellStyle name="Comma 65 2 5 4" xfId="23082"/>
    <cellStyle name="Comma 65 2 6" xfId="16424"/>
    <cellStyle name="Comma 65 2 6 2" xfId="18376"/>
    <cellStyle name="Comma 65 2 6 2 2" xfId="23083"/>
    <cellStyle name="Comma 65 2 6 3" xfId="20195"/>
    <cellStyle name="Comma 65 2 6 3 2" xfId="25865"/>
    <cellStyle name="Comma 65 2 6 4" xfId="23084"/>
    <cellStyle name="Comma 65 2 7" xfId="18377"/>
    <cellStyle name="Comma 65 2 7 2" xfId="23085"/>
    <cellStyle name="Comma 65 2 8" xfId="18378"/>
    <cellStyle name="Comma 65 2 8 2" xfId="23086"/>
    <cellStyle name="Comma 65 2 9" xfId="23087"/>
    <cellStyle name="Comma 65 3" xfId="15511"/>
    <cellStyle name="Comma 65 3 2" xfId="18379"/>
    <cellStyle name="Comma 65 3 2 2" xfId="23088"/>
    <cellStyle name="Comma 65 3 3" xfId="18380"/>
    <cellStyle name="Comma 65 3 3 2" xfId="23089"/>
    <cellStyle name="Comma 65 3 4" xfId="23090"/>
    <cellStyle name="Comma 65 4" xfId="16425"/>
    <cellStyle name="Comma 65 4 2" xfId="18381"/>
    <cellStyle name="Comma 65 4 2 2" xfId="23091"/>
    <cellStyle name="Comma 65 4 3" xfId="20196"/>
    <cellStyle name="Comma 65 4 3 2" xfId="25866"/>
    <cellStyle name="Comma 65 4 4" xfId="23092"/>
    <cellStyle name="Comma 65 5" xfId="16426"/>
    <cellStyle name="Comma 65 5 2" xfId="18382"/>
    <cellStyle name="Comma 65 5 2 2" xfId="23093"/>
    <cellStyle name="Comma 65 5 3" xfId="20197"/>
    <cellStyle name="Comma 65 5 3 2" xfId="25867"/>
    <cellStyle name="Comma 65 5 4" xfId="23094"/>
    <cellStyle name="Comma 65 6" xfId="16427"/>
    <cellStyle name="Comma 65 6 2" xfId="18383"/>
    <cellStyle name="Comma 65 6 2 2" xfId="23095"/>
    <cellStyle name="Comma 65 6 3" xfId="20198"/>
    <cellStyle name="Comma 65 6 3 2" xfId="25868"/>
    <cellStyle name="Comma 65 6 4" xfId="23096"/>
    <cellStyle name="Comma 65 7" xfId="16428"/>
    <cellStyle name="Comma 65 7 2" xfId="18384"/>
    <cellStyle name="Comma 65 7 2 2" xfId="23097"/>
    <cellStyle name="Comma 65 7 3" xfId="20199"/>
    <cellStyle name="Comma 65 7 3 2" xfId="25869"/>
    <cellStyle name="Comma 65 7 4" xfId="23098"/>
    <cellStyle name="Comma 65 8" xfId="18385"/>
    <cellStyle name="Comma 65 8 2" xfId="23099"/>
    <cellStyle name="Comma 65 9" xfId="18386"/>
    <cellStyle name="Comma 65 9 2" xfId="23100"/>
    <cellStyle name="Comma 66" xfId="482"/>
    <cellStyle name="Comma 66 10" xfId="23101"/>
    <cellStyle name="Comma 66 11" xfId="23102"/>
    <cellStyle name="Comma 66 2" xfId="483"/>
    <cellStyle name="Comma 66 2 10" xfId="23103"/>
    <cellStyle name="Comma 66 2 2" xfId="15512"/>
    <cellStyle name="Comma 66 2 2 2" xfId="18387"/>
    <cellStyle name="Comma 66 2 2 2 2" xfId="23104"/>
    <cellStyle name="Comma 66 2 2 3" xfId="18388"/>
    <cellStyle name="Comma 66 2 2 3 2" xfId="23105"/>
    <cellStyle name="Comma 66 2 2 4" xfId="23106"/>
    <cellStyle name="Comma 66 2 3" xfId="16429"/>
    <cellStyle name="Comma 66 2 3 2" xfId="18389"/>
    <cellStyle name="Comma 66 2 3 2 2" xfId="23107"/>
    <cellStyle name="Comma 66 2 3 3" xfId="20200"/>
    <cellStyle name="Comma 66 2 3 3 2" xfId="25870"/>
    <cellStyle name="Comma 66 2 3 4" xfId="23108"/>
    <cellStyle name="Comma 66 2 4" xfId="16430"/>
    <cellStyle name="Comma 66 2 4 2" xfId="18390"/>
    <cellStyle name="Comma 66 2 4 2 2" xfId="23109"/>
    <cellStyle name="Comma 66 2 4 3" xfId="20201"/>
    <cellStyle name="Comma 66 2 4 3 2" xfId="25871"/>
    <cellStyle name="Comma 66 2 4 4" xfId="23110"/>
    <cellStyle name="Comma 66 2 5" xfId="16431"/>
    <cellStyle name="Comma 66 2 5 2" xfId="18391"/>
    <cellStyle name="Comma 66 2 5 2 2" xfId="23111"/>
    <cellStyle name="Comma 66 2 5 3" xfId="20202"/>
    <cellStyle name="Comma 66 2 5 3 2" xfId="25872"/>
    <cellStyle name="Comma 66 2 5 4" xfId="23112"/>
    <cellStyle name="Comma 66 2 6" xfId="16432"/>
    <cellStyle name="Comma 66 2 6 2" xfId="18392"/>
    <cellStyle name="Comma 66 2 6 2 2" xfId="23113"/>
    <cellStyle name="Comma 66 2 6 3" xfId="20203"/>
    <cellStyle name="Comma 66 2 6 3 2" xfId="25873"/>
    <cellStyle name="Comma 66 2 6 4" xfId="23114"/>
    <cellStyle name="Comma 66 2 7" xfId="18393"/>
    <cellStyle name="Comma 66 2 7 2" xfId="23115"/>
    <cellStyle name="Comma 66 2 8" xfId="18394"/>
    <cellStyle name="Comma 66 2 8 2" xfId="23116"/>
    <cellStyle name="Comma 66 2 9" xfId="23117"/>
    <cellStyle name="Comma 66 3" xfId="15513"/>
    <cellStyle name="Comma 66 3 2" xfId="18395"/>
    <cellStyle name="Comma 66 3 2 2" xfId="23118"/>
    <cellStyle name="Comma 66 3 3" xfId="18396"/>
    <cellStyle name="Comma 66 3 3 2" xfId="23119"/>
    <cellStyle name="Comma 66 3 4" xfId="23120"/>
    <cellStyle name="Comma 66 4" xfId="16433"/>
    <cellStyle name="Comma 66 4 2" xfId="18397"/>
    <cellStyle name="Comma 66 4 2 2" xfId="23121"/>
    <cellStyle name="Comma 66 4 3" xfId="20204"/>
    <cellStyle name="Comma 66 4 3 2" xfId="25874"/>
    <cellStyle name="Comma 66 4 4" xfId="23122"/>
    <cellStyle name="Comma 66 5" xfId="16434"/>
    <cellStyle name="Comma 66 5 2" xfId="18398"/>
    <cellStyle name="Comma 66 5 2 2" xfId="23123"/>
    <cellStyle name="Comma 66 5 3" xfId="20205"/>
    <cellStyle name="Comma 66 5 3 2" xfId="25875"/>
    <cellStyle name="Comma 66 5 4" xfId="23124"/>
    <cellStyle name="Comma 66 6" xfId="16435"/>
    <cellStyle name="Comma 66 6 2" xfId="18399"/>
    <cellStyle name="Comma 66 6 2 2" xfId="23125"/>
    <cellStyle name="Comma 66 6 3" xfId="20206"/>
    <cellStyle name="Comma 66 6 3 2" xfId="25876"/>
    <cellStyle name="Comma 66 6 4" xfId="23126"/>
    <cellStyle name="Comma 66 7" xfId="16436"/>
    <cellStyle name="Comma 66 7 2" xfId="18400"/>
    <cellStyle name="Comma 66 7 2 2" xfId="23127"/>
    <cellStyle name="Comma 66 7 3" xfId="20207"/>
    <cellStyle name="Comma 66 7 3 2" xfId="25877"/>
    <cellStyle name="Comma 66 7 4" xfId="23128"/>
    <cellStyle name="Comma 66 8" xfId="18401"/>
    <cellStyle name="Comma 66 8 2" xfId="23129"/>
    <cellStyle name="Comma 66 9" xfId="18402"/>
    <cellStyle name="Comma 66 9 2" xfId="23130"/>
    <cellStyle name="Comma 67" xfId="484"/>
    <cellStyle name="Comma 67 10" xfId="23131"/>
    <cellStyle name="Comma 67 11" xfId="23132"/>
    <cellStyle name="Comma 67 2" xfId="485"/>
    <cellStyle name="Comma 67 2 10" xfId="23133"/>
    <cellStyle name="Comma 67 2 2" xfId="15514"/>
    <cellStyle name="Comma 67 2 2 2" xfId="18403"/>
    <cellStyle name="Comma 67 2 2 2 2" xfId="23134"/>
    <cellStyle name="Comma 67 2 2 3" xfId="18404"/>
    <cellStyle name="Comma 67 2 2 3 2" xfId="23135"/>
    <cellStyle name="Comma 67 2 2 4" xfId="23136"/>
    <cellStyle name="Comma 67 2 3" xfId="16437"/>
    <cellStyle name="Comma 67 2 3 2" xfId="18405"/>
    <cellStyle name="Comma 67 2 3 2 2" xfId="23137"/>
    <cellStyle name="Comma 67 2 3 3" xfId="20208"/>
    <cellStyle name="Comma 67 2 3 3 2" xfId="25878"/>
    <cellStyle name="Comma 67 2 3 4" xfId="23138"/>
    <cellStyle name="Comma 67 2 4" xfId="16438"/>
    <cellStyle name="Comma 67 2 4 2" xfId="18406"/>
    <cellStyle name="Comma 67 2 4 2 2" xfId="23139"/>
    <cellStyle name="Comma 67 2 4 3" xfId="20209"/>
    <cellStyle name="Comma 67 2 4 3 2" xfId="25879"/>
    <cellStyle name="Comma 67 2 4 4" xfId="23140"/>
    <cellStyle name="Comma 67 2 5" xfId="16439"/>
    <cellStyle name="Comma 67 2 5 2" xfId="18407"/>
    <cellStyle name="Comma 67 2 5 2 2" xfId="23141"/>
    <cellStyle name="Comma 67 2 5 3" xfId="20210"/>
    <cellStyle name="Comma 67 2 5 3 2" xfId="25880"/>
    <cellStyle name="Comma 67 2 5 4" xfId="23142"/>
    <cellStyle name="Comma 67 2 6" xfId="16440"/>
    <cellStyle name="Comma 67 2 6 2" xfId="18408"/>
    <cellStyle name="Comma 67 2 6 2 2" xfId="23143"/>
    <cellStyle name="Comma 67 2 6 3" xfId="20211"/>
    <cellStyle name="Comma 67 2 6 3 2" xfId="25881"/>
    <cellStyle name="Comma 67 2 6 4" xfId="23144"/>
    <cellStyle name="Comma 67 2 7" xfId="18409"/>
    <cellStyle name="Comma 67 2 7 2" xfId="23145"/>
    <cellStyle name="Comma 67 2 8" xfId="18410"/>
    <cellStyle name="Comma 67 2 8 2" xfId="23146"/>
    <cellStyle name="Comma 67 2 9" xfId="23147"/>
    <cellStyle name="Comma 67 3" xfId="15515"/>
    <cellStyle name="Comma 67 3 2" xfId="18411"/>
    <cellStyle name="Comma 67 3 2 2" xfId="23148"/>
    <cellStyle name="Comma 67 3 3" xfId="18412"/>
    <cellStyle name="Comma 67 3 3 2" xfId="23149"/>
    <cellStyle name="Comma 67 3 4" xfId="23150"/>
    <cellStyle name="Comma 67 4" xfId="16441"/>
    <cellStyle name="Comma 67 4 2" xfId="18413"/>
    <cellStyle name="Comma 67 4 2 2" xfId="23151"/>
    <cellStyle name="Comma 67 4 3" xfId="20212"/>
    <cellStyle name="Comma 67 4 3 2" xfId="25882"/>
    <cellStyle name="Comma 67 4 4" xfId="23152"/>
    <cellStyle name="Comma 67 5" xfId="16442"/>
    <cellStyle name="Comma 67 5 2" xfId="18414"/>
    <cellStyle name="Comma 67 5 2 2" xfId="23153"/>
    <cellStyle name="Comma 67 5 3" xfId="20213"/>
    <cellStyle name="Comma 67 5 3 2" xfId="25883"/>
    <cellStyle name="Comma 67 5 4" xfId="23154"/>
    <cellStyle name="Comma 67 6" xfId="16443"/>
    <cellStyle name="Comma 67 6 2" xfId="18415"/>
    <cellStyle name="Comma 67 6 2 2" xfId="23155"/>
    <cellStyle name="Comma 67 6 3" xfId="20214"/>
    <cellStyle name="Comma 67 6 3 2" xfId="25884"/>
    <cellStyle name="Comma 67 6 4" xfId="23156"/>
    <cellStyle name="Comma 67 7" xfId="16444"/>
    <cellStyle name="Comma 67 7 2" xfId="18416"/>
    <cellStyle name="Comma 67 7 2 2" xfId="23157"/>
    <cellStyle name="Comma 67 7 3" xfId="20215"/>
    <cellStyle name="Comma 67 7 3 2" xfId="25885"/>
    <cellStyle name="Comma 67 7 4" xfId="23158"/>
    <cellStyle name="Comma 67 8" xfId="18417"/>
    <cellStyle name="Comma 67 8 2" xfId="23159"/>
    <cellStyle name="Comma 67 9" xfId="18418"/>
    <cellStyle name="Comma 67 9 2" xfId="23160"/>
    <cellStyle name="Comma 68" xfId="486"/>
    <cellStyle name="Comma 68 10" xfId="23161"/>
    <cellStyle name="Comma 68 11" xfId="23162"/>
    <cellStyle name="Comma 68 2" xfId="487"/>
    <cellStyle name="Comma 68 2 10" xfId="23163"/>
    <cellStyle name="Comma 68 2 2" xfId="15516"/>
    <cellStyle name="Comma 68 2 2 2" xfId="18419"/>
    <cellStyle name="Comma 68 2 2 2 2" xfId="23164"/>
    <cellStyle name="Comma 68 2 2 3" xfId="18420"/>
    <cellStyle name="Comma 68 2 2 3 2" xfId="23165"/>
    <cellStyle name="Comma 68 2 2 4" xfId="23166"/>
    <cellStyle name="Comma 68 2 3" xfId="16445"/>
    <cellStyle name="Comma 68 2 3 2" xfId="18421"/>
    <cellStyle name="Comma 68 2 3 2 2" xfId="23167"/>
    <cellStyle name="Comma 68 2 3 3" xfId="20216"/>
    <cellStyle name="Comma 68 2 3 3 2" xfId="25886"/>
    <cellStyle name="Comma 68 2 3 4" xfId="23168"/>
    <cellStyle name="Comma 68 2 4" xfId="16446"/>
    <cellStyle name="Comma 68 2 4 2" xfId="18422"/>
    <cellStyle name="Comma 68 2 4 2 2" xfId="23169"/>
    <cellStyle name="Comma 68 2 4 3" xfId="20217"/>
    <cellStyle name="Comma 68 2 4 3 2" xfId="25887"/>
    <cellStyle name="Comma 68 2 4 4" xfId="23170"/>
    <cellStyle name="Comma 68 2 5" xfId="16447"/>
    <cellStyle name="Comma 68 2 5 2" xfId="18423"/>
    <cellStyle name="Comma 68 2 5 2 2" xfId="23171"/>
    <cellStyle name="Comma 68 2 5 3" xfId="20218"/>
    <cellStyle name="Comma 68 2 5 3 2" xfId="25888"/>
    <cellStyle name="Comma 68 2 5 4" xfId="23172"/>
    <cellStyle name="Comma 68 2 6" xfId="16448"/>
    <cellStyle name="Comma 68 2 6 2" xfId="18424"/>
    <cellStyle name="Comma 68 2 6 2 2" xfId="23173"/>
    <cellStyle name="Comma 68 2 6 3" xfId="20219"/>
    <cellStyle name="Comma 68 2 6 3 2" xfId="25889"/>
    <cellStyle name="Comma 68 2 6 4" xfId="23174"/>
    <cellStyle name="Comma 68 2 7" xfId="18425"/>
    <cellStyle name="Comma 68 2 7 2" xfId="23175"/>
    <cellStyle name="Comma 68 2 8" xfId="18426"/>
    <cellStyle name="Comma 68 2 8 2" xfId="23176"/>
    <cellStyle name="Comma 68 2 9" xfId="23177"/>
    <cellStyle name="Comma 68 3" xfId="15517"/>
    <cellStyle name="Comma 68 3 2" xfId="18427"/>
    <cellStyle name="Comma 68 3 2 2" xfId="23178"/>
    <cellStyle name="Comma 68 3 3" xfId="18428"/>
    <cellStyle name="Comma 68 3 3 2" xfId="23179"/>
    <cellStyle name="Comma 68 3 4" xfId="23180"/>
    <cellStyle name="Comma 68 4" xfId="16449"/>
    <cellStyle name="Comma 68 4 2" xfId="18429"/>
    <cellStyle name="Comma 68 4 2 2" xfId="23181"/>
    <cellStyle name="Comma 68 4 3" xfId="20220"/>
    <cellStyle name="Comma 68 4 3 2" xfId="25890"/>
    <cellStyle name="Comma 68 4 4" xfId="23182"/>
    <cellStyle name="Comma 68 5" xfId="16450"/>
    <cellStyle name="Comma 68 5 2" xfId="18430"/>
    <cellStyle name="Comma 68 5 2 2" xfId="23183"/>
    <cellStyle name="Comma 68 5 3" xfId="20221"/>
    <cellStyle name="Comma 68 5 3 2" xfId="25891"/>
    <cellStyle name="Comma 68 5 4" xfId="23184"/>
    <cellStyle name="Comma 68 6" xfId="16451"/>
    <cellStyle name="Comma 68 6 2" xfId="18431"/>
    <cellStyle name="Comma 68 6 2 2" xfId="23185"/>
    <cellStyle name="Comma 68 6 3" xfId="20222"/>
    <cellStyle name="Comma 68 6 3 2" xfId="25892"/>
    <cellStyle name="Comma 68 6 4" xfId="23186"/>
    <cellStyle name="Comma 68 7" xfId="16452"/>
    <cellStyle name="Comma 68 7 2" xfId="18432"/>
    <cellStyle name="Comma 68 7 2 2" xfId="23187"/>
    <cellStyle name="Comma 68 7 3" xfId="20223"/>
    <cellStyle name="Comma 68 7 3 2" xfId="25893"/>
    <cellStyle name="Comma 68 7 4" xfId="23188"/>
    <cellStyle name="Comma 68 8" xfId="18433"/>
    <cellStyle name="Comma 68 8 2" xfId="23189"/>
    <cellStyle name="Comma 68 9" xfId="18434"/>
    <cellStyle name="Comma 68 9 2" xfId="23190"/>
    <cellStyle name="Comma 69" xfId="488"/>
    <cellStyle name="Comma 69 10" xfId="23191"/>
    <cellStyle name="Comma 69 11" xfId="23192"/>
    <cellStyle name="Comma 69 2" xfId="489"/>
    <cellStyle name="Comma 69 2 10" xfId="23193"/>
    <cellStyle name="Comma 69 2 2" xfId="15518"/>
    <cellStyle name="Comma 69 2 2 2" xfId="18435"/>
    <cellStyle name="Comma 69 2 2 2 2" xfId="23194"/>
    <cellStyle name="Comma 69 2 2 3" xfId="18436"/>
    <cellStyle name="Comma 69 2 2 3 2" xfId="23195"/>
    <cellStyle name="Comma 69 2 2 4" xfId="23196"/>
    <cellStyle name="Comma 69 2 3" xfId="16453"/>
    <cellStyle name="Comma 69 2 3 2" xfId="18437"/>
    <cellStyle name="Comma 69 2 3 2 2" xfId="23197"/>
    <cellStyle name="Comma 69 2 3 3" xfId="20224"/>
    <cellStyle name="Comma 69 2 3 3 2" xfId="25894"/>
    <cellStyle name="Comma 69 2 3 4" xfId="23198"/>
    <cellStyle name="Comma 69 2 4" xfId="16454"/>
    <cellStyle name="Comma 69 2 4 2" xfId="18438"/>
    <cellStyle name="Comma 69 2 4 2 2" xfId="23199"/>
    <cellStyle name="Comma 69 2 4 3" xfId="20225"/>
    <cellStyle name="Comma 69 2 4 3 2" xfId="25895"/>
    <cellStyle name="Comma 69 2 4 4" xfId="23200"/>
    <cellStyle name="Comma 69 2 5" xfId="16455"/>
    <cellStyle name="Comma 69 2 5 2" xfId="18439"/>
    <cellStyle name="Comma 69 2 5 2 2" xfId="23201"/>
    <cellStyle name="Comma 69 2 5 3" xfId="20226"/>
    <cellStyle name="Comma 69 2 5 3 2" xfId="25896"/>
    <cellStyle name="Comma 69 2 5 4" xfId="23202"/>
    <cellStyle name="Comma 69 2 6" xfId="16456"/>
    <cellStyle name="Comma 69 2 6 2" xfId="18440"/>
    <cellStyle name="Comma 69 2 6 2 2" xfId="23203"/>
    <cellStyle name="Comma 69 2 6 3" xfId="20227"/>
    <cellStyle name="Comma 69 2 6 3 2" xfId="25897"/>
    <cellStyle name="Comma 69 2 6 4" xfId="23204"/>
    <cellStyle name="Comma 69 2 7" xfId="18441"/>
    <cellStyle name="Comma 69 2 7 2" xfId="23205"/>
    <cellStyle name="Comma 69 2 8" xfId="18442"/>
    <cellStyle name="Comma 69 2 8 2" xfId="23206"/>
    <cellStyle name="Comma 69 2 9" xfId="23207"/>
    <cellStyle name="Comma 69 3" xfId="15519"/>
    <cellStyle name="Comma 69 3 2" xfId="18443"/>
    <cellStyle name="Comma 69 3 2 2" xfId="23208"/>
    <cellStyle name="Comma 69 3 3" xfId="18444"/>
    <cellStyle name="Comma 69 3 3 2" xfId="23209"/>
    <cellStyle name="Comma 69 3 4" xfId="23210"/>
    <cellStyle name="Comma 69 4" xfId="16457"/>
    <cellStyle name="Comma 69 4 2" xfId="18445"/>
    <cellStyle name="Comma 69 4 2 2" xfId="23211"/>
    <cellStyle name="Comma 69 4 3" xfId="20228"/>
    <cellStyle name="Comma 69 4 3 2" xfId="25898"/>
    <cellStyle name="Comma 69 4 4" xfId="23212"/>
    <cellStyle name="Comma 69 5" xfId="16458"/>
    <cellStyle name="Comma 69 5 2" xfId="18446"/>
    <cellStyle name="Comma 69 5 2 2" xfId="23213"/>
    <cellStyle name="Comma 69 5 3" xfId="20229"/>
    <cellStyle name="Comma 69 5 3 2" xfId="25899"/>
    <cellStyle name="Comma 69 5 4" xfId="23214"/>
    <cellStyle name="Comma 69 6" xfId="16459"/>
    <cellStyle name="Comma 69 6 2" xfId="18447"/>
    <cellStyle name="Comma 69 6 2 2" xfId="23215"/>
    <cellStyle name="Comma 69 6 3" xfId="20230"/>
    <cellStyle name="Comma 69 6 3 2" xfId="25900"/>
    <cellStyle name="Comma 69 6 4" xfId="23216"/>
    <cellStyle name="Comma 69 7" xfId="16460"/>
    <cellStyle name="Comma 69 7 2" xfId="18448"/>
    <cellStyle name="Comma 69 7 2 2" xfId="23217"/>
    <cellStyle name="Comma 69 7 3" xfId="20231"/>
    <cellStyle name="Comma 69 7 3 2" xfId="25901"/>
    <cellStyle name="Comma 69 7 4" xfId="23218"/>
    <cellStyle name="Comma 69 8" xfId="18449"/>
    <cellStyle name="Comma 69 8 2" xfId="23219"/>
    <cellStyle name="Comma 69 9" xfId="18450"/>
    <cellStyle name="Comma 69 9 2" xfId="23220"/>
    <cellStyle name="Comma 7" xfId="490"/>
    <cellStyle name="Comma 7 10" xfId="18451"/>
    <cellStyle name="Comma 7 10 2" xfId="23221"/>
    <cellStyle name="Comma 7 11" xfId="23222"/>
    <cellStyle name="Comma 7 12" xfId="23223"/>
    <cellStyle name="Comma 7 2" xfId="491"/>
    <cellStyle name="Comma 7 2 2" xfId="492"/>
    <cellStyle name="Comma 7 2 2 10" xfId="2176"/>
    <cellStyle name="Comma 7 2 2 11" xfId="2401"/>
    <cellStyle name="Comma 7 2 2 12" xfId="2620"/>
    <cellStyle name="Comma 7 2 2 13" xfId="2843"/>
    <cellStyle name="Comma 7 2 2 14" xfId="3081"/>
    <cellStyle name="Comma 7 2 2 15" xfId="3276"/>
    <cellStyle name="Comma 7 2 2 16" xfId="3500"/>
    <cellStyle name="Comma 7 2 2 17" xfId="3706"/>
    <cellStyle name="Comma 7 2 2 18" xfId="3927"/>
    <cellStyle name="Comma 7 2 2 19" xfId="4141"/>
    <cellStyle name="Comma 7 2 2 2" xfId="493"/>
    <cellStyle name="Comma 7 2 2 2 10" xfId="2402"/>
    <cellStyle name="Comma 7 2 2 2 11" xfId="2621"/>
    <cellStyle name="Comma 7 2 2 2 12" xfId="2844"/>
    <cellStyle name="Comma 7 2 2 2 13" xfId="3102"/>
    <cellStyle name="Comma 7 2 2 2 14" xfId="3277"/>
    <cellStyle name="Comma 7 2 2 2 15" xfId="3501"/>
    <cellStyle name="Comma 7 2 2 2 16" xfId="3707"/>
    <cellStyle name="Comma 7 2 2 2 17" xfId="3928"/>
    <cellStyle name="Comma 7 2 2 2 18" xfId="4142"/>
    <cellStyle name="Comma 7 2 2 2 19" xfId="4358"/>
    <cellStyle name="Comma 7 2 2 2 2" xfId="1313"/>
    <cellStyle name="Comma 7 2 2 2 2 2" xfId="18452"/>
    <cellStyle name="Comma 7 2 2 2 20" xfId="4573"/>
    <cellStyle name="Comma 7 2 2 2 21" xfId="4785"/>
    <cellStyle name="Comma 7 2 2 2 22" xfId="4993"/>
    <cellStyle name="Comma 7 2 2 2 23" xfId="6108"/>
    <cellStyle name="Comma 7 2 2 2 24" xfId="5885"/>
    <cellStyle name="Comma 7 2 2 2 25" xfId="6131"/>
    <cellStyle name="Comma 7 2 2 2 26" xfId="5756"/>
    <cellStyle name="Comma 7 2 2 2 27" xfId="6299"/>
    <cellStyle name="Comma 7 2 2 2 28" xfId="6530"/>
    <cellStyle name="Comma 7 2 2 2 29" xfId="6757"/>
    <cellStyle name="Comma 7 2 2 2 3" xfId="1107"/>
    <cellStyle name="Comma 7 2 2 2 30" xfId="6985"/>
    <cellStyle name="Comma 7 2 2 2 31" xfId="7212"/>
    <cellStyle name="Comma 7 2 2 2 32" xfId="7439"/>
    <cellStyle name="Comma 7 2 2 2 33" xfId="7665"/>
    <cellStyle name="Comma 7 2 2 2 34" xfId="7893"/>
    <cellStyle name="Comma 7 2 2 2 35" xfId="8119"/>
    <cellStyle name="Comma 7 2 2 2 36" xfId="8345"/>
    <cellStyle name="Comma 7 2 2 2 37" xfId="8573"/>
    <cellStyle name="Comma 7 2 2 2 38" xfId="8799"/>
    <cellStyle name="Comma 7 2 2 2 39" xfId="9026"/>
    <cellStyle name="Comma 7 2 2 2 4" xfId="1338"/>
    <cellStyle name="Comma 7 2 2 2 40" xfId="9249"/>
    <cellStyle name="Comma 7 2 2 2 41" xfId="9474"/>
    <cellStyle name="Comma 7 2 2 2 42" xfId="9696"/>
    <cellStyle name="Comma 7 2 2 2 43" xfId="9919"/>
    <cellStyle name="Comma 7 2 2 2 44" xfId="10137"/>
    <cellStyle name="Comma 7 2 2 2 45" xfId="10355"/>
    <cellStyle name="Comma 7 2 2 2 46" xfId="10572"/>
    <cellStyle name="Comma 7 2 2 2 47" xfId="10791"/>
    <cellStyle name="Comma 7 2 2 2 48" xfId="11008"/>
    <cellStyle name="Comma 7 2 2 2 49" xfId="11223"/>
    <cellStyle name="Comma 7 2 2 2 5" xfId="973"/>
    <cellStyle name="Comma 7 2 2 2 50" xfId="11439"/>
    <cellStyle name="Comma 7 2 2 2 51" xfId="11653"/>
    <cellStyle name="Comma 7 2 2 2 52" xfId="11868"/>
    <cellStyle name="Comma 7 2 2 2 53" xfId="12081"/>
    <cellStyle name="Comma 7 2 2 2 54" xfId="12289"/>
    <cellStyle name="Comma 7 2 2 2 55" xfId="13284"/>
    <cellStyle name="Comma 7 2 2 2 56" xfId="13172"/>
    <cellStyle name="Comma 7 2 2 2 57" xfId="13317"/>
    <cellStyle name="Comma 7 2 2 2 58" xfId="13054"/>
    <cellStyle name="Comma 7 2 2 2 59" xfId="13456"/>
    <cellStyle name="Comma 7 2 2 2 6" xfId="1506"/>
    <cellStyle name="Comma 7 2 2 2 60" xfId="13657"/>
    <cellStyle name="Comma 7 2 2 2 61" xfId="14615"/>
    <cellStyle name="Comma 7 2 2 2 62" xfId="14526"/>
    <cellStyle name="Comma 7 2 2 2 63" xfId="14628"/>
    <cellStyle name="Comma 7 2 2 2 64" xfId="14416"/>
    <cellStyle name="Comma 7 2 2 2 7" xfId="1730"/>
    <cellStyle name="Comma 7 2 2 2 8" xfId="1955"/>
    <cellStyle name="Comma 7 2 2 2 9" xfId="2177"/>
    <cellStyle name="Comma 7 2 2 20" xfId="4357"/>
    <cellStyle name="Comma 7 2 2 21" xfId="4572"/>
    <cellStyle name="Comma 7 2 2 22" xfId="4784"/>
    <cellStyle name="Comma 7 2 2 23" xfId="4992"/>
    <cellStyle name="Comma 7 2 2 24" xfId="6107"/>
    <cellStyle name="Comma 7 2 2 25" xfId="5890"/>
    <cellStyle name="Comma 7 2 2 26" xfId="6130"/>
    <cellStyle name="Comma 7 2 2 27" xfId="5759"/>
    <cellStyle name="Comma 7 2 2 28" xfId="6298"/>
    <cellStyle name="Comma 7 2 2 29" xfId="6529"/>
    <cellStyle name="Comma 7 2 2 3" xfId="1312"/>
    <cellStyle name="Comma 7 2 2 3 2" xfId="18453"/>
    <cellStyle name="Comma 7 2 2 30" xfId="6756"/>
    <cellStyle name="Comma 7 2 2 31" xfId="6984"/>
    <cellStyle name="Comma 7 2 2 32" xfId="7211"/>
    <cellStyle name="Comma 7 2 2 33" xfId="7438"/>
    <cellStyle name="Comma 7 2 2 34" xfId="7664"/>
    <cellStyle name="Comma 7 2 2 35" xfId="7892"/>
    <cellStyle name="Comma 7 2 2 36" xfId="8118"/>
    <cellStyle name="Comma 7 2 2 37" xfId="8344"/>
    <cellStyle name="Comma 7 2 2 38" xfId="8572"/>
    <cellStyle name="Comma 7 2 2 39" xfId="8798"/>
    <cellStyle name="Comma 7 2 2 4" xfId="1108"/>
    <cellStyle name="Comma 7 2 2 40" xfId="9025"/>
    <cellStyle name="Comma 7 2 2 41" xfId="9248"/>
    <cellStyle name="Comma 7 2 2 42" xfId="9473"/>
    <cellStyle name="Comma 7 2 2 43" xfId="9695"/>
    <cellStyle name="Comma 7 2 2 44" xfId="9918"/>
    <cellStyle name="Comma 7 2 2 45" xfId="10136"/>
    <cellStyle name="Comma 7 2 2 46" xfId="10354"/>
    <cellStyle name="Comma 7 2 2 47" xfId="10571"/>
    <cellStyle name="Comma 7 2 2 48" xfId="10790"/>
    <cellStyle name="Comma 7 2 2 49" xfId="11007"/>
    <cellStyle name="Comma 7 2 2 5" xfId="1337"/>
    <cellStyle name="Comma 7 2 2 50" xfId="11222"/>
    <cellStyle name="Comma 7 2 2 51" xfId="11438"/>
    <cellStyle name="Comma 7 2 2 52" xfId="11652"/>
    <cellStyle name="Comma 7 2 2 53" xfId="11867"/>
    <cellStyle name="Comma 7 2 2 54" xfId="12080"/>
    <cellStyle name="Comma 7 2 2 55" xfId="12288"/>
    <cellStyle name="Comma 7 2 2 56" xfId="13283"/>
    <cellStyle name="Comma 7 2 2 57" xfId="13173"/>
    <cellStyle name="Comma 7 2 2 58" xfId="13316"/>
    <cellStyle name="Comma 7 2 2 59" xfId="13055"/>
    <cellStyle name="Comma 7 2 2 6" xfId="974"/>
    <cellStyle name="Comma 7 2 2 60" xfId="13455"/>
    <cellStyle name="Comma 7 2 2 61" xfId="13656"/>
    <cellStyle name="Comma 7 2 2 62" xfId="14614"/>
    <cellStyle name="Comma 7 2 2 63" xfId="14530"/>
    <cellStyle name="Comma 7 2 2 64" xfId="14624"/>
    <cellStyle name="Comma 7 2 2 65" xfId="14417"/>
    <cellStyle name="Comma 7 2 2 7" xfId="1505"/>
    <cellStyle name="Comma 7 2 2 8" xfId="1729"/>
    <cellStyle name="Comma 7 2 2 9" xfId="1954"/>
    <cellStyle name="Comma 7 2 3" xfId="15520"/>
    <cellStyle name="Comma 7 3" xfId="494"/>
    <cellStyle name="Comma 7 3 10" xfId="23224"/>
    <cellStyle name="Comma 7 3 2" xfId="15521"/>
    <cellStyle name="Comma 7 3 2 2" xfId="18454"/>
    <cellStyle name="Comma 7 3 2 2 2" xfId="23225"/>
    <cellStyle name="Comma 7 3 2 3" xfId="18455"/>
    <cellStyle name="Comma 7 3 2 3 2" xfId="23226"/>
    <cellStyle name="Comma 7 3 2 4" xfId="23227"/>
    <cellStyle name="Comma 7 3 3" xfId="16461"/>
    <cellStyle name="Comma 7 3 3 2" xfId="18456"/>
    <cellStyle name="Comma 7 3 3 2 2" xfId="23228"/>
    <cellStyle name="Comma 7 3 3 3" xfId="20232"/>
    <cellStyle name="Comma 7 3 3 3 2" xfId="25902"/>
    <cellStyle name="Comma 7 3 3 4" xfId="23229"/>
    <cellStyle name="Comma 7 3 4" xfId="16462"/>
    <cellStyle name="Comma 7 3 4 2" xfId="18457"/>
    <cellStyle name="Comma 7 3 4 2 2" xfId="23230"/>
    <cellStyle name="Comma 7 3 4 3" xfId="20233"/>
    <cellStyle name="Comma 7 3 4 3 2" xfId="25903"/>
    <cellStyle name="Comma 7 3 4 4" xfId="23231"/>
    <cellStyle name="Comma 7 3 5" xfId="16463"/>
    <cellStyle name="Comma 7 3 5 2" xfId="18458"/>
    <cellStyle name="Comma 7 3 5 2 2" xfId="23232"/>
    <cellStyle name="Comma 7 3 5 3" xfId="20234"/>
    <cellStyle name="Comma 7 3 5 3 2" xfId="25904"/>
    <cellStyle name="Comma 7 3 5 4" xfId="23233"/>
    <cellStyle name="Comma 7 3 6" xfId="16464"/>
    <cellStyle name="Comma 7 3 6 2" xfId="18459"/>
    <cellStyle name="Comma 7 3 6 2 2" xfId="23234"/>
    <cellStyle name="Comma 7 3 6 3" xfId="20235"/>
    <cellStyle name="Comma 7 3 6 3 2" xfId="25905"/>
    <cellStyle name="Comma 7 3 6 4" xfId="23235"/>
    <cellStyle name="Comma 7 3 7" xfId="18460"/>
    <cellStyle name="Comma 7 3 7 2" xfId="23236"/>
    <cellStyle name="Comma 7 3 8" xfId="18461"/>
    <cellStyle name="Comma 7 3 8 2" xfId="23237"/>
    <cellStyle name="Comma 7 3 9" xfId="23238"/>
    <cellStyle name="Comma 7 4" xfId="15522"/>
    <cellStyle name="Comma 7 4 2" xfId="18462"/>
    <cellStyle name="Comma 7 4 2 2" xfId="23239"/>
    <cellStyle name="Comma 7 4 3" xfId="18463"/>
    <cellStyle name="Comma 7 4 3 2" xfId="23240"/>
    <cellStyle name="Comma 7 4 4" xfId="23241"/>
    <cellStyle name="Comma 7 5" xfId="16465"/>
    <cellStyle name="Comma 7 5 2" xfId="18464"/>
    <cellStyle name="Comma 7 5 2 2" xfId="23242"/>
    <cellStyle name="Comma 7 5 3" xfId="20236"/>
    <cellStyle name="Comma 7 5 3 2" xfId="25906"/>
    <cellStyle name="Comma 7 5 4" xfId="23243"/>
    <cellStyle name="Comma 7 6" xfId="16466"/>
    <cellStyle name="Comma 7 6 2" xfId="18465"/>
    <cellStyle name="Comma 7 6 2 2" xfId="23244"/>
    <cellStyle name="Comma 7 6 3" xfId="20237"/>
    <cellStyle name="Comma 7 6 3 2" xfId="25907"/>
    <cellStyle name="Comma 7 6 4" xfId="23245"/>
    <cellStyle name="Comma 7 7" xfId="16467"/>
    <cellStyle name="Comma 7 7 2" xfId="18466"/>
    <cellStyle name="Comma 7 7 2 2" xfId="23246"/>
    <cellStyle name="Comma 7 7 3" xfId="20238"/>
    <cellStyle name="Comma 7 7 3 2" xfId="25908"/>
    <cellStyle name="Comma 7 7 4" xfId="23247"/>
    <cellStyle name="Comma 7 8" xfId="16468"/>
    <cellStyle name="Comma 7 8 2" xfId="18467"/>
    <cellStyle name="Comma 7 8 2 2" xfId="23248"/>
    <cellStyle name="Comma 7 8 3" xfId="20239"/>
    <cellStyle name="Comma 7 8 3 2" xfId="25909"/>
    <cellStyle name="Comma 7 8 4" xfId="23249"/>
    <cellStyle name="Comma 7 9" xfId="18468"/>
    <cellStyle name="Comma 7 9 2" xfId="23250"/>
    <cellStyle name="Comma 70" xfId="495"/>
    <cellStyle name="Comma 70 10" xfId="23251"/>
    <cellStyle name="Comma 70 11" xfId="23252"/>
    <cellStyle name="Comma 70 2" xfId="496"/>
    <cellStyle name="Comma 70 2 10" xfId="23253"/>
    <cellStyle name="Comma 70 2 2" xfId="15523"/>
    <cellStyle name="Comma 70 2 2 2" xfId="18469"/>
    <cellStyle name="Comma 70 2 2 2 2" xfId="23254"/>
    <cellStyle name="Comma 70 2 2 3" xfId="18470"/>
    <cellStyle name="Comma 70 2 2 3 2" xfId="23255"/>
    <cellStyle name="Comma 70 2 2 4" xfId="23256"/>
    <cellStyle name="Comma 70 2 3" xfId="16469"/>
    <cellStyle name="Comma 70 2 3 2" xfId="18471"/>
    <cellStyle name="Comma 70 2 3 2 2" xfId="23257"/>
    <cellStyle name="Comma 70 2 3 3" xfId="20240"/>
    <cellStyle name="Comma 70 2 3 3 2" xfId="25910"/>
    <cellStyle name="Comma 70 2 3 4" xfId="23258"/>
    <cellStyle name="Comma 70 2 4" xfId="16470"/>
    <cellStyle name="Comma 70 2 4 2" xfId="18472"/>
    <cellStyle name="Comma 70 2 4 2 2" xfId="23259"/>
    <cellStyle name="Comma 70 2 4 3" xfId="20241"/>
    <cellStyle name="Comma 70 2 4 3 2" xfId="25911"/>
    <cellStyle name="Comma 70 2 4 4" xfId="23260"/>
    <cellStyle name="Comma 70 2 5" xfId="16471"/>
    <cellStyle name="Comma 70 2 5 2" xfId="18473"/>
    <cellStyle name="Comma 70 2 5 2 2" xfId="23261"/>
    <cellStyle name="Comma 70 2 5 3" xfId="20242"/>
    <cellStyle name="Comma 70 2 5 3 2" xfId="25912"/>
    <cellStyle name="Comma 70 2 5 4" xfId="23262"/>
    <cellStyle name="Comma 70 2 6" xfId="16472"/>
    <cellStyle name="Comma 70 2 6 2" xfId="18474"/>
    <cellStyle name="Comma 70 2 6 2 2" xfId="23263"/>
    <cellStyle name="Comma 70 2 6 3" xfId="20243"/>
    <cellStyle name="Comma 70 2 6 3 2" xfId="25913"/>
    <cellStyle name="Comma 70 2 6 4" xfId="23264"/>
    <cellStyle name="Comma 70 2 7" xfId="18475"/>
    <cellStyle name="Comma 70 2 7 2" xfId="23265"/>
    <cellStyle name="Comma 70 2 8" xfId="18476"/>
    <cellStyle name="Comma 70 2 8 2" xfId="23266"/>
    <cellStyle name="Comma 70 2 9" xfId="23267"/>
    <cellStyle name="Comma 70 3" xfId="15524"/>
    <cellStyle name="Comma 70 3 2" xfId="18477"/>
    <cellStyle name="Comma 70 3 2 2" xfId="23268"/>
    <cellStyle name="Comma 70 3 3" xfId="18478"/>
    <cellStyle name="Comma 70 3 3 2" xfId="23269"/>
    <cellStyle name="Comma 70 3 4" xfId="23270"/>
    <cellStyle name="Comma 70 4" xfId="16473"/>
    <cellStyle name="Comma 70 4 2" xfId="18479"/>
    <cellStyle name="Comma 70 4 2 2" xfId="23271"/>
    <cellStyle name="Comma 70 4 3" xfId="20244"/>
    <cellStyle name="Comma 70 4 3 2" xfId="25914"/>
    <cellStyle name="Comma 70 4 4" xfId="23272"/>
    <cellStyle name="Comma 70 5" xfId="16474"/>
    <cellStyle name="Comma 70 5 2" xfId="18480"/>
    <cellStyle name="Comma 70 5 2 2" xfId="23273"/>
    <cellStyle name="Comma 70 5 3" xfId="20245"/>
    <cellStyle name="Comma 70 5 3 2" xfId="25915"/>
    <cellStyle name="Comma 70 5 4" xfId="23274"/>
    <cellStyle name="Comma 70 6" xfId="16475"/>
    <cellStyle name="Comma 70 6 2" xfId="18481"/>
    <cellStyle name="Comma 70 6 2 2" xfId="23275"/>
    <cellStyle name="Comma 70 6 3" xfId="20246"/>
    <cellStyle name="Comma 70 6 3 2" xfId="25916"/>
    <cellStyle name="Comma 70 6 4" xfId="23276"/>
    <cellStyle name="Comma 70 7" xfId="16476"/>
    <cellStyle name="Comma 70 7 2" xfId="18482"/>
    <cellStyle name="Comma 70 7 2 2" xfId="23277"/>
    <cellStyle name="Comma 70 7 3" xfId="20247"/>
    <cellStyle name="Comma 70 7 3 2" xfId="25917"/>
    <cellStyle name="Comma 70 7 4" xfId="23278"/>
    <cellStyle name="Comma 70 8" xfId="18483"/>
    <cellStyle name="Comma 70 8 2" xfId="23279"/>
    <cellStyle name="Comma 70 9" xfId="18484"/>
    <cellStyle name="Comma 70 9 2" xfId="23280"/>
    <cellStyle name="Comma 71" xfId="497"/>
    <cellStyle name="Comma 71 10" xfId="23281"/>
    <cellStyle name="Comma 71 11" xfId="23282"/>
    <cellStyle name="Comma 71 2" xfId="498"/>
    <cellStyle name="Comma 71 2 10" xfId="23283"/>
    <cellStyle name="Comma 71 2 2" xfId="15525"/>
    <cellStyle name="Comma 71 2 2 2" xfId="18485"/>
    <cellStyle name="Comma 71 2 2 2 2" xfId="23284"/>
    <cellStyle name="Comma 71 2 2 3" xfId="18486"/>
    <cellStyle name="Comma 71 2 2 3 2" xfId="23285"/>
    <cellStyle name="Comma 71 2 2 4" xfId="23286"/>
    <cellStyle name="Comma 71 2 3" xfId="16477"/>
    <cellStyle name="Comma 71 2 3 2" xfId="18487"/>
    <cellStyle name="Comma 71 2 3 2 2" xfId="23287"/>
    <cellStyle name="Comma 71 2 3 3" xfId="20248"/>
    <cellStyle name="Comma 71 2 3 3 2" xfId="25918"/>
    <cellStyle name="Comma 71 2 3 4" xfId="23288"/>
    <cellStyle name="Comma 71 2 4" xfId="16478"/>
    <cellStyle name="Comma 71 2 4 2" xfId="18488"/>
    <cellStyle name="Comma 71 2 4 2 2" xfId="23289"/>
    <cellStyle name="Comma 71 2 4 3" xfId="20249"/>
    <cellStyle name="Comma 71 2 4 3 2" xfId="25919"/>
    <cellStyle name="Comma 71 2 4 4" xfId="23290"/>
    <cellStyle name="Comma 71 2 5" xfId="16479"/>
    <cellStyle name="Comma 71 2 5 2" xfId="18489"/>
    <cellStyle name="Comma 71 2 5 2 2" xfId="23291"/>
    <cellStyle name="Comma 71 2 5 3" xfId="20250"/>
    <cellStyle name="Comma 71 2 5 3 2" xfId="25920"/>
    <cellStyle name="Comma 71 2 5 4" xfId="23292"/>
    <cellStyle name="Comma 71 2 6" xfId="16480"/>
    <cellStyle name="Comma 71 2 6 2" xfId="18490"/>
    <cellStyle name="Comma 71 2 6 2 2" xfId="23293"/>
    <cellStyle name="Comma 71 2 6 3" xfId="20251"/>
    <cellStyle name="Comma 71 2 6 3 2" xfId="25921"/>
    <cellStyle name="Comma 71 2 6 4" xfId="23294"/>
    <cellStyle name="Comma 71 2 7" xfId="18491"/>
    <cellStyle name="Comma 71 2 7 2" xfId="23295"/>
    <cellStyle name="Comma 71 2 8" xfId="18492"/>
    <cellStyle name="Comma 71 2 8 2" xfId="23296"/>
    <cellStyle name="Comma 71 2 9" xfId="23297"/>
    <cellStyle name="Comma 71 3" xfId="15526"/>
    <cellStyle name="Comma 71 3 2" xfId="18493"/>
    <cellStyle name="Comma 71 3 2 2" xfId="23298"/>
    <cellStyle name="Comma 71 3 3" xfId="18494"/>
    <cellStyle name="Comma 71 3 3 2" xfId="23299"/>
    <cellStyle name="Comma 71 3 4" xfId="23300"/>
    <cellStyle name="Comma 71 4" xfId="16481"/>
    <cellStyle name="Comma 71 4 2" xfId="18495"/>
    <cellStyle name="Comma 71 4 2 2" xfId="23301"/>
    <cellStyle name="Comma 71 4 3" xfId="20252"/>
    <cellStyle name="Comma 71 4 3 2" xfId="25922"/>
    <cellStyle name="Comma 71 4 4" xfId="23302"/>
    <cellStyle name="Comma 71 5" xfId="16482"/>
    <cellStyle name="Comma 71 5 2" xfId="18496"/>
    <cellStyle name="Comma 71 5 2 2" xfId="23303"/>
    <cellStyle name="Comma 71 5 3" xfId="20253"/>
    <cellStyle name="Comma 71 5 3 2" xfId="25923"/>
    <cellStyle name="Comma 71 5 4" xfId="23304"/>
    <cellStyle name="Comma 71 6" xfId="16483"/>
    <cellStyle name="Comma 71 6 2" xfId="18497"/>
    <cellStyle name="Comma 71 6 2 2" xfId="23305"/>
    <cellStyle name="Comma 71 6 3" xfId="20254"/>
    <cellStyle name="Comma 71 6 3 2" xfId="25924"/>
    <cellStyle name="Comma 71 6 4" xfId="23306"/>
    <cellStyle name="Comma 71 7" xfId="16484"/>
    <cellStyle name="Comma 71 7 2" xfId="18498"/>
    <cellStyle name="Comma 71 7 2 2" xfId="23307"/>
    <cellStyle name="Comma 71 7 3" xfId="20255"/>
    <cellStyle name="Comma 71 7 3 2" xfId="25925"/>
    <cellStyle name="Comma 71 7 4" xfId="23308"/>
    <cellStyle name="Comma 71 8" xfId="18499"/>
    <cellStyle name="Comma 71 8 2" xfId="23309"/>
    <cellStyle name="Comma 71 9" xfId="18500"/>
    <cellStyle name="Comma 71 9 2" xfId="23310"/>
    <cellStyle name="Comma 72" xfId="499"/>
    <cellStyle name="Comma 72 10" xfId="23311"/>
    <cellStyle name="Comma 72 11" xfId="23312"/>
    <cellStyle name="Comma 72 2" xfId="500"/>
    <cellStyle name="Comma 72 2 10" xfId="23313"/>
    <cellStyle name="Comma 72 2 2" xfId="15527"/>
    <cellStyle name="Comma 72 2 2 2" xfId="18501"/>
    <cellStyle name="Comma 72 2 2 2 2" xfId="23314"/>
    <cellStyle name="Comma 72 2 2 3" xfId="18502"/>
    <cellStyle name="Comma 72 2 2 3 2" xfId="23315"/>
    <cellStyle name="Comma 72 2 2 4" xfId="23316"/>
    <cellStyle name="Comma 72 2 3" xfId="16485"/>
    <cellStyle name="Comma 72 2 3 2" xfId="18503"/>
    <cellStyle name="Comma 72 2 3 2 2" xfId="23317"/>
    <cellStyle name="Comma 72 2 3 3" xfId="20256"/>
    <cellStyle name="Comma 72 2 3 3 2" xfId="25926"/>
    <cellStyle name="Comma 72 2 3 4" xfId="23318"/>
    <cellStyle name="Comma 72 2 4" xfId="16486"/>
    <cellStyle name="Comma 72 2 4 2" xfId="18504"/>
    <cellStyle name="Comma 72 2 4 2 2" xfId="23319"/>
    <cellStyle name="Comma 72 2 4 3" xfId="20257"/>
    <cellStyle name="Comma 72 2 4 3 2" xfId="25927"/>
    <cellStyle name="Comma 72 2 4 4" xfId="23320"/>
    <cellStyle name="Comma 72 2 5" xfId="16487"/>
    <cellStyle name="Comma 72 2 5 2" xfId="18505"/>
    <cellStyle name="Comma 72 2 5 2 2" xfId="23321"/>
    <cellStyle name="Comma 72 2 5 3" xfId="20258"/>
    <cellStyle name="Comma 72 2 5 3 2" xfId="25928"/>
    <cellStyle name="Comma 72 2 5 4" xfId="23322"/>
    <cellStyle name="Comma 72 2 6" xfId="16488"/>
    <cellStyle name="Comma 72 2 6 2" xfId="18506"/>
    <cellStyle name="Comma 72 2 6 2 2" xfId="23323"/>
    <cellStyle name="Comma 72 2 6 3" xfId="20259"/>
    <cellStyle name="Comma 72 2 6 3 2" xfId="25929"/>
    <cellStyle name="Comma 72 2 6 4" xfId="23324"/>
    <cellStyle name="Comma 72 2 7" xfId="18507"/>
    <cellStyle name="Comma 72 2 7 2" xfId="23325"/>
    <cellStyle name="Comma 72 2 8" xfId="18508"/>
    <cellStyle name="Comma 72 2 8 2" xfId="23326"/>
    <cellStyle name="Comma 72 2 9" xfId="23327"/>
    <cellStyle name="Comma 72 3" xfId="15528"/>
    <cellStyle name="Comma 72 3 2" xfId="18509"/>
    <cellStyle name="Comma 72 3 2 2" xfId="23328"/>
    <cellStyle name="Comma 72 3 3" xfId="18510"/>
    <cellStyle name="Comma 72 3 3 2" xfId="23329"/>
    <cellStyle name="Comma 72 3 4" xfId="23330"/>
    <cellStyle name="Comma 72 4" xfId="16489"/>
    <cellStyle name="Comma 72 4 2" xfId="18511"/>
    <cellStyle name="Comma 72 4 2 2" xfId="23331"/>
    <cellStyle name="Comma 72 4 3" xfId="20260"/>
    <cellStyle name="Comma 72 4 3 2" xfId="25930"/>
    <cellStyle name="Comma 72 4 4" xfId="23332"/>
    <cellStyle name="Comma 72 5" xfId="16490"/>
    <cellStyle name="Comma 72 5 2" xfId="18512"/>
    <cellStyle name="Comma 72 5 2 2" xfId="23333"/>
    <cellStyle name="Comma 72 5 3" xfId="20261"/>
    <cellStyle name="Comma 72 5 3 2" xfId="25931"/>
    <cellStyle name="Comma 72 5 4" xfId="23334"/>
    <cellStyle name="Comma 72 6" xfId="16491"/>
    <cellStyle name="Comma 72 6 2" xfId="18513"/>
    <cellStyle name="Comma 72 6 2 2" xfId="23335"/>
    <cellStyle name="Comma 72 6 3" xfId="20262"/>
    <cellStyle name="Comma 72 6 3 2" xfId="25932"/>
    <cellStyle name="Comma 72 6 4" xfId="23336"/>
    <cellStyle name="Comma 72 7" xfId="16492"/>
    <cellStyle name="Comma 72 7 2" xfId="18514"/>
    <cellStyle name="Comma 72 7 2 2" xfId="23337"/>
    <cellStyle name="Comma 72 7 3" xfId="20263"/>
    <cellStyle name="Comma 72 7 3 2" xfId="25933"/>
    <cellStyle name="Comma 72 7 4" xfId="23338"/>
    <cellStyle name="Comma 72 8" xfId="18515"/>
    <cellStyle name="Comma 72 8 2" xfId="23339"/>
    <cellStyle name="Comma 72 9" xfId="18516"/>
    <cellStyle name="Comma 72 9 2" xfId="23340"/>
    <cellStyle name="Comma 73" xfId="501"/>
    <cellStyle name="Comma 73 10" xfId="23341"/>
    <cellStyle name="Comma 73 11" xfId="23342"/>
    <cellStyle name="Comma 73 2" xfId="502"/>
    <cellStyle name="Comma 73 2 10" xfId="23343"/>
    <cellStyle name="Comma 73 2 2" xfId="15529"/>
    <cellStyle name="Comma 73 2 2 2" xfId="18517"/>
    <cellStyle name="Comma 73 2 2 2 2" xfId="23344"/>
    <cellStyle name="Comma 73 2 2 3" xfId="18518"/>
    <cellStyle name="Comma 73 2 2 3 2" xfId="23345"/>
    <cellStyle name="Comma 73 2 2 4" xfId="23346"/>
    <cellStyle name="Comma 73 2 3" xfId="16493"/>
    <cellStyle name="Comma 73 2 3 2" xfId="18519"/>
    <cellStyle name="Comma 73 2 3 2 2" xfId="23347"/>
    <cellStyle name="Comma 73 2 3 3" xfId="20264"/>
    <cellStyle name="Comma 73 2 3 3 2" xfId="25934"/>
    <cellStyle name="Comma 73 2 3 4" xfId="23348"/>
    <cellStyle name="Comma 73 2 4" xfId="16494"/>
    <cellStyle name="Comma 73 2 4 2" xfId="18520"/>
    <cellStyle name="Comma 73 2 4 2 2" xfId="23349"/>
    <cellStyle name="Comma 73 2 4 3" xfId="20265"/>
    <cellStyle name="Comma 73 2 4 3 2" xfId="25935"/>
    <cellStyle name="Comma 73 2 4 4" xfId="23350"/>
    <cellStyle name="Comma 73 2 5" xfId="16495"/>
    <cellStyle name="Comma 73 2 5 2" xfId="18521"/>
    <cellStyle name="Comma 73 2 5 2 2" xfId="23351"/>
    <cellStyle name="Comma 73 2 5 3" xfId="20266"/>
    <cellStyle name="Comma 73 2 5 3 2" xfId="25936"/>
    <cellStyle name="Comma 73 2 5 4" xfId="23352"/>
    <cellStyle name="Comma 73 2 6" xfId="16496"/>
    <cellStyle name="Comma 73 2 6 2" xfId="18522"/>
    <cellStyle name="Comma 73 2 6 2 2" xfId="23353"/>
    <cellStyle name="Comma 73 2 6 3" xfId="20267"/>
    <cellStyle name="Comma 73 2 6 3 2" xfId="25937"/>
    <cellStyle name="Comma 73 2 6 4" xfId="23354"/>
    <cellStyle name="Comma 73 2 7" xfId="18523"/>
    <cellStyle name="Comma 73 2 7 2" xfId="23355"/>
    <cellStyle name="Comma 73 2 8" xfId="18524"/>
    <cellStyle name="Comma 73 2 8 2" xfId="23356"/>
    <cellStyle name="Comma 73 2 9" xfId="23357"/>
    <cellStyle name="Comma 73 3" xfId="15530"/>
    <cellStyle name="Comma 73 3 2" xfId="18525"/>
    <cellStyle name="Comma 73 3 2 2" xfId="23358"/>
    <cellStyle name="Comma 73 3 3" xfId="18526"/>
    <cellStyle name="Comma 73 3 3 2" xfId="23359"/>
    <cellStyle name="Comma 73 3 4" xfId="23360"/>
    <cellStyle name="Comma 73 4" xfId="16497"/>
    <cellStyle name="Comma 73 4 2" xfId="18527"/>
    <cellStyle name="Comma 73 4 2 2" xfId="23361"/>
    <cellStyle name="Comma 73 4 3" xfId="20268"/>
    <cellStyle name="Comma 73 4 3 2" xfId="25938"/>
    <cellStyle name="Comma 73 4 4" xfId="23362"/>
    <cellStyle name="Comma 73 5" xfId="16498"/>
    <cellStyle name="Comma 73 5 2" xfId="18528"/>
    <cellStyle name="Comma 73 5 2 2" xfId="23363"/>
    <cellStyle name="Comma 73 5 3" xfId="20269"/>
    <cellStyle name="Comma 73 5 3 2" xfId="25939"/>
    <cellStyle name="Comma 73 5 4" xfId="23364"/>
    <cellStyle name="Comma 73 6" xfId="16499"/>
    <cellStyle name="Comma 73 6 2" xfId="18529"/>
    <cellStyle name="Comma 73 6 2 2" xfId="23365"/>
    <cellStyle name="Comma 73 6 3" xfId="20270"/>
    <cellStyle name="Comma 73 6 3 2" xfId="25940"/>
    <cellStyle name="Comma 73 6 4" xfId="23366"/>
    <cellStyle name="Comma 73 7" xfId="16500"/>
    <cellStyle name="Comma 73 7 2" xfId="18530"/>
    <cellStyle name="Comma 73 7 2 2" xfId="23367"/>
    <cellStyle name="Comma 73 7 3" xfId="20271"/>
    <cellStyle name="Comma 73 7 3 2" xfId="25941"/>
    <cellStyle name="Comma 73 7 4" xfId="23368"/>
    <cellStyle name="Comma 73 8" xfId="18531"/>
    <cellStyle name="Comma 73 8 2" xfId="23369"/>
    <cellStyle name="Comma 73 9" xfId="18532"/>
    <cellStyle name="Comma 73 9 2" xfId="23370"/>
    <cellStyle name="Comma 74" xfId="503"/>
    <cellStyle name="Comma 74 10" xfId="23371"/>
    <cellStyle name="Comma 74 11" xfId="23372"/>
    <cellStyle name="Comma 74 2" xfId="504"/>
    <cellStyle name="Comma 74 2 10" xfId="23373"/>
    <cellStyle name="Comma 74 2 2" xfId="15531"/>
    <cellStyle name="Comma 74 2 2 2" xfId="18533"/>
    <cellStyle name="Comma 74 2 2 2 2" xfId="23374"/>
    <cellStyle name="Comma 74 2 2 3" xfId="18534"/>
    <cellStyle name="Comma 74 2 2 3 2" xfId="23375"/>
    <cellStyle name="Comma 74 2 2 4" xfId="23376"/>
    <cellStyle name="Comma 74 2 3" xfId="16501"/>
    <cellStyle name="Comma 74 2 3 2" xfId="18535"/>
    <cellStyle name="Comma 74 2 3 2 2" xfId="23377"/>
    <cellStyle name="Comma 74 2 3 3" xfId="20272"/>
    <cellStyle name="Comma 74 2 3 3 2" xfId="25942"/>
    <cellStyle name="Comma 74 2 3 4" xfId="23378"/>
    <cellStyle name="Comma 74 2 4" xfId="16502"/>
    <cellStyle name="Comma 74 2 4 2" xfId="18536"/>
    <cellStyle name="Comma 74 2 4 2 2" xfId="23379"/>
    <cellStyle name="Comma 74 2 4 3" xfId="20273"/>
    <cellStyle name="Comma 74 2 4 3 2" xfId="25943"/>
    <cellStyle name="Comma 74 2 4 4" xfId="23380"/>
    <cellStyle name="Comma 74 2 5" xfId="16503"/>
    <cellStyle name="Comma 74 2 5 2" xfId="18537"/>
    <cellStyle name="Comma 74 2 5 2 2" xfId="23381"/>
    <cellStyle name="Comma 74 2 5 3" xfId="20274"/>
    <cellStyle name="Comma 74 2 5 3 2" xfId="25944"/>
    <cellStyle name="Comma 74 2 5 4" xfId="23382"/>
    <cellStyle name="Comma 74 2 6" xfId="16504"/>
    <cellStyle name="Comma 74 2 6 2" xfId="18538"/>
    <cellStyle name="Comma 74 2 6 2 2" xfId="23383"/>
    <cellStyle name="Comma 74 2 6 3" xfId="20275"/>
    <cellStyle name="Comma 74 2 6 3 2" xfId="25945"/>
    <cellStyle name="Comma 74 2 6 4" xfId="23384"/>
    <cellStyle name="Comma 74 2 7" xfId="18539"/>
    <cellStyle name="Comma 74 2 7 2" xfId="23385"/>
    <cellStyle name="Comma 74 2 8" xfId="18540"/>
    <cellStyle name="Comma 74 2 8 2" xfId="23386"/>
    <cellStyle name="Comma 74 2 9" xfId="23387"/>
    <cellStyle name="Comma 74 3" xfId="15532"/>
    <cellStyle name="Comma 74 3 2" xfId="18541"/>
    <cellStyle name="Comma 74 3 2 2" xfId="23388"/>
    <cellStyle name="Comma 74 3 3" xfId="18542"/>
    <cellStyle name="Comma 74 3 3 2" xfId="23389"/>
    <cellStyle name="Comma 74 3 4" xfId="23390"/>
    <cellStyle name="Comma 74 4" xfId="16505"/>
    <cellStyle name="Comma 74 4 2" xfId="18543"/>
    <cellStyle name="Comma 74 4 2 2" xfId="23391"/>
    <cellStyle name="Comma 74 4 3" xfId="20276"/>
    <cellStyle name="Comma 74 4 3 2" xfId="25946"/>
    <cellStyle name="Comma 74 4 4" xfId="23392"/>
    <cellStyle name="Comma 74 5" xfId="16506"/>
    <cellStyle name="Comma 74 5 2" xfId="18544"/>
    <cellStyle name="Comma 74 5 2 2" xfId="23393"/>
    <cellStyle name="Comma 74 5 3" xfId="20277"/>
    <cellStyle name="Comma 74 5 3 2" xfId="25947"/>
    <cellStyle name="Comma 74 5 4" xfId="23394"/>
    <cellStyle name="Comma 74 6" xfId="16507"/>
    <cellStyle name="Comma 74 6 2" xfId="18545"/>
    <cellStyle name="Comma 74 6 2 2" xfId="23395"/>
    <cellStyle name="Comma 74 6 3" xfId="20278"/>
    <cellStyle name="Comma 74 6 3 2" xfId="25948"/>
    <cellStyle name="Comma 74 6 4" xfId="23396"/>
    <cellStyle name="Comma 74 7" xfId="16508"/>
    <cellStyle name="Comma 74 7 2" xfId="18546"/>
    <cellStyle name="Comma 74 7 2 2" xfId="23397"/>
    <cellStyle name="Comma 74 7 3" xfId="20279"/>
    <cellStyle name="Comma 74 7 3 2" xfId="25949"/>
    <cellStyle name="Comma 74 7 4" xfId="23398"/>
    <cellStyle name="Comma 74 8" xfId="18547"/>
    <cellStyle name="Comma 74 8 2" xfId="23399"/>
    <cellStyle name="Comma 74 9" xfId="18548"/>
    <cellStyle name="Comma 74 9 2" xfId="23400"/>
    <cellStyle name="Comma 75" xfId="505"/>
    <cellStyle name="Comma 75 10" xfId="23401"/>
    <cellStyle name="Comma 75 11" xfId="23402"/>
    <cellStyle name="Comma 75 2" xfId="506"/>
    <cellStyle name="Comma 75 2 10" xfId="23403"/>
    <cellStyle name="Comma 75 2 2" xfId="15533"/>
    <cellStyle name="Comma 75 2 2 2" xfId="18549"/>
    <cellStyle name="Comma 75 2 2 2 2" xfId="23404"/>
    <cellStyle name="Comma 75 2 2 3" xfId="18550"/>
    <cellStyle name="Comma 75 2 2 3 2" xfId="23405"/>
    <cellStyle name="Comma 75 2 2 4" xfId="23406"/>
    <cellStyle name="Comma 75 2 3" xfId="16509"/>
    <cellStyle name="Comma 75 2 3 2" xfId="18551"/>
    <cellStyle name="Comma 75 2 3 2 2" xfId="23407"/>
    <cellStyle name="Comma 75 2 3 3" xfId="20280"/>
    <cellStyle name="Comma 75 2 3 3 2" xfId="25950"/>
    <cellStyle name="Comma 75 2 3 4" xfId="23408"/>
    <cellStyle name="Comma 75 2 4" xfId="16510"/>
    <cellStyle name="Comma 75 2 4 2" xfId="18552"/>
    <cellStyle name="Comma 75 2 4 2 2" xfId="23409"/>
    <cellStyle name="Comma 75 2 4 3" xfId="20281"/>
    <cellStyle name="Comma 75 2 4 3 2" xfId="25951"/>
    <cellStyle name="Comma 75 2 4 4" xfId="23410"/>
    <cellStyle name="Comma 75 2 5" xfId="16511"/>
    <cellStyle name="Comma 75 2 5 2" xfId="18553"/>
    <cellStyle name="Comma 75 2 5 2 2" xfId="23411"/>
    <cellStyle name="Comma 75 2 5 3" xfId="20282"/>
    <cellStyle name="Comma 75 2 5 3 2" xfId="25952"/>
    <cellStyle name="Comma 75 2 5 4" xfId="23412"/>
    <cellStyle name="Comma 75 2 6" xfId="16512"/>
    <cellStyle name="Comma 75 2 6 2" xfId="18554"/>
    <cellStyle name="Comma 75 2 6 2 2" xfId="23413"/>
    <cellStyle name="Comma 75 2 6 3" xfId="20283"/>
    <cellStyle name="Comma 75 2 6 3 2" xfId="25953"/>
    <cellStyle name="Comma 75 2 6 4" xfId="23414"/>
    <cellStyle name="Comma 75 2 7" xfId="18555"/>
    <cellStyle name="Comma 75 2 7 2" xfId="23415"/>
    <cellStyle name="Comma 75 2 8" xfId="18556"/>
    <cellStyle name="Comma 75 2 8 2" xfId="23416"/>
    <cellStyle name="Comma 75 2 9" xfId="23417"/>
    <cellStyle name="Comma 75 3" xfId="15534"/>
    <cellStyle name="Comma 75 3 2" xfId="18557"/>
    <cellStyle name="Comma 75 3 2 2" xfId="23418"/>
    <cellStyle name="Comma 75 3 3" xfId="18558"/>
    <cellStyle name="Comma 75 3 3 2" xfId="23419"/>
    <cellStyle name="Comma 75 3 4" xfId="23420"/>
    <cellStyle name="Comma 75 4" xfId="16513"/>
    <cellStyle name="Comma 75 4 2" xfId="18559"/>
    <cellStyle name="Comma 75 4 2 2" xfId="23421"/>
    <cellStyle name="Comma 75 4 3" xfId="20284"/>
    <cellStyle name="Comma 75 4 3 2" xfId="25954"/>
    <cellStyle name="Comma 75 4 4" xfId="23422"/>
    <cellStyle name="Comma 75 5" xfId="16514"/>
    <cellStyle name="Comma 75 5 2" xfId="18560"/>
    <cellStyle name="Comma 75 5 2 2" xfId="23423"/>
    <cellStyle name="Comma 75 5 3" xfId="20285"/>
    <cellStyle name="Comma 75 5 3 2" xfId="25955"/>
    <cellStyle name="Comma 75 5 4" xfId="23424"/>
    <cellStyle name="Comma 75 6" xfId="16515"/>
    <cellStyle name="Comma 75 6 2" xfId="18561"/>
    <cellStyle name="Comma 75 6 2 2" xfId="23425"/>
    <cellStyle name="Comma 75 6 3" xfId="20286"/>
    <cellStyle name="Comma 75 6 3 2" xfId="25956"/>
    <cellStyle name="Comma 75 6 4" xfId="23426"/>
    <cellStyle name="Comma 75 7" xfId="16516"/>
    <cellStyle name="Comma 75 7 2" xfId="18562"/>
    <cellStyle name="Comma 75 7 2 2" xfId="23427"/>
    <cellStyle name="Comma 75 7 3" xfId="20287"/>
    <cellStyle name="Comma 75 7 3 2" xfId="25957"/>
    <cellStyle name="Comma 75 7 4" xfId="23428"/>
    <cellStyle name="Comma 75 8" xfId="18563"/>
    <cellStyle name="Comma 75 8 2" xfId="23429"/>
    <cellStyle name="Comma 75 9" xfId="18564"/>
    <cellStyle name="Comma 75 9 2" xfId="23430"/>
    <cellStyle name="Comma 76" xfId="507"/>
    <cellStyle name="Comma 76 10" xfId="23431"/>
    <cellStyle name="Comma 76 11" xfId="23432"/>
    <cellStyle name="Comma 76 2" xfId="508"/>
    <cellStyle name="Comma 76 2 10" xfId="23433"/>
    <cellStyle name="Comma 76 2 2" xfId="15535"/>
    <cellStyle name="Comma 76 2 2 2" xfId="18565"/>
    <cellStyle name="Comma 76 2 2 2 2" xfId="23434"/>
    <cellStyle name="Comma 76 2 2 3" xfId="18566"/>
    <cellStyle name="Comma 76 2 2 3 2" xfId="23435"/>
    <cellStyle name="Comma 76 2 2 4" xfId="23436"/>
    <cellStyle name="Comma 76 2 3" xfId="16517"/>
    <cellStyle name="Comma 76 2 3 2" xfId="18567"/>
    <cellStyle name="Comma 76 2 3 2 2" xfId="23437"/>
    <cellStyle name="Comma 76 2 3 3" xfId="20288"/>
    <cellStyle name="Comma 76 2 3 3 2" xfId="25958"/>
    <cellStyle name="Comma 76 2 3 4" xfId="23438"/>
    <cellStyle name="Comma 76 2 4" xfId="16518"/>
    <cellStyle name="Comma 76 2 4 2" xfId="18568"/>
    <cellStyle name="Comma 76 2 4 2 2" xfId="23439"/>
    <cellStyle name="Comma 76 2 4 3" xfId="20289"/>
    <cellStyle name="Comma 76 2 4 3 2" xfId="25959"/>
    <cellStyle name="Comma 76 2 4 4" xfId="23440"/>
    <cellStyle name="Comma 76 2 5" xfId="16519"/>
    <cellStyle name="Comma 76 2 5 2" xfId="18569"/>
    <cellStyle name="Comma 76 2 5 2 2" xfId="23441"/>
    <cellStyle name="Comma 76 2 5 3" xfId="20290"/>
    <cellStyle name="Comma 76 2 5 3 2" xfId="25960"/>
    <cellStyle name="Comma 76 2 5 4" xfId="23442"/>
    <cellStyle name="Comma 76 2 6" xfId="16520"/>
    <cellStyle name="Comma 76 2 6 2" xfId="18570"/>
    <cellStyle name="Comma 76 2 6 2 2" xfId="23443"/>
    <cellStyle name="Comma 76 2 6 3" xfId="20291"/>
    <cellStyle name="Comma 76 2 6 3 2" xfId="25961"/>
    <cellStyle name="Comma 76 2 6 4" xfId="23444"/>
    <cellStyle name="Comma 76 2 7" xfId="18571"/>
    <cellStyle name="Comma 76 2 7 2" xfId="23445"/>
    <cellStyle name="Comma 76 2 8" xfId="18572"/>
    <cellStyle name="Comma 76 2 8 2" xfId="23446"/>
    <cellStyle name="Comma 76 2 9" xfId="23447"/>
    <cellStyle name="Comma 76 3" xfId="15536"/>
    <cellStyle name="Comma 76 3 2" xfId="18573"/>
    <cellStyle name="Comma 76 3 2 2" xfId="23448"/>
    <cellStyle name="Comma 76 3 3" xfId="18574"/>
    <cellStyle name="Comma 76 3 3 2" xfId="23449"/>
    <cellStyle name="Comma 76 3 4" xfId="23450"/>
    <cellStyle name="Comma 76 4" xfId="16521"/>
    <cellStyle name="Comma 76 4 2" xfId="18575"/>
    <cellStyle name="Comma 76 4 2 2" xfId="23451"/>
    <cellStyle name="Comma 76 4 3" xfId="20292"/>
    <cellStyle name="Comma 76 4 3 2" xfId="25962"/>
    <cellStyle name="Comma 76 4 4" xfId="23452"/>
    <cellStyle name="Comma 76 5" xfId="16522"/>
    <cellStyle name="Comma 76 5 2" xfId="18576"/>
    <cellStyle name="Comma 76 5 2 2" xfId="23453"/>
    <cellStyle name="Comma 76 5 3" xfId="20293"/>
    <cellStyle name="Comma 76 5 3 2" xfId="25963"/>
    <cellStyle name="Comma 76 5 4" xfId="23454"/>
    <cellStyle name="Comma 76 6" xfId="16523"/>
    <cellStyle name="Comma 76 6 2" xfId="18577"/>
    <cellStyle name="Comma 76 6 2 2" xfId="23455"/>
    <cellStyle name="Comma 76 6 3" xfId="20294"/>
    <cellStyle name="Comma 76 6 3 2" xfId="25964"/>
    <cellStyle name="Comma 76 6 4" xfId="23456"/>
    <cellStyle name="Comma 76 7" xfId="16524"/>
    <cellStyle name="Comma 76 7 2" xfId="18578"/>
    <cellStyle name="Comma 76 7 2 2" xfId="23457"/>
    <cellStyle name="Comma 76 7 3" xfId="20295"/>
    <cellStyle name="Comma 76 7 3 2" xfId="25965"/>
    <cellStyle name="Comma 76 7 4" xfId="23458"/>
    <cellStyle name="Comma 76 8" xfId="18579"/>
    <cellStyle name="Comma 76 8 2" xfId="23459"/>
    <cellStyle name="Comma 76 9" xfId="18580"/>
    <cellStyle name="Comma 76 9 2" xfId="23460"/>
    <cellStyle name="Comma 77" xfId="509"/>
    <cellStyle name="Comma 77 10" xfId="23461"/>
    <cellStyle name="Comma 77 11" xfId="23462"/>
    <cellStyle name="Comma 77 2" xfId="510"/>
    <cellStyle name="Comma 77 2 10" xfId="23463"/>
    <cellStyle name="Comma 77 2 2" xfId="15537"/>
    <cellStyle name="Comma 77 2 2 2" xfId="18581"/>
    <cellStyle name="Comma 77 2 2 2 2" xfId="23464"/>
    <cellStyle name="Comma 77 2 2 3" xfId="18582"/>
    <cellStyle name="Comma 77 2 2 3 2" xfId="23465"/>
    <cellStyle name="Comma 77 2 2 4" xfId="23466"/>
    <cellStyle name="Comma 77 2 3" xfId="16525"/>
    <cellStyle name="Comma 77 2 3 2" xfId="18583"/>
    <cellStyle name="Comma 77 2 3 2 2" xfId="23467"/>
    <cellStyle name="Comma 77 2 3 3" xfId="20296"/>
    <cellStyle name="Comma 77 2 3 3 2" xfId="25966"/>
    <cellStyle name="Comma 77 2 3 4" xfId="23468"/>
    <cellStyle name="Comma 77 2 4" xfId="16526"/>
    <cellStyle name="Comma 77 2 4 2" xfId="18584"/>
    <cellStyle name="Comma 77 2 4 2 2" xfId="23469"/>
    <cellStyle name="Comma 77 2 4 3" xfId="20297"/>
    <cellStyle name="Comma 77 2 4 3 2" xfId="25967"/>
    <cellStyle name="Comma 77 2 4 4" xfId="23470"/>
    <cellStyle name="Comma 77 2 5" xfId="16527"/>
    <cellStyle name="Comma 77 2 5 2" xfId="18585"/>
    <cellStyle name="Comma 77 2 5 2 2" xfId="23471"/>
    <cellStyle name="Comma 77 2 5 3" xfId="20298"/>
    <cellStyle name="Comma 77 2 5 3 2" xfId="25968"/>
    <cellStyle name="Comma 77 2 5 4" xfId="23472"/>
    <cellStyle name="Comma 77 2 6" xfId="16528"/>
    <cellStyle name="Comma 77 2 6 2" xfId="18586"/>
    <cellStyle name="Comma 77 2 6 2 2" xfId="23473"/>
    <cellStyle name="Comma 77 2 6 3" xfId="20299"/>
    <cellStyle name="Comma 77 2 6 3 2" xfId="25969"/>
    <cellStyle name="Comma 77 2 6 4" xfId="23474"/>
    <cellStyle name="Comma 77 2 7" xfId="18587"/>
    <cellStyle name="Comma 77 2 7 2" xfId="23475"/>
    <cellStyle name="Comma 77 2 8" xfId="18588"/>
    <cellStyle name="Comma 77 2 8 2" xfId="23476"/>
    <cellStyle name="Comma 77 2 9" xfId="23477"/>
    <cellStyle name="Comma 77 3" xfId="15538"/>
    <cellStyle name="Comma 77 3 2" xfId="18589"/>
    <cellStyle name="Comma 77 3 2 2" xfId="23478"/>
    <cellStyle name="Comma 77 3 3" xfId="18590"/>
    <cellStyle name="Comma 77 3 3 2" xfId="23479"/>
    <cellStyle name="Comma 77 3 4" xfId="23480"/>
    <cellStyle name="Comma 77 4" xfId="16529"/>
    <cellStyle name="Comma 77 4 2" xfId="18591"/>
    <cellStyle name="Comma 77 4 2 2" xfId="23481"/>
    <cellStyle name="Comma 77 4 3" xfId="20300"/>
    <cellStyle name="Comma 77 4 3 2" xfId="25970"/>
    <cellStyle name="Comma 77 4 4" xfId="23482"/>
    <cellStyle name="Comma 77 5" xfId="16530"/>
    <cellStyle name="Comma 77 5 2" xfId="18592"/>
    <cellStyle name="Comma 77 5 2 2" xfId="23483"/>
    <cellStyle name="Comma 77 5 3" xfId="20301"/>
    <cellStyle name="Comma 77 5 3 2" xfId="25971"/>
    <cellStyle name="Comma 77 5 4" xfId="23484"/>
    <cellStyle name="Comma 77 6" xfId="16531"/>
    <cellStyle name="Comma 77 6 2" xfId="18593"/>
    <cellStyle name="Comma 77 6 2 2" xfId="23485"/>
    <cellStyle name="Comma 77 6 3" xfId="20302"/>
    <cellStyle name="Comma 77 6 3 2" xfId="25972"/>
    <cellStyle name="Comma 77 6 4" xfId="23486"/>
    <cellStyle name="Comma 77 7" xfId="16532"/>
    <cellStyle name="Comma 77 7 2" xfId="18594"/>
    <cellStyle name="Comma 77 7 2 2" xfId="23487"/>
    <cellStyle name="Comma 77 7 3" xfId="20303"/>
    <cellStyle name="Comma 77 7 3 2" xfId="25973"/>
    <cellStyle name="Comma 77 7 4" xfId="23488"/>
    <cellStyle name="Comma 77 8" xfId="18595"/>
    <cellStyle name="Comma 77 8 2" xfId="23489"/>
    <cellStyle name="Comma 77 9" xfId="18596"/>
    <cellStyle name="Comma 77 9 2" xfId="23490"/>
    <cellStyle name="Comma 78" xfId="511"/>
    <cellStyle name="Comma 78 10" xfId="23491"/>
    <cellStyle name="Comma 78 11" xfId="23492"/>
    <cellStyle name="Comma 78 2" xfId="512"/>
    <cellStyle name="Comma 78 2 10" xfId="23493"/>
    <cellStyle name="Comma 78 2 2" xfId="15539"/>
    <cellStyle name="Comma 78 2 2 2" xfId="18597"/>
    <cellStyle name="Comma 78 2 2 2 2" xfId="23494"/>
    <cellStyle name="Comma 78 2 2 3" xfId="18598"/>
    <cellStyle name="Comma 78 2 2 3 2" xfId="23495"/>
    <cellStyle name="Comma 78 2 2 4" xfId="23496"/>
    <cellStyle name="Comma 78 2 3" xfId="16533"/>
    <cellStyle name="Comma 78 2 3 2" xfId="18599"/>
    <cellStyle name="Comma 78 2 3 2 2" xfId="23497"/>
    <cellStyle name="Comma 78 2 3 3" xfId="20304"/>
    <cellStyle name="Comma 78 2 3 3 2" xfId="25974"/>
    <cellStyle name="Comma 78 2 3 4" xfId="23498"/>
    <cellStyle name="Comma 78 2 4" xfId="16534"/>
    <cellStyle name="Comma 78 2 4 2" xfId="18600"/>
    <cellStyle name="Comma 78 2 4 2 2" xfId="23499"/>
    <cellStyle name="Comma 78 2 4 3" xfId="20305"/>
    <cellStyle name="Comma 78 2 4 3 2" xfId="25975"/>
    <cellStyle name="Comma 78 2 4 4" xfId="23500"/>
    <cellStyle name="Comma 78 2 5" xfId="16535"/>
    <cellStyle name="Comma 78 2 5 2" xfId="18601"/>
    <cellStyle name="Comma 78 2 5 2 2" xfId="23501"/>
    <cellStyle name="Comma 78 2 5 3" xfId="20306"/>
    <cellStyle name="Comma 78 2 5 3 2" xfId="25976"/>
    <cellStyle name="Comma 78 2 5 4" xfId="23502"/>
    <cellStyle name="Comma 78 2 6" xfId="16536"/>
    <cellStyle name="Comma 78 2 6 2" xfId="18602"/>
    <cellStyle name="Comma 78 2 6 2 2" xfId="23503"/>
    <cellStyle name="Comma 78 2 6 3" xfId="20307"/>
    <cellStyle name="Comma 78 2 6 3 2" xfId="25977"/>
    <cellStyle name="Comma 78 2 6 4" xfId="23504"/>
    <cellStyle name="Comma 78 2 7" xfId="18603"/>
    <cellStyle name="Comma 78 2 7 2" xfId="23505"/>
    <cellStyle name="Comma 78 2 8" xfId="18604"/>
    <cellStyle name="Comma 78 2 8 2" xfId="23506"/>
    <cellStyle name="Comma 78 2 9" xfId="23507"/>
    <cellStyle name="Comma 78 3" xfId="15540"/>
    <cellStyle name="Comma 78 3 2" xfId="18605"/>
    <cellStyle name="Comma 78 3 2 2" xfId="23508"/>
    <cellStyle name="Comma 78 3 3" xfId="18606"/>
    <cellStyle name="Comma 78 3 3 2" xfId="23509"/>
    <cellStyle name="Comma 78 3 4" xfId="23510"/>
    <cellStyle name="Comma 78 4" xfId="16537"/>
    <cellStyle name="Comma 78 4 2" xfId="18607"/>
    <cellStyle name="Comma 78 4 2 2" xfId="23511"/>
    <cellStyle name="Comma 78 4 3" xfId="20308"/>
    <cellStyle name="Comma 78 4 3 2" xfId="25978"/>
    <cellStyle name="Comma 78 4 4" xfId="23512"/>
    <cellStyle name="Comma 78 5" xfId="16538"/>
    <cellStyle name="Comma 78 5 2" xfId="18608"/>
    <cellStyle name="Comma 78 5 2 2" xfId="23513"/>
    <cellStyle name="Comma 78 5 3" xfId="20309"/>
    <cellStyle name="Comma 78 5 3 2" xfId="25979"/>
    <cellStyle name="Comma 78 5 4" xfId="23514"/>
    <cellStyle name="Comma 78 6" xfId="16539"/>
    <cellStyle name="Comma 78 6 2" xfId="18609"/>
    <cellStyle name="Comma 78 6 2 2" xfId="23515"/>
    <cellStyle name="Comma 78 6 3" xfId="20310"/>
    <cellStyle name="Comma 78 6 3 2" xfId="25980"/>
    <cellStyle name="Comma 78 6 4" xfId="23516"/>
    <cellStyle name="Comma 78 7" xfId="16540"/>
    <cellStyle name="Comma 78 7 2" xfId="18610"/>
    <cellStyle name="Comma 78 7 2 2" xfId="23517"/>
    <cellStyle name="Comma 78 7 3" xfId="20311"/>
    <cellStyle name="Comma 78 7 3 2" xfId="25981"/>
    <cellStyle name="Comma 78 7 4" xfId="23518"/>
    <cellStyle name="Comma 78 8" xfId="18611"/>
    <cellStyle name="Comma 78 8 2" xfId="23519"/>
    <cellStyle name="Comma 78 9" xfId="18612"/>
    <cellStyle name="Comma 78 9 2" xfId="23520"/>
    <cellStyle name="Comma 79" xfId="513"/>
    <cellStyle name="Comma 79 10" xfId="23521"/>
    <cellStyle name="Comma 79 11" xfId="23522"/>
    <cellStyle name="Comma 79 2" xfId="514"/>
    <cellStyle name="Comma 79 2 10" xfId="23523"/>
    <cellStyle name="Comma 79 2 2" xfId="15541"/>
    <cellStyle name="Comma 79 2 2 2" xfId="18613"/>
    <cellStyle name="Comma 79 2 2 2 2" xfId="23524"/>
    <cellStyle name="Comma 79 2 2 3" xfId="18614"/>
    <cellStyle name="Comma 79 2 2 3 2" xfId="23525"/>
    <cellStyle name="Comma 79 2 2 4" xfId="23526"/>
    <cellStyle name="Comma 79 2 3" xfId="16541"/>
    <cellStyle name="Comma 79 2 3 2" xfId="18615"/>
    <cellStyle name="Comma 79 2 3 2 2" xfId="23527"/>
    <cellStyle name="Comma 79 2 3 3" xfId="20312"/>
    <cellStyle name="Comma 79 2 3 3 2" xfId="25982"/>
    <cellStyle name="Comma 79 2 3 4" xfId="23528"/>
    <cellStyle name="Comma 79 2 4" xfId="16542"/>
    <cellStyle name="Comma 79 2 4 2" xfId="18616"/>
    <cellStyle name="Comma 79 2 4 2 2" xfId="23529"/>
    <cellStyle name="Comma 79 2 4 3" xfId="20313"/>
    <cellStyle name="Comma 79 2 4 3 2" xfId="25983"/>
    <cellStyle name="Comma 79 2 4 4" xfId="23530"/>
    <cellStyle name="Comma 79 2 5" xfId="16543"/>
    <cellStyle name="Comma 79 2 5 2" xfId="18617"/>
    <cellStyle name="Comma 79 2 5 2 2" xfId="23531"/>
    <cellStyle name="Comma 79 2 5 3" xfId="20314"/>
    <cellStyle name="Comma 79 2 5 3 2" xfId="25984"/>
    <cellStyle name="Comma 79 2 5 4" xfId="23532"/>
    <cellStyle name="Comma 79 2 6" xfId="16544"/>
    <cellStyle name="Comma 79 2 6 2" xfId="18618"/>
    <cellStyle name="Comma 79 2 6 2 2" xfId="23533"/>
    <cellStyle name="Comma 79 2 6 3" xfId="20315"/>
    <cellStyle name="Comma 79 2 6 3 2" xfId="25985"/>
    <cellStyle name="Comma 79 2 6 4" xfId="23534"/>
    <cellStyle name="Comma 79 2 7" xfId="18619"/>
    <cellStyle name="Comma 79 2 7 2" xfId="23535"/>
    <cellStyle name="Comma 79 2 8" xfId="18620"/>
    <cellStyle name="Comma 79 2 8 2" xfId="23536"/>
    <cellStyle name="Comma 79 2 9" xfId="23537"/>
    <cellStyle name="Comma 79 3" xfId="15542"/>
    <cellStyle name="Comma 79 3 2" xfId="18621"/>
    <cellStyle name="Comma 79 3 2 2" xfId="23538"/>
    <cellStyle name="Comma 79 3 3" xfId="18622"/>
    <cellStyle name="Comma 79 3 3 2" xfId="23539"/>
    <cellStyle name="Comma 79 3 4" xfId="23540"/>
    <cellStyle name="Comma 79 4" xfId="16545"/>
    <cellStyle name="Comma 79 4 2" xfId="18623"/>
    <cellStyle name="Comma 79 4 2 2" xfId="23541"/>
    <cellStyle name="Comma 79 4 3" xfId="20316"/>
    <cellStyle name="Comma 79 4 3 2" xfId="25986"/>
    <cellStyle name="Comma 79 4 4" xfId="23542"/>
    <cellStyle name="Comma 79 5" xfId="16546"/>
    <cellStyle name="Comma 79 5 2" xfId="18624"/>
    <cellStyle name="Comma 79 5 2 2" xfId="23543"/>
    <cellStyle name="Comma 79 5 3" xfId="20317"/>
    <cellStyle name="Comma 79 5 3 2" xfId="25987"/>
    <cellStyle name="Comma 79 5 4" xfId="23544"/>
    <cellStyle name="Comma 79 6" xfId="16547"/>
    <cellStyle name="Comma 79 6 2" xfId="18625"/>
    <cellStyle name="Comma 79 6 2 2" xfId="23545"/>
    <cellStyle name="Comma 79 6 3" xfId="20318"/>
    <cellStyle name="Comma 79 6 3 2" xfId="25988"/>
    <cellStyle name="Comma 79 6 4" xfId="23546"/>
    <cellStyle name="Comma 79 7" xfId="16548"/>
    <cellStyle name="Comma 79 7 2" xfId="18626"/>
    <cellStyle name="Comma 79 7 2 2" xfId="23547"/>
    <cellStyle name="Comma 79 7 3" xfId="20319"/>
    <cellStyle name="Comma 79 7 3 2" xfId="25989"/>
    <cellStyle name="Comma 79 7 4" xfId="23548"/>
    <cellStyle name="Comma 79 8" xfId="18627"/>
    <cellStyle name="Comma 79 8 2" xfId="23549"/>
    <cellStyle name="Comma 79 9" xfId="18628"/>
    <cellStyle name="Comma 79 9 2" xfId="23550"/>
    <cellStyle name="Comma 8" xfId="515"/>
    <cellStyle name="Comma 8 10" xfId="18629"/>
    <cellStyle name="Comma 8 10 2" xfId="23551"/>
    <cellStyle name="Comma 8 11" xfId="23552"/>
    <cellStyle name="Comma 8 12" xfId="23553"/>
    <cellStyle name="Comma 8 2" xfId="516"/>
    <cellStyle name="Comma 8 2 2" xfId="517"/>
    <cellStyle name="Comma 8 2 2 2" xfId="15543"/>
    <cellStyle name="Comma 8 2 3" xfId="15544"/>
    <cellStyle name="Comma 8 3" xfId="518"/>
    <cellStyle name="Comma 8 3 10" xfId="23554"/>
    <cellStyle name="Comma 8 3 2" xfId="15545"/>
    <cellStyle name="Comma 8 3 2 2" xfId="18630"/>
    <cellStyle name="Comma 8 3 2 2 2" xfId="23555"/>
    <cellStyle name="Comma 8 3 2 3" xfId="18631"/>
    <cellStyle name="Comma 8 3 2 3 2" xfId="23556"/>
    <cellStyle name="Comma 8 3 2 4" xfId="23557"/>
    <cellStyle name="Comma 8 3 3" xfId="16549"/>
    <cellStyle name="Comma 8 3 3 2" xfId="18632"/>
    <cellStyle name="Comma 8 3 3 2 2" xfId="23558"/>
    <cellStyle name="Comma 8 3 3 3" xfId="20320"/>
    <cellStyle name="Comma 8 3 3 3 2" xfId="25990"/>
    <cellStyle name="Comma 8 3 3 4" xfId="23559"/>
    <cellStyle name="Comma 8 3 4" xfId="16550"/>
    <cellStyle name="Comma 8 3 4 2" xfId="18633"/>
    <cellStyle name="Comma 8 3 4 2 2" xfId="23560"/>
    <cellStyle name="Comma 8 3 4 3" xfId="20321"/>
    <cellStyle name="Comma 8 3 4 3 2" xfId="25991"/>
    <cellStyle name="Comma 8 3 4 4" xfId="23561"/>
    <cellStyle name="Comma 8 3 5" xfId="16551"/>
    <cellStyle name="Comma 8 3 5 2" xfId="18634"/>
    <cellStyle name="Comma 8 3 5 2 2" xfId="23562"/>
    <cellStyle name="Comma 8 3 5 3" xfId="20322"/>
    <cellStyle name="Comma 8 3 5 3 2" xfId="25992"/>
    <cellStyle name="Comma 8 3 5 4" xfId="23563"/>
    <cellStyle name="Comma 8 3 6" xfId="16552"/>
    <cellStyle name="Comma 8 3 6 2" xfId="18635"/>
    <cellStyle name="Comma 8 3 6 2 2" xfId="23564"/>
    <cellStyle name="Comma 8 3 6 3" xfId="20323"/>
    <cellStyle name="Comma 8 3 6 3 2" xfId="25993"/>
    <cellStyle name="Comma 8 3 6 4" xfId="23565"/>
    <cellStyle name="Comma 8 3 7" xfId="18636"/>
    <cellStyle name="Comma 8 3 7 2" xfId="23566"/>
    <cellStyle name="Comma 8 3 8" xfId="18637"/>
    <cellStyle name="Comma 8 3 8 2" xfId="23567"/>
    <cellStyle name="Comma 8 3 9" xfId="23568"/>
    <cellStyle name="Comma 8 4" xfId="15546"/>
    <cellStyle name="Comma 8 4 2" xfId="18638"/>
    <cellStyle name="Comma 8 4 2 2" xfId="23569"/>
    <cellStyle name="Comma 8 4 3" xfId="18639"/>
    <cellStyle name="Comma 8 4 3 2" xfId="23570"/>
    <cellStyle name="Comma 8 4 4" xfId="23571"/>
    <cellStyle name="Comma 8 5" xfId="16553"/>
    <cellStyle name="Comma 8 5 2" xfId="18640"/>
    <cellStyle name="Comma 8 5 2 2" xfId="23572"/>
    <cellStyle name="Comma 8 5 3" xfId="20324"/>
    <cellStyle name="Comma 8 5 3 2" xfId="25994"/>
    <cellStyle name="Comma 8 5 4" xfId="23573"/>
    <cellStyle name="Comma 8 6" xfId="16554"/>
    <cellStyle name="Comma 8 6 2" xfId="18641"/>
    <cellStyle name="Comma 8 6 2 2" xfId="23574"/>
    <cellStyle name="Comma 8 6 3" xfId="20325"/>
    <cellStyle name="Comma 8 6 3 2" xfId="25995"/>
    <cellStyle name="Comma 8 6 4" xfId="23575"/>
    <cellStyle name="Comma 8 7" xfId="16555"/>
    <cellStyle name="Comma 8 7 2" xfId="18642"/>
    <cellStyle name="Comma 8 7 2 2" xfId="23576"/>
    <cellStyle name="Comma 8 7 3" xfId="20326"/>
    <cellStyle name="Comma 8 7 3 2" xfId="25996"/>
    <cellStyle name="Comma 8 7 4" xfId="23577"/>
    <cellStyle name="Comma 8 8" xfId="16556"/>
    <cellStyle name="Comma 8 8 2" xfId="18643"/>
    <cellStyle name="Comma 8 8 2 2" xfId="23578"/>
    <cellStyle name="Comma 8 8 3" xfId="20327"/>
    <cellStyle name="Comma 8 8 3 2" xfId="25997"/>
    <cellStyle name="Comma 8 8 4" xfId="23579"/>
    <cellStyle name="Comma 8 9" xfId="18644"/>
    <cellStyle name="Comma 8 9 2" xfId="23580"/>
    <cellStyle name="Comma 80" xfId="519"/>
    <cellStyle name="Comma 80 10" xfId="23581"/>
    <cellStyle name="Comma 80 11" xfId="23582"/>
    <cellStyle name="Comma 80 2" xfId="520"/>
    <cellStyle name="Comma 80 2 10" xfId="23583"/>
    <cellStyle name="Comma 80 2 2" xfId="15547"/>
    <cellStyle name="Comma 80 2 2 2" xfId="18645"/>
    <cellStyle name="Comma 80 2 2 2 2" xfId="23584"/>
    <cellStyle name="Comma 80 2 2 3" xfId="18646"/>
    <cellStyle name="Comma 80 2 2 3 2" xfId="23585"/>
    <cellStyle name="Comma 80 2 2 4" xfId="23586"/>
    <cellStyle name="Comma 80 2 3" xfId="16557"/>
    <cellStyle name="Comma 80 2 3 2" xfId="18647"/>
    <cellStyle name="Comma 80 2 3 2 2" xfId="23587"/>
    <cellStyle name="Comma 80 2 3 3" xfId="20328"/>
    <cellStyle name="Comma 80 2 3 3 2" xfId="25998"/>
    <cellStyle name="Comma 80 2 3 4" xfId="23588"/>
    <cellStyle name="Comma 80 2 4" xfId="16558"/>
    <cellStyle name="Comma 80 2 4 2" xfId="18648"/>
    <cellStyle name="Comma 80 2 4 2 2" xfId="23589"/>
    <cellStyle name="Comma 80 2 4 3" xfId="20329"/>
    <cellStyle name="Comma 80 2 4 3 2" xfId="25999"/>
    <cellStyle name="Comma 80 2 4 4" xfId="23590"/>
    <cellStyle name="Comma 80 2 5" xfId="16559"/>
    <cellStyle name="Comma 80 2 5 2" xfId="18649"/>
    <cellStyle name="Comma 80 2 5 2 2" xfId="23591"/>
    <cellStyle name="Comma 80 2 5 3" xfId="20330"/>
    <cellStyle name="Comma 80 2 5 3 2" xfId="26000"/>
    <cellStyle name="Comma 80 2 5 4" xfId="23592"/>
    <cellStyle name="Comma 80 2 6" xfId="16560"/>
    <cellStyle name="Comma 80 2 6 2" xfId="18650"/>
    <cellStyle name="Comma 80 2 6 2 2" xfId="23593"/>
    <cellStyle name="Comma 80 2 6 3" xfId="20331"/>
    <cellStyle name="Comma 80 2 6 3 2" xfId="26001"/>
    <cellStyle name="Comma 80 2 6 4" xfId="23594"/>
    <cellStyle name="Comma 80 2 7" xfId="18651"/>
    <cellStyle name="Comma 80 2 7 2" xfId="23595"/>
    <cellStyle name="Comma 80 2 8" xfId="18652"/>
    <cellStyle name="Comma 80 2 8 2" xfId="23596"/>
    <cellStyle name="Comma 80 2 9" xfId="23597"/>
    <cellStyle name="Comma 80 3" xfId="15548"/>
    <cellStyle name="Comma 80 3 2" xfId="18653"/>
    <cellStyle name="Comma 80 3 2 2" xfId="23598"/>
    <cellStyle name="Comma 80 3 3" xfId="18654"/>
    <cellStyle name="Comma 80 3 3 2" xfId="23599"/>
    <cellStyle name="Comma 80 3 4" xfId="23600"/>
    <cellStyle name="Comma 80 4" xfId="16561"/>
    <cellStyle name="Comma 80 4 2" xfId="18655"/>
    <cellStyle name="Comma 80 4 2 2" xfId="23601"/>
    <cellStyle name="Comma 80 4 3" xfId="20332"/>
    <cellStyle name="Comma 80 4 3 2" xfId="26002"/>
    <cellStyle name="Comma 80 4 4" xfId="23602"/>
    <cellStyle name="Comma 80 5" xfId="16562"/>
    <cellStyle name="Comma 80 5 2" xfId="18656"/>
    <cellStyle name="Comma 80 5 2 2" xfId="23603"/>
    <cellStyle name="Comma 80 5 3" xfId="20333"/>
    <cellStyle name="Comma 80 5 3 2" xfId="26003"/>
    <cellStyle name="Comma 80 5 4" xfId="23604"/>
    <cellStyle name="Comma 80 6" xfId="16563"/>
    <cellStyle name="Comma 80 6 2" xfId="18657"/>
    <cellStyle name="Comma 80 6 2 2" xfId="23605"/>
    <cellStyle name="Comma 80 6 3" xfId="20334"/>
    <cellStyle name="Comma 80 6 3 2" xfId="26004"/>
    <cellStyle name="Comma 80 6 4" xfId="23606"/>
    <cellStyle name="Comma 80 7" xfId="16564"/>
    <cellStyle name="Comma 80 7 2" xfId="18658"/>
    <cellStyle name="Comma 80 7 2 2" xfId="23607"/>
    <cellStyle name="Comma 80 7 3" xfId="20335"/>
    <cellStyle name="Comma 80 7 3 2" xfId="26005"/>
    <cellStyle name="Comma 80 7 4" xfId="23608"/>
    <cellStyle name="Comma 80 8" xfId="18659"/>
    <cellStyle name="Comma 80 8 2" xfId="23609"/>
    <cellStyle name="Comma 80 9" xfId="18660"/>
    <cellStyle name="Comma 80 9 2" xfId="23610"/>
    <cellStyle name="Comma 81" xfId="521"/>
    <cellStyle name="Comma 81 10" xfId="23611"/>
    <cellStyle name="Comma 81 11" xfId="23612"/>
    <cellStyle name="Comma 81 2" xfId="522"/>
    <cellStyle name="Comma 81 2 10" xfId="23613"/>
    <cellStyle name="Comma 81 2 2" xfId="15549"/>
    <cellStyle name="Comma 81 2 2 2" xfId="18661"/>
    <cellStyle name="Comma 81 2 2 2 2" xfId="23614"/>
    <cellStyle name="Comma 81 2 2 3" xfId="18662"/>
    <cellStyle name="Comma 81 2 2 3 2" xfId="23615"/>
    <cellStyle name="Comma 81 2 2 4" xfId="23616"/>
    <cellStyle name="Comma 81 2 3" xfId="16565"/>
    <cellStyle name="Comma 81 2 3 2" xfId="18663"/>
    <cellStyle name="Comma 81 2 3 2 2" xfId="23617"/>
    <cellStyle name="Comma 81 2 3 3" xfId="20336"/>
    <cellStyle name="Comma 81 2 3 3 2" xfId="26006"/>
    <cellStyle name="Comma 81 2 3 4" xfId="23618"/>
    <cellStyle name="Comma 81 2 4" xfId="16566"/>
    <cellStyle name="Comma 81 2 4 2" xfId="18664"/>
    <cellStyle name="Comma 81 2 4 2 2" xfId="23619"/>
    <cellStyle name="Comma 81 2 4 3" xfId="20337"/>
    <cellStyle name="Comma 81 2 4 3 2" xfId="26007"/>
    <cellStyle name="Comma 81 2 4 4" xfId="23620"/>
    <cellStyle name="Comma 81 2 5" xfId="16567"/>
    <cellStyle name="Comma 81 2 5 2" xfId="18665"/>
    <cellStyle name="Comma 81 2 5 2 2" xfId="23621"/>
    <cellStyle name="Comma 81 2 5 3" xfId="20338"/>
    <cellStyle name="Comma 81 2 5 3 2" xfId="26008"/>
    <cellStyle name="Comma 81 2 5 4" xfId="23622"/>
    <cellStyle name="Comma 81 2 6" xfId="16568"/>
    <cellStyle name="Comma 81 2 6 2" xfId="18666"/>
    <cellStyle name="Comma 81 2 6 2 2" xfId="23623"/>
    <cellStyle name="Comma 81 2 6 3" xfId="20339"/>
    <cellStyle name="Comma 81 2 6 3 2" xfId="26009"/>
    <cellStyle name="Comma 81 2 6 4" xfId="23624"/>
    <cellStyle name="Comma 81 2 7" xfId="18667"/>
    <cellStyle name="Comma 81 2 7 2" xfId="23625"/>
    <cellStyle name="Comma 81 2 8" xfId="18668"/>
    <cellStyle name="Comma 81 2 8 2" xfId="23626"/>
    <cellStyle name="Comma 81 2 9" xfId="23627"/>
    <cellStyle name="Comma 81 3" xfId="15550"/>
    <cellStyle name="Comma 81 3 2" xfId="18669"/>
    <cellStyle name="Comma 81 3 2 2" xfId="23628"/>
    <cellStyle name="Comma 81 3 3" xfId="18670"/>
    <cellStyle name="Comma 81 3 3 2" xfId="23629"/>
    <cellStyle name="Comma 81 3 4" xfId="23630"/>
    <cellStyle name="Comma 81 4" xfId="16569"/>
    <cellStyle name="Comma 81 4 2" xfId="18671"/>
    <cellStyle name="Comma 81 4 2 2" xfId="23631"/>
    <cellStyle name="Comma 81 4 3" xfId="20340"/>
    <cellStyle name="Comma 81 4 3 2" xfId="26010"/>
    <cellStyle name="Comma 81 4 4" xfId="23632"/>
    <cellStyle name="Comma 81 5" xfId="16570"/>
    <cellStyle name="Comma 81 5 2" xfId="18672"/>
    <cellStyle name="Comma 81 5 2 2" xfId="23633"/>
    <cellStyle name="Comma 81 5 3" xfId="20341"/>
    <cellStyle name="Comma 81 5 3 2" xfId="26011"/>
    <cellStyle name="Comma 81 5 4" xfId="23634"/>
    <cellStyle name="Comma 81 6" xfId="16571"/>
    <cellStyle name="Comma 81 6 2" xfId="18673"/>
    <cellStyle name="Comma 81 6 2 2" xfId="23635"/>
    <cellStyle name="Comma 81 6 3" xfId="20342"/>
    <cellStyle name="Comma 81 6 3 2" xfId="26012"/>
    <cellStyle name="Comma 81 6 4" xfId="23636"/>
    <cellStyle name="Comma 81 7" xfId="16572"/>
    <cellStyle name="Comma 81 7 2" xfId="18674"/>
    <cellStyle name="Comma 81 7 2 2" xfId="23637"/>
    <cellStyle name="Comma 81 7 3" xfId="20343"/>
    <cellStyle name="Comma 81 7 3 2" xfId="26013"/>
    <cellStyle name="Comma 81 7 4" xfId="23638"/>
    <cellStyle name="Comma 81 8" xfId="18675"/>
    <cellStyle name="Comma 81 8 2" xfId="23639"/>
    <cellStyle name="Comma 81 9" xfId="18676"/>
    <cellStyle name="Comma 81 9 2" xfId="23640"/>
    <cellStyle name="Comma 82" xfId="523"/>
    <cellStyle name="Comma 82 10" xfId="23641"/>
    <cellStyle name="Comma 82 11" xfId="23642"/>
    <cellStyle name="Comma 82 2" xfId="524"/>
    <cellStyle name="Comma 82 2 10" xfId="23643"/>
    <cellStyle name="Comma 82 2 2" xfId="15551"/>
    <cellStyle name="Comma 82 2 2 2" xfId="18677"/>
    <cellStyle name="Comma 82 2 2 2 2" xfId="23644"/>
    <cellStyle name="Comma 82 2 2 3" xfId="18678"/>
    <cellStyle name="Comma 82 2 2 3 2" xfId="23645"/>
    <cellStyle name="Comma 82 2 2 4" xfId="23646"/>
    <cellStyle name="Comma 82 2 3" xfId="16573"/>
    <cellStyle name="Comma 82 2 3 2" xfId="18679"/>
    <cellStyle name="Comma 82 2 3 2 2" xfId="23647"/>
    <cellStyle name="Comma 82 2 3 3" xfId="20344"/>
    <cellStyle name="Comma 82 2 3 3 2" xfId="26014"/>
    <cellStyle name="Comma 82 2 3 4" xfId="23648"/>
    <cellStyle name="Comma 82 2 4" xfId="16574"/>
    <cellStyle name="Comma 82 2 4 2" xfId="18680"/>
    <cellStyle name="Comma 82 2 4 2 2" xfId="23649"/>
    <cellStyle name="Comma 82 2 4 3" xfId="20345"/>
    <cellStyle name="Comma 82 2 4 3 2" xfId="26015"/>
    <cellStyle name="Comma 82 2 4 4" xfId="23650"/>
    <cellStyle name="Comma 82 2 5" xfId="16575"/>
    <cellStyle name="Comma 82 2 5 2" xfId="18681"/>
    <cellStyle name="Comma 82 2 5 2 2" xfId="23651"/>
    <cellStyle name="Comma 82 2 5 3" xfId="20346"/>
    <cellStyle name="Comma 82 2 5 3 2" xfId="26016"/>
    <cellStyle name="Comma 82 2 5 4" xfId="23652"/>
    <cellStyle name="Comma 82 2 6" xfId="16576"/>
    <cellStyle name="Comma 82 2 6 2" xfId="18682"/>
    <cellStyle name="Comma 82 2 6 2 2" xfId="23653"/>
    <cellStyle name="Comma 82 2 6 3" xfId="20347"/>
    <cellStyle name="Comma 82 2 6 3 2" xfId="26017"/>
    <cellStyle name="Comma 82 2 6 4" xfId="23654"/>
    <cellStyle name="Comma 82 2 7" xfId="18683"/>
    <cellStyle name="Comma 82 2 7 2" xfId="23655"/>
    <cellStyle name="Comma 82 2 8" xfId="18684"/>
    <cellStyle name="Comma 82 2 8 2" xfId="23656"/>
    <cellStyle name="Comma 82 2 9" xfId="23657"/>
    <cellStyle name="Comma 82 3" xfId="15552"/>
    <cellStyle name="Comma 82 3 2" xfId="18685"/>
    <cellStyle name="Comma 82 3 2 2" xfId="23658"/>
    <cellStyle name="Comma 82 3 3" xfId="18686"/>
    <cellStyle name="Comma 82 3 3 2" xfId="23659"/>
    <cellStyle name="Comma 82 3 4" xfId="23660"/>
    <cellStyle name="Comma 82 4" xfId="16577"/>
    <cellStyle name="Comma 82 4 2" xfId="18687"/>
    <cellStyle name="Comma 82 4 2 2" xfId="23661"/>
    <cellStyle name="Comma 82 4 3" xfId="20348"/>
    <cellStyle name="Comma 82 4 3 2" xfId="26018"/>
    <cellStyle name="Comma 82 4 4" xfId="23662"/>
    <cellStyle name="Comma 82 5" xfId="16578"/>
    <cellStyle name="Comma 82 5 2" xfId="18688"/>
    <cellStyle name="Comma 82 5 2 2" xfId="23663"/>
    <cellStyle name="Comma 82 5 3" xfId="20349"/>
    <cellStyle name="Comma 82 5 3 2" xfId="26019"/>
    <cellStyle name="Comma 82 5 4" xfId="23664"/>
    <cellStyle name="Comma 82 6" xfId="16579"/>
    <cellStyle name="Comma 82 6 2" xfId="18689"/>
    <cellStyle name="Comma 82 6 2 2" xfId="23665"/>
    <cellStyle name="Comma 82 6 3" xfId="20350"/>
    <cellStyle name="Comma 82 6 3 2" xfId="26020"/>
    <cellStyle name="Comma 82 6 4" xfId="23666"/>
    <cellStyle name="Comma 82 7" xfId="16580"/>
    <cellStyle name="Comma 82 7 2" xfId="18690"/>
    <cellStyle name="Comma 82 7 2 2" xfId="23667"/>
    <cellStyle name="Comma 82 7 3" xfId="20351"/>
    <cellStyle name="Comma 82 7 3 2" xfId="26021"/>
    <cellStyle name="Comma 82 7 4" xfId="23668"/>
    <cellStyle name="Comma 82 8" xfId="18691"/>
    <cellStyle name="Comma 82 8 2" xfId="23669"/>
    <cellStyle name="Comma 82 9" xfId="18692"/>
    <cellStyle name="Comma 82 9 2" xfId="23670"/>
    <cellStyle name="Comma 83" xfId="525"/>
    <cellStyle name="Comma 83 10" xfId="23671"/>
    <cellStyle name="Comma 83 11" xfId="23672"/>
    <cellStyle name="Comma 83 2" xfId="526"/>
    <cellStyle name="Comma 83 2 10" xfId="23673"/>
    <cellStyle name="Comma 83 2 2" xfId="15553"/>
    <cellStyle name="Comma 83 2 2 2" xfId="18693"/>
    <cellStyle name="Comma 83 2 2 2 2" xfId="23674"/>
    <cellStyle name="Comma 83 2 2 3" xfId="18694"/>
    <cellStyle name="Comma 83 2 2 3 2" xfId="23675"/>
    <cellStyle name="Comma 83 2 2 4" xfId="23676"/>
    <cellStyle name="Comma 83 2 3" xfId="16581"/>
    <cellStyle name="Comma 83 2 3 2" xfId="18695"/>
    <cellStyle name="Comma 83 2 3 2 2" xfId="23677"/>
    <cellStyle name="Comma 83 2 3 3" xfId="20352"/>
    <cellStyle name="Comma 83 2 3 3 2" xfId="26022"/>
    <cellStyle name="Comma 83 2 3 4" xfId="23678"/>
    <cellStyle name="Comma 83 2 4" xfId="16582"/>
    <cellStyle name="Comma 83 2 4 2" xfId="18696"/>
    <cellStyle name="Comma 83 2 4 2 2" xfId="23679"/>
    <cellStyle name="Comma 83 2 4 3" xfId="20353"/>
    <cellStyle name="Comma 83 2 4 3 2" xfId="26023"/>
    <cellStyle name="Comma 83 2 4 4" xfId="23680"/>
    <cellStyle name="Comma 83 2 5" xfId="16583"/>
    <cellStyle name="Comma 83 2 5 2" xfId="18697"/>
    <cellStyle name="Comma 83 2 5 2 2" xfId="23681"/>
    <cellStyle name="Comma 83 2 5 3" xfId="20354"/>
    <cellStyle name="Comma 83 2 5 3 2" xfId="26024"/>
    <cellStyle name="Comma 83 2 5 4" xfId="23682"/>
    <cellStyle name="Comma 83 2 6" xfId="16584"/>
    <cellStyle name="Comma 83 2 6 2" xfId="18698"/>
    <cellStyle name="Comma 83 2 6 2 2" xfId="23683"/>
    <cellStyle name="Comma 83 2 6 3" xfId="20355"/>
    <cellStyle name="Comma 83 2 6 3 2" xfId="26025"/>
    <cellStyle name="Comma 83 2 6 4" xfId="23684"/>
    <cellStyle name="Comma 83 2 7" xfId="18699"/>
    <cellStyle name="Comma 83 2 7 2" xfId="23685"/>
    <cellStyle name="Comma 83 2 8" xfId="18700"/>
    <cellStyle name="Comma 83 2 8 2" xfId="23686"/>
    <cellStyle name="Comma 83 2 9" xfId="23687"/>
    <cellStyle name="Comma 83 3" xfId="15554"/>
    <cellStyle name="Comma 83 3 2" xfId="18701"/>
    <cellStyle name="Comma 83 3 2 2" xfId="23688"/>
    <cellStyle name="Comma 83 3 3" xfId="18702"/>
    <cellStyle name="Comma 83 3 3 2" xfId="23689"/>
    <cellStyle name="Comma 83 3 4" xfId="23690"/>
    <cellStyle name="Comma 83 4" xfId="16585"/>
    <cellStyle name="Comma 83 4 2" xfId="18703"/>
    <cellStyle name="Comma 83 4 2 2" xfId="23691"/>
    <cellStyle name="Comma 83 4 3" xfId="20356"/>
    <cellStyle name="Comma 83 4 3 2" xfId="26026"/>
    <cellStyle name="Comma 83 4 4" xfId="23692"/>
    <cellStyle name="Comma 83 5" xfId="16586"/>
    <cellStyle name="Comma 83 5 2" xfId="18704"/>
    <cellStyle name="Comma 83 5 2 2" xfId="23693"/>
    <cellStyle name="Comma 83 5 3" xfId="20357"/>
    <cellStyle name="Comma 83 5 3 2" xfId="26027"/>
    <cellStyle name="Comma 83 5 4" xfId="23694"/>
    <cellStyle name="Comma 83 6" xfId="16587"/>
    <cellStyle name="Comma 83 6 2" xfId="18705"/>
    <cellStyle name="Comma 83 6 2 2" xfId="23695"/>
    <cellStyle name="Comma 83 6 3" xfId="20358"/>
    <cellStyle name="Comma 83 6 3 2" xfId="26028"/>
    <cellStyle name="Comma 83 6 4" xfId="23696"/>
    <cellStyle name="Comma 83 7" xfId="16588"/>
    <cellStyle name="Comma 83 7 2" xfId="18706"/>
    <cellStyle name="Comma 83 7 2 2" xfId="23697"/>
    <cellStyle name="Comma 83 7 3" xfId="20359"/>
    <cellStyle name="Comma 83 7 3 2" xfId="26029"/>
    <cellStyle name="Comma 83 7 4" xfId="23698"/>
    <cellStyle name="Comma 83 8" xfId="18707"/>
    <cellStyle name="Comma 83 8 2" xfId="23699"/>
    <cellStyle name="Comma 83 9" xfId="18708"/>
    <cellStyle name="Comma 83 9 2" xfId="23700"/>
    <cellStyle name="Comma 84" xfId="527"/>
    <cellStyle name="Comma 84 10" xfId="2632"/>
    <cellStyle name="Comma 84 11" xfId="2851"/>
    <cellStyle name="Comma 84 12" xfId="3066"/>
    <cellStyle name="Comma 84 13" xfId="3290"/>
    <cellStyle name="Comma 84 14" xfId="3508"/>
    <cellStyle name="Comma 84 15" xfId="3717"/>
    <cellStyle name="Comma 84 16" xfId="3938"/>
    <cellStyle name="Comma 84 17" xfId="4151"/>
    <cellStyle name="Comma 84 18" xfId="4368"/>
    <cellStyle name="Comma 84 19" xfId="4582"/>
    <cellStyle name="Comma 84 2" xfId="528"/>
    <cellStyle name="Comma 84 2 10" xfId="2852"/>
    <cellStyle name="Comma 84 2 11" xfId="3067"/>
    <cellStyle name="Comma 84 2 12" xfId="3291"/>
    <cellStyle name="Comma 84 2 13" xfId="3509"/>
    <cellStyle name="Comma 84 2 14" xfId="3718"/>
    <cellStyle name="Comma 84 2 15" xfId="3939"/>
    <cellStyle name="Comma 84 2 16" xfId="4152"/>
    <cellStyle name="Comma 84 2 17" xfId="4369"/>
    <cellStyle name="Comma 84 2 18" xfId="4583"/>
    <cellStyle name="Comma 84 2 19" xfId="4795"/>
    <cellStyle name="Comma 84 2 2" xfId="1347"/>
    <cellStyle name="Comma 84 2 2 2" xfId="18709"/>
    <cellStyle name="Comma 84 2 20" xfId="5001"/>
    <cellStyle name="Comma 84 2 21" xfId="5202"/>
    <cellStyle name="Comma 84 2 22" xfId="5400"/>
    <cellStyle name="Comma 84 2 23" xfId="6143"/>
    <cellStyle name="Comma 84 2 24" xfId="5747"/>
    <cellStyle name="Comma 84 2 25" xfId="6310"/>
    <cellStyle name="Comma 84 2 26" xfId="6541"/>
    <cellStyle name="Comma 84 2 27" xfId="6768"/>
    <cellStyle name="Comma 84 2 28" xfId="6996"/>
    <cellStyle name="Comma 84 2 29" xfId="7224"/>
    <cellStyle name="Comma 84 2 3" xfId="962"/>
    <cellStyle name="Comma 84 2 30" xfId="7450"/>
    <cellStyle name="Comma 84 2 31" xfId="7676"/>
    <cellStyle name="Comma 84 2 32" xfId="7904"/>
    <cellStyle name="Comma 84 2 33" xfId="8130"/>
    <cellStyle name="Comma 84 2 34" xfId="8356"/>
    <cellStyle name="Comma 84 2 35" xfId="8584"/>
    <cellStyle name="Comma 84 2 36" xfId="8810"/>
    <cellStyle name="Comma 84 2 37" xfId="9036"/>
    <cellStyle name="Comma 84 2 38" xfId="9260"/>
    <cellStyle name="Comma 84 2 39" xfId="9485"/>
    <cellStyle name="Comma 84 2 4" xfId="1517"/>
    <cellStyle name="Comma 84 2 40" xfId="9707"/>
    <cellStyle name="Comma 84 2 41" xfId="9930"/>
    <cellStyle name="Comma 84 2 42" xfId="10148"/>
    <cellStyle name="Comma 84 2 43" xfId="10366"/>
    <cellStyle name="Comma 84 2 44" xfId="10583"/>
    <cellStyle name="Comma 84 2 45" xfId="10802"/>
    <cellStyle name="Comma 84 2 46" xfId="11019"/>
    <cellStyle name="Comma 84 2 47" xfId="11233"/>
    <cellStyle name="Comma 84 2 48" xfId="11449"/>
    <cellStyle name="Comma 84 2 49" xfId="11664"/>
    <cellStyle name="Comma 84 2 5" xfId="1740"/>
    <cellStyle name="Comma 84 2 50" xfId="11878"/>
    <cellStyle name="Comma 84 2 51" xfId="12092"/>
    <cellStyle name="Comma 84 2 52" xfId="12298"/>
    <cellStyle name="Comma 84 2 53" xfId="12499"/>
    <cellStyle name="Comma 84 2 54" xfId="12697"/>
    <cellStyle name="Comma 84 2 55" xfId="13303"/>
    <cellStyle name="Comma 84 2 56" xfId="13039"/>
    <cellStyle name="Comma 84 2 57" xfId="13463"/>
    <cellStyle name="Comma 84 2 58" xfId="13660"/>
    <cellStyle name="Comma 84 2 59" xfId="13870"/>
    <cellStyle name="Comma 84 2 6" xfId="1966"/>
    <cellStyle name="Comma 84 2 60" xfId="14066"/>
    <cellStyle name="Comma 84 2 61" xfId="14633"/>
    <cellStyle name="Comma 84 2 62" xfId="14406"/>
    <cellStyle name="Comma 84 2 63" xfId="14779"/>
    <cellStyle name="Comma 84 2 64" xfId="14975"/>
    <cellStyle name="Comma 84 2 7" xfId="2188"/>
    <cellStyle name="Comma 84 2 8" xfId="2412"/>
    <cellStyle name="Comma 84 2 9" xfId="2633"/>
    <cellStyle name="Comma 84 20" xfId="4794"/>
    <cellStyle name="Comma 84 21" xfId="5000"/>
    <cellStyle name="Comma 84 22" xfId="5201"/>
    <cellStyle name="Comma 84 23" xfId="5399"/>
    <cellStyle name="Comma 84 24" xfId="6142"/>
    <cellStyle name="Comma 84 25" xfId="5748"/>
    <cellStyle name="Comma 84 26" xfId="6309"/>
    <cellStyle name="Comma 84 27" xfId="6540"/>
    <cellStyle name="Comma 84 28" xfId="6767"/>
    <cellStyle name="Comma 84 29" xfId="6995"/>
    <cellStyle name="Comma 84 3" xfId="1346"/>
    <cellStyle name="Comma 84 3 2" xfId="18710"/>
    <cellStyle name="Comma 84 30" xfId="7223"/>
    <cellStyle name="Comma 84 31" xfId="7449"/>
    <cellStyle name="Comma 84 32" xfId="7675"/>
    <cellStyle name="Comma 84 33" xfId="7903"/>
    <cellStyle name="Comma 84 34" xfId="8129"/>
    <cellStyle name="Comma 84 35" xfId="8355"/>
    <cellStyle name="Comma 84 36" xfId="8583"/>
    <cellStyle name="Comma 84 37" xfId="8809"/>
    <cellStyle name="Comma 84 38" xfId="9035"/>
    <cellStyle name="Comma 84 39" xfId="9259"/>
    <cellStyle name="Comma 84 4" xfId="963"/>
    <cellStyle name="Comma 84 40" xfId="9484"/>
    <cellStyle name="Comma 84 41" xfId="9706"/>
    <cellStyle name="Comma 84 42" xfId="9929"/>
    <cellStyle name="Comma 84 43" xfId="10147"/>
    <cellStyle name="Comma 84 44" xfId="10365"/>
    <cellStyle name="Comma 84 45" xfId="10582"/>
    <cellStyle name="Comma 84 46" xfId="10801"/>
    <cellStyle name="Comma 84 47" xfId="11018"/>
    <cellStyle name="Comma 84 48" xfId="11232"/>
    <cellStyle name="Comma 84 49" xfId="11448"/>
    <cellStyle name="Comma 84 5" xfId="1516"/>
    <cellStyle name="Comma 84 50" xfId="11663"/>
    <cellStyle name="Comma 84 51" xfId="11877"/>
    <cellStyle name="Comma 84 52" xfId="12091"/>
    <cellStyle name="Comma 84 53" xfId="12297"/>
    <cellStyle name="Comma 84 54" xfId="12498"/>
    <cellStyle name="Comma 84 55" xfId="12696"/>
    <cellStyle name="Comma 84 56" xfId="13302"/>
    <cellStyle name="Comma 84 57" xfId="13040"/>
    <cellStyle name="Comma 84 58" xfId="13462"/>
    <cellStyle name="Comma 84 59" xfId="13659"/>
    <cellStyle name="Comma 84 6" xfId="1739"/>
    <cellStyle name="Comma 84 60" xfId="13869"/>
    <cellStyle name="Comma 84 61" xfId="14065"/>
    <cellStyle name="Comma 84 62" xfId="14632"/>
    <cellStyle name="Comma 84 63" xfId="14407"/>
    <cellStyle name="Comma 84 64" xfId="14778"/>
    <cellStyle name="Comma 84 65" xfId="14974"/>
    <cellStyle name="Comma 84 7" xfId="1965"/>
    <cellStyle name="Comma 84 8" xfId="2187"/>
    <cellStyle name="Comma 84 9" xfId="2411"/>
    <cellStyle name="Comma 85" xfId="529"/>
    <cellStyle name="Comma 85 10" xfId="2634"/>
    <cellStyle name="Comma 85 11" xfId="2853"/>
    <cellStyle name="Comma 85 12" xfId="3068"/>
    <cellStyle name="Comma 85 13" xfId="3292"/>
    <cellStyle name="Comma 85 14" xfId="3510"/>
    <cellStyle name="Comma 85 15" xfId="3719"/>
    <cellStyle name="Comma 85 16" xfId="3940"/>
    <cellStyle name="Comma 85 17" xfId="4153"/>
    <cellStyle name="Comma 85 18" xfId="4370"/>
    <cellStyle name="Comma 85 19" xfId="4584"/>
    <cellStyle name="Comma 85 2" xfId="530"/>
    <cellStyle name="Comma 85 2 10" xfId="2854"/>
    <cellStyle name="Comma 85 2 11" xfId="3069"/>
    <cellStyle name="Comma 85 2 12" xfId="3293"/>
    <cellStyle name="Comma 85 2 13" xfId="3511"/>
    <cellStyle name="Comma 85 2 14" xfId="3720"/>
    <cellStyle name="Comma 85 2 15" xfId="3941"/>
    <cellStyle name="Comma 85 2 16" xfId="4154"/>
    <cellStyle name="Comma 85 2 17" xfId="4371"/>
    <cellStyle name="Comma 85 2 18" xfId="4585"/>
    <cellStyle name="Comma 85 2 19" xfId="4797"/>
    <cellStyle name="Comma 85 2 2" xfId="1349"/>
    <cellStyle name="Comma 85 2 2 2" xfId="18711"/>
    <cellStyle name="Comma 85 2 20" xfId="5003"/>
    <cellStyle name="Comma 85 2 21" xfId="5204"/>
    <cellStyle name="Comma 85 2 22" xfId="5402"/>
    <cellStyle name="Comma 85 2 23" xfId="6145"/>
    <cellStyle name="Comma 85 2 24" xfId="5745"/>
    <cellStyle name="Comma 85 2 25" xfId="6312"/>
    <cellStyle name="Comma 85 2 26" xfId="6543"/>
    <cellStyle name="Comma 85 2 27" xfId="6770"/>
    <cellStyle name="Comma 85 2 28" xfId="6998"/>
    <cellStyle name="Comma 85 2 29" xfId="7226"/>
    <cellStyle name="Comma 85 2 3" xfId="960"/>
    <cellStyle name="Comma 85 2 30" xfId="7452"/>
    <cellStyle name="Comma 85 2 31" xfId="7678"/>
    <cellStyle name="Comma 85 2 32" xfId="7906"/>
    <cellStyle name="Comma 85 2 33" xfId="8132"/>
    <cellStyle name="Comma 85 2 34" xfId="8358"/>
    <cellStyle name="Comma 85 2 35" xfId="8586"/>
    <cellStyle name="Comma 85 2 36" xfId="8812"/>
    <cellStyle name="Comma 85 2 37" xfId="9038"/>
    <cellStyle name="Comma 85 2 38" xfId="9262"/>
    <cellStyle name="Comma 85 2 39" xfId="9487"/>
    <cellStyle name="Comma 85 2 4" xfId="1519"/>
    <cellStyle name="Comma 85 2 40" xfId="9709"/>
    <cellStyle name="Comma 85 2 41" xfId="9932"/>
    <cellStyle name="Comma 85 2 42" xfId="10150"/>
    <cellStyle name="Comma 85 2 43" xfId="10368"/>
    <cellStyle name="Comma 85 2 44" xfId="10585"/>
    <cellStyle name="Comma 85 2 45" xfId="10804"/>
    <cellStyle name="Comma 85 2 46" xfId="11021"/>
    <cellStyle name="Comma 85 2 47" xfId="11235"/>
    <cellStyle name="Comma 85 2 48" xfId="11451"/>
    <cellStyle name="Comma 85 2 49" xfId="11666"/>
    <cellStyle name="Comma 85 2 5" xfId="1742"/>
    <cellStyle name="Comma 85 2 50" xfId="11880"/>
    <cellStyle name="Comma 85 2 51" xfId="12094"/>
    <cellStyle name="Comma 85 2 52" xfId="12300"/>
    <cellStyle name="Comma 85 2 53" xfId="12501"/>
    <cellStyle name="Comma 85 2 54" xfId="12699"/>
    <cellStyle name="Comma 85 2 55" xfId="13305"/>
    <cellStyle name="Comma 85 2 56" xfId="13037"/>
    <cellStyle name="Comma 85 2 57" xfId="13465"/>
    <cellStyle name="Comma 85 2 58" xfId="13662"/>
    <cellStyle name="Comma 85 2 59" xfId="13872"/>
    <cellStyle name="Comma 85 2 6" xfId="1968"/>
    <cellStyle name="Comma 85 2 60" xfId="14068"/>
    <cellStyle name="Comma 85 2 61" xfId="14635"/>
    <cellStyle name="Comma 85 2 62" xfId="14404"/>
    <cellStyle name="Comma 85 2 63" xfId="14781"/>
    <cellStyle name="Comma 85 2 64" xfId="14977"/>
    <cellStyle name="Comma 85 2 7" xfId="2190"/>
    <cellStyle name="Comma 85 2 8" xfId="2414"/>
    <cellStyle name="Comma 85 2 9" xfId="2635"/>
    <cellStyle name="Comma 85 20" xfId="4796"/>
    <cellStyle name="Comma 85 21" xfId="5002"/>
    <cellStyle name="Comma 85 22" xfId="5203"/>
    <cellStyle name="Comma 85 23" xfId="5401"/>
    <cellStyle name="Comma 85 24" xfId="6144"/>
    <cellStyle name="Comma 85 25" xfId="5746"/>
    <cellStyle name="Comma 85 26" xfId="6311"/>
    <cellStyle name="Comma 85 27" xfId="6542"/>
    <cellStyle name="Comma 85 28" xfId="6769"/>
    <cellStyle name="Comma 85 29" xfId="6997"/>
    <cellStyle name="Comma 85 3" xfId="1348"/>
    <cellStyle name="Comma 85 3 2" xfId="18712"/>
    <cellStyle name="Comma 85 30" xfId="7225"/>
    <cellStyle name="Comma 85 31" xfId="7451"/>
    <cellStyle name="Comma 85 32" xfId="7677"/>
    <cellStyle name="Comma 85 33" xfId="7905"/>
    <cellStyle name="Comma 85 34" xfId="8131"/>
    <cellStyle name="Comma 85 35" xfId="8357"/>
    <cellStyle name="Comma 85 36" xfId="8585"/>
    <cellStyle name="Comma 85 37" xfId="8811"/>
    <cellStyle name="Comma 85 38" xfId="9037"/>
    <cellStyle name="Comma 85 39" xfId="9261"/>
    <cellStyle name="Comma 85 4" xfId="961"/>
    <cellStyle name="Comma 85 40" xfId="9486"/>
    <cellStyle name="Comma 85 41" xfId="9708"/>
    <cellStyle name="Comma 85 42" xfId="9931"/>
    <cellStyle name="Comma 85 43" xfId="10149"/>
    <cellStyle name="Comma 85 44" xfId="10367"/>
    <cellStyle name="Comma 85 45" xfId="10584"/>
    <cellStyle name="Comma 85 46" xfId="10803"/>
    <cellStyle name="Comma 85 47" xfId="11020"/>
    <cellStyle name="Comma 85 48" xfId="11234"/>
    <cellStyle name="Comma 85 49" xfId="11450"/>
    <cellStyle name="Comma 85 5" xfId="1518"/>
    <cellStyle name="Comma 85 50" xfId="11665"/>
    <cellStyle name="Comma 85 51" xfId="11879"/>
    <cellStyle name="Comma 85 52" xfId="12093"/>
    <cellStyle name="Comma 85 53" xfId="12299"/>
    <cellStyle name="Comma 85 54" xfId="12500"/>
    <cellStyle name="Comma 85 55" xfId="12698"/>
    <cellStyle name="Comma 85 56" xfId="13304"/>
    <cellStyle name="Comma 85 57" xfId="13038"/>
    <cellStyle name="Comma 85 58" xfId="13464"/>
    <cellStyle name="Comma 85 59" xfId="13661"/>
    <cellStyle name="Comma 85 6" xfId="1741"/>
    <cellStyle name="Comma 85 60" xfId="13871"/>
    <cellStyle name="Comma 85 61" xfId="14067"/>
    <cellStyle name="Comma 85 62" xfId="14634"/>
    <cellStyle name="Comma 85 63" xfId="14405"/>
    <cellStyle name="Comma 85 64" xfId="14780"/>
    <cellStyle name="Comma 85 65" xfId="14976"/>
    <cellStyle name="Comma 85 7" xfId="1967"/>
    <cellStyle name="Comma 85 8" xfId="2189"/>
    <cellStyle name="Comma 85 9" xfId="2413"/>
    <cellStyle name="Comma 86" xfId="531"/>
    <cellStyle name="Comma 86 10" xfId="2636"/>
    <cellStyle name="Comma 86 11" xfId="2855"/>
    <cellStyle name="Comma 86 12" xfId="3070"/>
    <cellStyle name="Comma 86 13" xfId="3294"/>
    <cellStyle name="Comma 86 14" xfId="3512"/>
    <cellStyle name="Comma 86 15" xfId="3721"/>
    <cellStyle name="Comma 86 16" xfId="3942"/>
    <cellStyle name="Comma 86 17" xfId="4155"/>
    <cellStyle name="Comma 86 18" xfId="4372"/>
    <cellStyle name="Comma 86 19" xfId="4586"/>
    <cellStyle name="Comma 86 2" xfId="532"/>
    <cellStyle name="Comma 86 2 10" xfId="2856"/>
    <cellStyle name="Comma 86 2 11" xfId="3071"/>
    <cellStyle name="Comma 86 2 12" xfId="3295"/>
    <cellStyle name="Comma 86 2 13" xfId="3513"/>
    <cellStyle name="Comma 86 2 14" xfId="3722"/>
    <cellStyle name="Comma 86 2 15" xfId="3943"/>
    <cellStyle name="Comma 86 2 16" xfId="4156"/>
    <cellStyle name="Comma 86 2 17" xfId="4373"/>
    <cellStyle name="Comma 86 2 18" xfId="4587"/>
    <cellStyle name="Comma 86 2 19" xfId="4799"/>
    <cellStyle name="Comma 86 2 2" xfId="1351"/>
    <cellStyle name="Comma 86 2 2 2" xfId="18713"/>
    <cellStyle name="Comma 86 2 20" xfId="5005"/>
    <cellStyle name="Comma 86 2 21" xfId="5206"/>
    <cellStyle name="Comma 86 2 22" xfId="5404"/>
    <cellStyle name="Comma 86 2 23" xfId="6147"/>
    <cellStyle name="Comma 86 2 24" xfId="5743"/>
    <cellStyle name="Comma 86 2 25" xfId="6314"/>
    <cellStyle name="Comma 86 2 26" xfId="6545"/>
    <cellStyle name="Comma 86 2 27" xfId="6772"/>
    <cellStyle name="Comma 86 2 28" xfId="7000"/>
    <cellStyle name="Comma 86 2 29" xfId="7228"/>
    <cellStyle name="Comma 86 2 3" xfId="958"/>
    <cellStyle name="Comma 86 2 30" xfId="7454"/>
    <cellStyle name="Comma 86 2 31" xfId="7680"/>
    <cellStyle name="Comma 86 2 32" xfId="7908"/>
    <cellStyle name="Comma 86 2 33" xfId="8134"/>
    <cellStyle name="Comma 86 2 34" xfId="8360"/>
    <cellStyle name="Comma 86 2 35" xfId="8588"/>
    <cellStyle name="Comma 86 2 36" xfId="8814"/>
    <cellStyle name="Comma 86 2 37" xfId="9040"/>
    <cellStyle name="Comma 86 2 38" xfId="9264"/>
    <cellStyle name="Comma 86 2 39" xfId="9489"/>
    <cellStyle name="Comma 86 2 4" xfId="1521"/>
    <cellStyle name="Comma 86 2 40" xfId="9711"/>
    <cellStyle name="Comma 86 2 41" xfId="9934"/>
    <cellStyle name="Comma 86 2 42" xfId="10152"/>
    <cellStyle name="Comma 86 2 43" xfId="10370"/>
    <cellStyle name="Comma 86 2 44" xfId="10587"/>
    <cellStyle name="Comma 86 2 45" xfId="10806"/>
    <cellStyle name="Comma 86 2 46" xfId="11023"/>
    <cellStyle name="Comma 86 2 47" xfId="11237"/>
    <cellStyle name="Comma 86 2 48" xfId="11453"/>
    <cellStyle name="Comma 86 2 49" xfId="11668"/>
    <cellStyle name="Comma 86 2 5" xfId="1744"/>
    <cellStyle name="Comma 86 2 50" xfId="11882"/>
    <cellStyle name="Comma 86 2 51" xfId="12096"/>
    <cellStyle name="Comma 86 2 52" xfId="12302"/>
    <cellStyle name="Comma 86 2 53" xfId="12503"/>
    <cellStyle name="Comma 86 2 54" xfId="12701"/>
    <cellStyle name="Comma 86 2 55" xfId="13307"/>
    <cellStyle name="Comma 86 2 56" xfId="13035"/>
    <cellStyle name="Comma 86 2 57" xfId="13467"/>
    <cellStyle name="Comma 86 2 58" xfId="13664"/>
    <cellStyle name="Comma 86 2 59" xfId="13874"/>
    <cellStyle name="Comma 86 2 6" xfId="1970"/>
    <cellStyle name="Comma 86 2 60" xfId="14070"/>
    <cellStyle name="Comma 86 2 61" xfId="14637"/>
    <cellStyle name="Comma 86 2 62" xfId="14402"/>
    <cellStyle name="Comma 86 2 63" xfId="14783"/>
    <cellStyle name="Comma 86 2 64" xfId="14979"/>
    <cellStyle name="Comma 86 2 7" xfId="2192"/>
    <cellStyle name="Comma 86 2 8" xfId="2416"/>
    <cellStyle name="Comma 86 2 9" xfId="2637"/>
    <cellStyle name="Comma 86 20" xfId="4798"/>
    <cellStyle name="Comma 86 21" xfId="5004"/>
    <cellStyle name="Comma 86 22" xfId="5205"/>
    <cellStyle name="Comma 86 23" xfId="5403"/>
    <cellStyle name="Comma 86 24" xfId="6146"/>
    <cellStyle name="Comma 86 25" xfId="5744"/>
    <cellStyle name="Comma 86 26" xfId="6313"/>
    <cellStyle name="Comma 86 27" xfId="6544"/>
    <cellStyle name="Comma 86 28" xfId="6771"/>
    <cellStyle name="Comma 86 29" xfId="6999"/>
    <cellStyle name="Comma 86 3" xfId="1350"/>
    <cellStyle name="Comma 86 3 2" xfId="18714"/>
    <cellStyle name="Comma 86 30" xfId="7227"/>
    <cellStyle name="Comma 86 31" xfId="7453"/>
    <cellStyle name="Comma 86 32" xfId="7679"/>
    <cellStyle name="Comma 86 33" xfId="7907"/>
    <cellStyle name="Comma 86 34" xfId="8133"/>
    <cellStyle name="Comma 86 35" xfId="8359"/>
    <cellStyle name="Comma 86 36" xfId="8587"/>
    <cellStyle name="Comma 86 37" xfId="8813"/>
    <cellStyle name="Comma 86 38" xfId="9039"/>
    <cellStyle name="Comma 86 39" xfId="9263"/>
    <cellStyle name="Comma 86 4" xfId="959"/>
    <cellStyle name="Comma 86 40" xfId="9488"/>
    <cellStyle name="Comma 86 41" xfId="9710"/>
    <cellStyle name="Comma 86 42" xfId="9933"/>
    <cellStyle name="Comma 86 43" xfId="10151"/>
    <cellStyle name="Comma 86 44" xfId="10369"/>
    <cellStyle name="Comma 86 45" xfId="10586"/>
    <cellStyle name="Comma 86 46" xfId="10805"/>
    <cellStyle name="Comma 86 47" xfId="11022"/>
    <cellStyle name="Comma 86 48" xfId="11236"/>
    <cellStyle name="Comma 86 49" xfId="11452"/>
    <cellStyle name="Comma 86 5" xfId="1520"/>
    <cellStyle name="Comma 86 50" xfId="11667"/>
    <cellStyle name="Comma 86 51" xfId="11881"/>
    <cellStyle name="Comma 86 52" xfId="12095"/>
    <cellStyle name="Comma 86 53" xfId="12301"/>
    <cellStyle name="Comma 86 54" xfId="12502"/>
    <cellStyle name="Comma 86 55" xfId="12700"/>
    <cellStyle name="Comma 86 56" xfId="13306"/>
    <cellStyle name="Comma 86 57" xfId="13036"/>
    <cellStyle name="Comma 86 58" xfId="13466"/>
    <cellStyle name="Comma 86 59" xfId="13663"/>
    <cellStyle name="Comma 86 6" xfId="1743"/>
    <cellStyle name="Comma 86 60" xfId="13873"/>
    <cellStyle name="Comma 86 61" xfId="14069"/>
    <cellStyle name="Comma 86 62" xfId="14636"/>
    <cellStyle name="Comma 86 63" xfId="14403"/>
    <cellStyle name="Comma 86 64" xfId="14782"/>
    <cellStyle name="Comma 86 65" xfId="14978"/>
    <cellStyle name="Comma 86 7" xfId="1969"/>
    <cellStyle name="Comma 86 8" xfId="2191"/>
    <cellStyle name="Comma 86 9" xfId="2415"/>
    <cellStyle name="Comma 87" xfId="533"/>
    <cellStyle name="Comma 87 10" xfId="2638"/>
    <cellStyle name="Comma 87 11" xfId="2857"/>
    <cellStyle name="Comma 87 12" xfId="3072"/>
    <cellStyle name="Comma 87 13" xfId="3296"/>
    <cellStyle name="Comma 87 14" xfId="3514"/>
    <cellStyle name="Comma 87 15" xfId="3723"/>
    <cellStyle name="Comma 87 16" xfId="3944"/>
    <cellStyle name="Comma 87 17" xfId="4157"/>
    <cellStyle name="Comma 87 18" xfId="4374"/>
    <cellStyle name="Comma 87 19" xfId="4588"/>
    <cellStyle name="Comma 87 2" xfId="534"/>
    <cellStyle name="Comma 87 2 10" xfId="2858"/>
    <cellStyle name="Comma 87 2 11" xfId="3073"/>
    <cellStyle name="Comma 87 2 12" xfId="3297"/>
    <cellStyle name="Comma 87 2 13" xfId="3515"/>
    <cellStyle name="Comma 87 2 14" xfId="3724"/>
    <cellStyle name="Comma 87 2 15" xfId="3945"/>
    <cellStyle name="Comma 87 2 16" xfId="4158"/>
    <cellStyle name="Comma 87 2 17" xfId="4375"/>
    <cellStyle name="Comma 87 2 18" xfId="4589"/>
    <cellStyle name="Comma 87 2 19" xfId="4801"/>
    <cellStyle name="Comma 87 2 2" xfId="1353"/>
    <cellStyle name="Comma 87 2 2 2" xfId="18715"/>
    <cellStyle name="Comma 87 2 20" xfId="5007"/>
    <cellStyle name="Comma 87 2 21" xfId="5208"/>
    <cellStyle name="Comma 87 2 22" xfId="5406"/>
    <cellStyle name="Comma 87 2 23" xfId="6149"/>
    <cellStyle name="Comma 87 2 24" xfId="5741"/>
    <cellStyle name="Comma 87 2 25" xfId="6316"/>
    <cellStyle name="Comma 87 2 26" xfId="6547"/>
    <cellStyle name="Comma 87 2 27" xfId="6774"/>
    <cellStyle name="Comma 87 2 28" xfId="7002"/>
    <cellStyle name="Comma 87 2 29" xfId="7230"/>
    <cellStyle name="Comma 87 2 3" xfId="956"/>
    <cellStyle name="Comma 87 2 30" xfId="7456"/>
    <cellStyle name="Comma 87 2 31" xfId="7682"/>
    <cellStyle name="Comma 87 2 32" xfId="7910"/>
    <cellStyle name="Comma 87 2 33" xfId="8136"/>
    <cellStyle name="Comma 87 2 34" xfId="8362"/>
    <cellStyle name="Comma 87 2 35" xfId="8590"/>
    <cellStyle name="Comma 87 2 36" xfId="8816"/>
    <cellStyle name="Comma 87 2 37" xfId="9042"/>
    <cellStyle name="Comma 87 2 38" xfId="9266"/>
    <cellStyle name="Comma 87 2 39" xfId="9491"/>
    <cellStyle name="Comma 87 2 4" xfId="1523"/>
    <cellStyle name="Comma 87 2 40" xfId="9713"/>
    <cellStyle name="Comma 87 2 41" xfId="9936"/>
    <cellStyle name="Comma 87 2 42" xfId="10154"/>
    <cellStyle name="Comma 87 2 43" xfId="10372"/>
    <cellStyle name="Comma 87 2 44" xfId="10589"/>
    <cellStyle name="Comma 87 2 45" xfId="10808"/>
    <cellStyle name="Comma 87 2 46" xfId="11025"/>
    <cellStyle name="Comma 87 2 47" xfId="11239"/>
    <cellStyle name="Comma 87 2 48" xfId="11455"/>
    <cellStyle name="Comma 87 2 49" xfId="11670"/>
    <cellStyle name="Comma 87 2 5" xfId="1746"/>
    <cellStyle name="Comma 87 2 50" xfId="11884"/>
    <cellStyle name="Comma 87 2 51" xfId="12098"/>
    <cellStyle name="Comma 87 2 52" xfId="12304"/>
    <cellStyle name="Comma 87 2 53" xfId="12505"/>
    <cellStyle name="Comma 87 2 54" xfId="12703"/>
    <cellStyle name="Comma 87 2 55" xfId="13309"/>
    <cellStyle name="Comma 87 2 56" xfId="13033"/>
    <cellStyle name="Comma 87 2 57" xfId="13469"/>
    <cellStyle name="Comma 87 2 58" xfId="13666"/>
    <cellStyle name="Comma 87 2 59" xfId="13876"/>
    <cellStyle name="Comma 87 2 6" xfId="1972"/>
    <cellStyle name="Comma 87 2 60" xfId="14072"/>
    <cellStyle name="Comma 87 2 61" xfId="14639"/>
    <cellStyle name="Comma 87 2 62" xfId="14400"/>
    <cellStyle name="Comma 87 2 63" xfId="14785"/>
    <cellStyle name="Comma 87 2 64" xfId="14981"/>
    <cellStyle name="Comma 87 2 7" xfId="2194"/>
    <cellStyle name="Comma 87 2 8" xfId="2418"/>
    <cellStyle name="Comma 87 2 9" xfId="2639"/>
    <cellStyle name="Comma 87 20" xfId="4800"/>
    <cellStyle name="Comma 87 21" xfId="5006"/>
    <cellStyle name="Comma 87 22" xfId="5207"/>
    <cellStyle name="Comma 87 23" xfId="5405"/>
    <cellStyle name="Comma 87 24" xfId="6148"/>
    <cellStyle name="Comma 87 25" xfId="5742"/>
    <cellStyle name="Comma 87 26" xfId="6315"/>
    <cellStyle name="Comma 87 27" xfId="6546"/>
    <cellStyle name="Comma 87 28" xfId="6773"/>
    <cellStyle name="Comma 87 29" xfId="7001"/>
    <cellStyle name="Comma 87 3" xfId="1352"/>
    <cellStyle name="Comma 87 3 2" xfId="18716"/>
    <cellStyle name="Comma 87 30" xfId="7229"/>
    <cellStyle name="Comma 87 31" xfId="7455"/>
    <cellStyle name="Comma 87 32" xfId="7681"/>
    <cellStyle name="Comma 87 33" xfId="7909"/>
    <cellStyle name="Comma 87 34" xfId="8135"/>
    <cellStyle name="Comma 87 35" xfId="8361"/>
    <cellStyle name="Comma 87 36" xfId="8589"/>
    <cellStyle name="Comma 87 37" xfId="8815"/>
    <cellStyle name="Comma 87 38" xfId="9041"/>
    <cellStyle name="Comma 87 39" xfId="9265"/>
    <cellStyle name="Comma 87 4" xfId="957"/>
    <cellStyle name="Comma 87 40" xfId="9490"/>
    <cellStyle name="Comma 87 41" xfId="9712"/>
    <cellStyle name="Comma 87 42" xfId="9935"/>
    <cellStyle name="Comma 87 43" xfId="10153"/>
    <cellStyle name="Comma 87 44" xfId="10371"/>
    <cellStyle name="Comma 87 45" xfId="10588"/>
    <cellStyle name="Comma 87 46" xfId="10807"/>
    <cellStyle name="Comma 87 47" xfId="11024"/>
    <cellStyle name="Comma 87 48" xfId="11238"/>
    <cellStyle name="Comma 87 49" xfId="11454"/>
    <cellStyle name="Comma 87 5" xfId="1522"/>
    <cellStyle name="Comma 87 50" xfId="11669"/>
    <cellStyle name="Comma 87 51" xfId="11883"/>
    <cellStyle name="Comma 87 52" xfId="12097"/>
    <cellStyle name="Comma 87 53" xfId="12303"/>
    <cellStyle name="Comma 87 54" xfId="12504"/>
    <cellStyle name="Comma 87 55" xfId="12702"/>
    <cellStyle name="Comma 87 56" xfId="13308"/>
    <cellStyle name="Comma 87 57" xfId="13034"/>
    <cellStyle name="Comma 87 58" xfId="13468"/>
    <cellStyle name="Comma 87 59" xfId="13665"/>
    <cellStyle name="Comma 87 6" xfId="1745"/>
    <cellStyle name="Comma 87 60" xfId="13875"/>
    <cellStyle name="Comma 87 61" xfId="14071"/>
    <cellStyle name="Comma 87 62" xfId="14638"/>
    <cellStyle name="Comma 87 63" xfId="14401"/>
    <cellStyle name="Comma 87 64" xfId="14784"/>
    <cellStyle name="Comma 87 65" xfId="14980"/>
    <cellStyle name="Comma 87 7" xfId="1971"/>
    <cellStyle name="Comma 87 8" xfId="2193"/>
    <cellStyle name="Comma 87 9" xfId="2417"/>
    <cellStyle name="Comma 88" xfId="535"/>
    <cellStyle name="Comma 88 10" xfId="2640"/>
    <cellStyle name="Comma 88 11" xfId="2859"/>
    <cellStyle name="Comma 88 12" xfId="3074"/>
    <cellStyle name="Comma 88 13" xfId="3298"/>
    <cellStyle name="Comma 88 14" xfId="3516"/>
    <cellStyle name="Comma 88 15" xfId="3725"/>
    <cellStyle name="Comma 88 16" xfId="3946"/>
    <cellStyle name="Comma 88 17" xfId="4159"/>
    <cellStyle name="Comma 88 18" xfId="4376"/>
    <cellStyle name="Comma 88 19" xfId="4590"/>
    <cellStyle name="Comma 88 2" xfId="536"/>
    <cellStyle name="Comma 88 2 10" xfId="2860"/>
    <cellStyle name="Comma 88 2 11" xfId="3075"/>
    <cellStyle name="Comma 88 2 12" xfId="3299"/>
    <cellStyle name="Comma 88 2 13" xfId="3517"/>
    <cellStyle name="Comma 88 2 14" xfId="3726"/>
    <cellStyle name="Comma 88 2 15" xfId="3947"/>
    <cellStyle name="Comma 88 2 16" xfId="4160"/>
    <cellStyle name="Comma 88 2 17" xfId="4377"/>
    <cellStyle name="Comma 88 2 18" xfId="4591"/>
    <cellStyle name="Comma 88 2 19" xfId="4803"/>
    <cellStyle name="Comma 88 2 2" xfId="1355"/>
    <cellStyle name="Comma 88 2 2 2" xfId="18717"/>
    <cellStyle name="Comma 88 2 20" xfId="5009"/>
    <cellStyle name="Comma 88 2 21" xfId="5210"/>
    <cellStyle name="Comma 88 2 22" xfId="5408"/>
    <cellStyle name="Comma 88 2 23" xfId="6151"/>
    <cellStyle name="Comma 88 2 24" xfId="5739"/>
    <cellStyle name="Comma 88 2 25" xfId="6318"/>
    <cellStyle name="Comma 88 2 26" xfId="6549"/>
    <cellStyle name="Comma 88 2 27" xfId="6776"/>
    <cellStyle name="Comma 88 2 28" xfId="7004"/>
    <cellStyle name="Comma 88 2 29" xfId="7232"/>
    <cellStyle name="Comma 88 2 3" xfId="954"/>
    <cellStyle name="Comma 88 2 30" xfId="7458"/>
    <cellStyle name="Comma 88 2 31" xfId="7684"/>
    <cellStyle name="Comma 88 2 32" xfId="7912"/>
    <cellStyle name="Comma 88 2 33" xfId="8138"/>
    <cellStyle name="Comma 88 2 34" xfId="8364"/>
    <cellStyle name="Comma 88 2 35" xfId="8592"/>
    <cellStyle name="Comma 88 2 36" xfId="8818"/>
    <cellStyle name="Comma 88 2 37" xfId="9044"/>
    <cellStyle name="Comma 88 2 38" xfId="9268"/>
    <cellStyle name="Comma 88 2 39" xfId="9493"/>
    <cellStyle name="Comma 88 2 4" xfId="1525"/>
    <cellStyle name="Comma 88 2 40" xfId="9715"/>
    <cellStyle name="Comma 88 2 41" xfId="9938"/>
    <cellStyle name="Comma 88 2 42" xfId="10156"/>
    <cellStyle name="Comma 88 2 43" xfId="10374"/>
    <cellStyle name="Comma 88 2 44" xfId="10591"/>
    <cellStyle name="Comma 88 2 45" xfId="10810"/>
    <cellStyle name="Comma 88 2 46" xfId="11027"/>
    <cellStyle name="Comma 88 2 47" xfId="11241"/>
    <cellStyle name="Comma 88 2 48" xfId="11457"/>
    <cellStyle name="Comma 88 2 49" xfId="11672"/>
    <cellStyle name="Comma 88 2 5" xfId="1748"/>
    <cellStyle name="Comma 88 2 50" xfId="11886"/>
    <cellStyle name="Comma 88 2 51" xfId="12100"/>
    <cellStyle name="Comma 88 2 52" xfId="12306"/>
    <cellStyle name="Comma 88 2 53" xfId="12507"/>
    <cellStyle name="Comma 88 2 54" xfId="12705"/>
    <cellStyle name="Comma 88 2 55" xfId="13311"/>
    <cellStyle name="Comma 88 2 56" xfId="13031"/>
    <cellStyle name="Comma 88 2 57" xfId="13471"/>
    <cellStyle name="Comma 88 2 58" xfId="13668"/>
    <cellStyle name="Comma 88 2 59" xfId="13878"/>
    <cellStyle name="Comma 88 2 6" xfId="1974"/>
    <cellStyle name="Comma 88 2 60" xfId="14074"/>
    <cellStyle name="Comma 88 2 61" xfId="14641"/>
    <cellStyle name="Comma 88 2 62" xfId="14398"/>
    <cellStyle name="Comma 88 2 63" xfId="14787"/>
    <cellStyle name="Comma 88 2 64" xfId="14983"/>
    <cellStyle name="Comma 88 2 7" xfId="2196"/>
    <cellStyle name="Comma 88 2 8" xfId="2420"/>
    <cellStyle name="Comma 88 2 9" xfId="2641"/>
    <cellStyle name="Comma 88 20" xfId="4802"/>
    <cellStyle name="Comma 88 21" xfId="5008"/>
    <cellStyle name="Comma 88 22" xfId="5209"/>
    <cellStyle name="Comma 88 23" xfId="5407"/>
    <cellStyle name="Comma 88 24" xfId="6150"/>
    <cellStyle name="Comma 88 25" xfId="5740"/>
    <cellStyle name="Comma 88 26" xfId="6317"/>
    <cellStyle name="Comma 88 27" xfId="6548"/>
    <cellStyle name="Comma 88 28" xfId="6775"/>
    <cellStyle name="Comma 88 29" xfId="7003"/>
    <cellStyle name="Comma 88 3" xfId="1354"/>
    <cellStyle name="Comma 88 3 2" xfId="18718"/>
    <cellStyle name="Comma 88 30" xfId="7231"/>
    <cellStyle name="Comma 88 31" xfId="7457"/>
    <cellStyle name="Comma 88 32" xfId="7683"/>
    <cellStyle name="Comma 88 33" xfId="7911"/>
    <cellStyle name="Comma 88 34" xfId="8137"/>
    <cellStyle name="Comma 88 35" xfId="8363"/>
    <cellStyle name="Comma 88 36" xfId="8591"/>
    <cellStyle name="Comma 88 37" xfId="8817"/>
    <cellStyle name="Comma 88 38" xfId="9043"/>
    <cellStyle name="Comma 88 39" xfId="9267"/>
    <cellStyle name="Comma 88 4" xfId="955"/>
    <cellStyle name="Comma 88 40" xfId="9492"/>
    <cellStyle name="Comma 88 41" xfId="9714"/>
    <cellStyle name="Comma 88 42" xfId="9937"/>
    <cellStyle name="Comma 88 43" xfId="10155"/>
    <cellStyle name="Comma 88 44" xfId="10373"/>
    <cellStyle name="Comma 88 45" xfId="10590"/>
    <cellStyle name="Comma 88 46" xfId="10809"/>
    <cellStyle name="Comma 88 47" xfId="11026"/>
    <cellStyle name="Comma 88 48" xfId="11240"/>
    <cellStyle name="Comma 88 49" xfId="11456"/>
    <cellStyle name="Comma 88 5" xfId="1524"/>
    <cellStyle name="Comma 88 50" xfId="11671"/>
    <cellStyle name="Comma 88 51" xfId="11885"/>
    <cellStyle name="Comma 88 52" xfId="12099"/>
    <cellStyle name="Comma 88 53" xfId="12305"/>
    <cellStyle name="Comma 88 54" xfId="12506"/>
    <cellStyle name="Comma 88 55" xfId="12704"/>
    <cellStyle name="Comma 88 56" xfId="13310"/>
    <cellStyle name="Comma 88 57" xfId="13032"/>
    <cellStyle name="Comma 88 58" xfId="13470"/>
    <cellStyle name="Comma 88 59" xfId="13667"/>
    <cellStyle name="Comma 88 6" xfId="1747"/>
    <cellStyle name="Comma 88 60" xfId="13877"/>
    <cellStyle name="Comma 88 61" xfId="14073"/>
    <cellStyle name="Comma 88 62" xfId="14640"/>
    <cellStyle name="Comma 88 63" xfId="14399"/>
    <cellStyle name="Comma 88 64" xfId="14786"/>
    <cellStyle name="Comma 88 65" xfId="14982"/>
    <cellStyle name="Comma 88 7" xfId="1973"/>
    <cellStyle name="Comma 88 8" xfId="2195"/>
    <cellStyle name="Comma 88 9" xfId="2419"/>
    <cellStyle name="Comma 89" xfId="537"/>
    <cellStyle name="Comma 89 10" xfId="2642"/>
    <cellStyle name="Comma 89 11" xfId="2861"/>
    <cellStyle name="Comma 89 12" xfId="3076"/>
    <cellStyle name="Comma 89 13" xfId="3300"/>
    <cellStyle name="Comma 89 14" xfId="3518"/>
    <cellStyle name="Comma 89 15" xfId="3727"/>
    <cellStyle name="Comma 89 16" xfId="3948"/>
    <cellStyle name="Comma 89 17" xfId="4161"/>
    <cellStyle name="Comma 89 18" xfId="4378"/>
    <cellStyle name="Comma 89 19" xfId="4592"/>
    <cellStyle name="Comma 89 2" xfId="538"/>
    <cellStyle name="Comma 89 2 10" xfId="2862"/>
    <cellStyle name="Comma 89 2 11" xfId="3077"/>
    <cellStyle name="Comma 89 2 12" xfId="3301"/>
    <cellStyle name="Comma 89 2 13" xfId="3519"/>
    <cellStyle name="Comma 89 2 14" xfId="3728"/>
    <cellStyle name="Comma 89 2 15" xfId="3949"/>
    <cellStyle name="Comma 89 2 16" xfId="4162"/>
    <cellStyle name="Comma 89 2 17" xfId="4379"/>
    <cellStyle name="Comma 89 2 18" xfId="4593"/>
    <cellStyle name="Comma 89 2 19" xfId="4805"/>
    <cellStyle name="Comma 89 2 2" xfId="1357"/>
    <cellStyle name="Comma 89 2 2 2" xfId="18719"/>
    <cellStyle name="Comma 89 2 20" xfId="5011"/>
    <cellStyle name="Comma 89 2 21" xfId="5212"/>
    <cellStyle name="Comma 89 2 22" xfId="5410"/>
    <cellStyle name="Comma 89 2 23" xfId="6153"/>
    <cellStyle name="Comma 89 2 24" xfId="5737"/>
    <cellStyle name="Comma 89 2 25" xfId="6320"/>
    <cellStyle name="Comma 89 2 26" xfId="6551"/>
    <cellStyle name="Comma 89 2 27" xfId="6778"/>
    <cellStyle name="Comma 89 2 28" xfId="7006"/>
    <cellStyle name="Comma 89 2 29" xfId="7234"/>
    <cellStyle name="Comma 89 2 3" xfId="952"/>
    <cellStyle name="Comma 89 2 30" xfId="7460"/>
    <cellStyle name="Comma 89 2 31" xfId="7686"/>
    <cellStyle name="Comma 89 2 32" xfId="7914"/>
    <cellStyle name="Comma 89 2 33" xfId="8140"/>
    <cellStyle name="Comma 89 2 34" xfId="8366"/>
    <cellStyle name="Comma 89 2 35" xfId="8594"/>
    <cellStyle name="Comma 89 2 36" xfId="8820"/>
    <cellStyle name="Comma 89 2 37" xfId="9046"/>
    <cellStyle name="Comma 89 2 38" xfId="9270"/>
    <cellStyle name="Comma 89 2 39" xfId="9495"/>
    <cellStyle name="Comma 89 2 4" xfId="1527"/>
    <cellStyle name="Comma 89 2 40" xfId="9717"/>
    <cellStyle name="Comma 89 2 41" xfId="9940"/>
    <cellStyle name="Comma 89 2 42" xfId="10158"/>
    <cellStyle name="Comma 89 2 43" xfId="10376"/>
    <cellStyle name="Comma 89 2 44" xfId="10593"/>
    <cellStyle name="Comma 89 2 45" xfId="10812"/>
    <cellStyle name="Comma 89 2 46" xfId="11029"/>
    <cellStyle name="Comma 89 2 47" xfId="11243"/>
    <cellStyle name="Comma 89 2 48" xfId="11459"/>
    <cellStyle name="Comma 89 2 49" xfId="11674"/>
    <cellStyle name="Comma 89 2 5" xfId="1750"/>
    <cellStyle name="Comma 89 2 50" xfId="11888"/>
    <cellStyle name="Comma 89 2 51" xfId="12102"/>
    <cellStyle name="Comma 89 2 52" xfId="12308"/>
    <cellStyle name="Comma 89 2 53" xfId="12509"/>
    <cellStyle name="Comma 89 2 54" xfId="12707"/>
    <cellStyle name="Comma 89 2 55" xfId="13313"/>
    <cellStyle name="Comma 89 2 56" xfId="13029"/>
    <cellStyle name="Comma 89 2 57" xfId="13473"/>
    <cellStyle name="Comma 89 2 58" xfId="13670"/>
    <cellStyle name="Comma 89 2 59" xfId="13880"/>
    <cellStyle name="Comma 89 2 6" xfId="1976"/>
    <cellStyle name="Comma 89 2 60" xfId="14076"/>
    <cellStyle name="Comma 89 2 61" xfId="14643"/>
    <cellStyle name="Comma 89 2 62" xfId="14396"/>
    <cellStyle name="Comma 89 2 63" xfId="14789"/>
    <cellStyle name="Comma 89 2 64" xfId="14985"/>
    <cellStyle name="Comma 89 2 7" xfId="2198"/>
    <cellStyle name="Comma 89 2 8" xfId="2422"/>
    <cellStyle name="Comma 89 2 9" xfId="2643"/>
    <cellStyle name="Comma 89 20" xfId="4804"/>
    <cellStyle name="Comma 89 21" xfId="5010"/>
    <cellStyle name="Comma 89 22" xfId="5211"/>
    <cellStyle name="Comma 89 23" xfId="5409"/>
    <cellStyle name="Comma 89 24" xfId="6152"/>
    <cellStyle name="Comma 89 25" xfId="5738"/>
    <cellStyle name="Comma 89 26" xfId="6319"/>
    <cellStyle name="Comma 89 27" xfId="6550"/>
    <cellStyle name="Comma 89 28" xfId="6777"/>
    <cellStyle name="Comma 89 29" xfId="7005"/>
    <cellStyle name="Comma 89 3" xfId="1356"/>
    <cellStyle name="Comma 89 3 2" xfId="18720"/>
    <cellStyle name="Comma 89 30" xfId="7233"/>
    <cellStyle name="Comma 89 31" xfId="7459"/>
    <cellStyle name="Comma 89 32" xfId="7685"/>
    <cellStyle name="Comma 89 33" xfId="7913"/>
    <cellStyle name="Comma 89 34" xfId="8139"/>
    <cellStyle name="Comma 89 35" xfId="8365"/>
    <cellStyle name="Comma 89 36" xfId="8593"/>
    <cellStyle name="Comma 89 37" xfId="8819"/>
    <cellStyle name="Comma 89 38" xfId="9045"/>
    <cellStyle name="Comma 89 39" xfId="9269"/>
    <cellStyle name="Comma 89 4" xfId="953"/>
    <cellStyle name="Comma 89 40" xfId="9494"/>
    <cellStyle name="Comma 89 41" xfId="9716"/>
    <cellStyle name="Comma 89 42" xfId="9939"/>
    <cellStyle name="Comma 89 43" xfId="10157"/>
    <cellStyle name="Comma 89 44" xfId="10375"/>
    <cellStyle name="Comma 89 45" xfId="10592"/>
    <cellStyle name="Comma 89 46" xfId="10811"/>
    <cellStyle name="Comma 89 47" xfId="11028"/>
    <cellStyle name="Comma 89 48" xfId="11242"/>
    <cellStyle name="Comma 89 49" xfId="11458"/>
    <cellStyle name="Comma 89 5" xfId="1526"/>
    <cellStyle name="Comma 89 50" xfId="11673"/>
    <cellStyle name="Comma 89 51" xfId="11887"/>
    <cellStyle name="Comma 89 52" xfId="12101"/>
    <cellStyle name="Comma 89 53" xfId="12307"/>
    <cellStyle name="Comma 89 54" xfId="12508"/>
    <cellStyle name="Comma 89 55" xfId="12706"/>
    <cellStyle name="Comma 89 56" xfId="13312"/>
    <cellStyle name="Comma 89 57" xfId="13030"/>
    <cellStyle name="Comma 89 58" xfId="13472"/>
    <cellStyle name="Comma 89 59" xfId="13669"/>
    <cellStyle name="Comma 89 6" xfId="1749"/>
    <cellStyle name="Comma 89 60" xfId="13879"/>
    <cellStyle name="Comma 89 61" xfId="14075"/>
    <cellStyle name="Comma 89 62" xfId="14642"/>
    <cellStyle name="Comma 89 63" xfId="14397"/>
    <cellStyle name="Comma 89 64" xfId="14788"/>
    <cellStyle name="Comma 89 65" xfId="14984"/>
    <cellStyle name="Comma 89 7" xfId="1975"/>
    <cellStyle name="Comma 89 8" xfId="2197"/>
    <cellStyle name="Comma 89 9" xfId="2421"/>
    <cellStyle name="Comma 9" xfId="539"/>
    <cellStyle name="Comma 9 10" xfId="18721"/>
    <cellStyle name="Comma 9 10 2" xfId="23701"/>
    <cellStyle name="Comma 9 11" xfId="23702"/>
    <cellStyle name="Comma 9 12" xfId="23703"/>
    <cellStyle name="Comma 9 2" xfId="540"/>
    <cellStyle name="Comma 9 2 2" xfId="541"/>
    <cellStyle name="Comma 9 2 2 2" xfId="15555"/>
    <cellStyle name="Comma 9 2 3" xfId="15556"/>
    <cellStyle name="Comma 9 3" xfId="542"/>
    <cellStyle name="Comma 9 3 10" xfId="23704"/>
    <cellStyle name="Comma 9 3 2" xfId="15557"/>
    <cellStyle name="Comma 9 3 2 2" xfId="18722"/>
    <cellStyle name="Comma 9 3 2 2 2" xfId="23705"/>
    <cellStyle name="Comma 9 3 2 3" xfId="18723"/>
    <cellStyle name="Comma 9 3 2 3 2" xfId="23706"/>
    <cellStyle name="Comma 9 3 2 4" xfId="23707"/>
    <cellStyle name="Comma 9 3 3" xfId="16589"/>
    <cellStyle name="Comma 9 3 3 2" xfId="18724"/>
    <cellStyle name="Comma 9 3 3 2 2" xfId="23708"/>
    <cellStyle name="Comma 9 3 3 3" xfId="20360"/>
    <cellStyle name="Comma 9 3 3 3 2" xfId="26030"/>
    <cellStyle name="Comma 9 3 3 4" xfId="23709"/>
    <cellStyle name="Comma 9 3 4" xfId="16590"/>
    <cellStyle name="Comma 9 3 4 2" xfId="18725"/>
    <cellStyle name="Comma 9 3 4 2 2" xfId="23710"/>
    <cellStyle name="Comma 9 3 4 3" xfId="20361"/>
    <cellStyle name="Comma 9 3 4 3 2" xfId="26031"/>
    <cellStyle name="Comma 9 3 4 4" xfId="23711"/>
    <cellStyle name="Comma 9 3 5" xfId="16591"/>
    <cellStyle name="Comma 9 3 5 2" xfId="18726"/>
    <cellStyle name="Comma 9 3 5 2 2" xfId="23712"/>
    <cellStyle name="Comma 9 3 5 3" xfId="20362"/>
    <cellStyle name="Comma 9 3 5 3 2" xfId="26032"/>
    <cellStyle name="Comma 9 3 5 4" xfId="23713"/>
    <cellStyle name="Comma 9 3 6" xfId="16592"/>
    <cellStyle name="Comma 9 3 6 2" xfId="18727"/>
    <cellStyle name="Comma 9 3 6 2 2" xfId="23714"/>
    <cellStyle name="Comma 9 3 6 3" xfId="20363"/>
    <cellStyle name="Comma 9 3 6 3 2" xfId="26033"/>
    <cellStyle name="Comma 9 3 6 4" xfId="23715"/>
    <cellStyle name="Comma 9 3 7" xfId="18728"/>
    <cellStyle name="Comma 9 3 7 2" xfId="23716"/>
    <cellStyle name="Comma 9 3 8" xfId="18729"/>
    <cellStyle name="Comma 9 3 8 2" xfId="23717"/>
    <cellStyle name="Comma 9 3 9" xfId="23718"/>
    <cellStyle name="Comma 9 4" xfId="15558"/>
    <cellStyle name="Comma 9 4 2" xfId="18730"/>
    <cellStyle name="Comma 9 4 2 2" xfId="23719"/>
    <cellStyle name="Comma 9 4 3" xfId="18731"/>
    <cellStyle name="Comma 9 4 3 2" xfId="23720"/>
    <cellStyle name="Comma 9 4 4" xfId="23721"/>
    <cellStyle name="Comma 9 5" xfId="16593"/>
    <cellStyle name="Comma 9 5 2" xfId="18732"/>
    <cellStyle name="Comma 9 5 2 2" xfId="23722"/>
    <cellStyle name="Comma 9 5 3" xfId="20364"/>
    <cellStyle name="Comma 9 5 3 2" xfId="26034"/>
    <cellStyle name="Comma 9 5 4" xfId="23723"/>
    <cellStyle name="Comma 9 6" xfId="16594"/>
    <cellStyle name="Comma 9 6 2" xfId="18733"/>
    <cellStyle name="Comma 9 6 2 2" xfId="23724"/>
    <cellStyle name="Comma 9 6 3" xfId="20365"/>
    <cellStyle name="Comma 9 6 3 2" xfId="26035"/>
    <cellStyle name="Comma 9 6 4" xfId="23725"/>
    <cellStyle name="Comma 9 7" xfId="16595"/>
    <cellStyle name="Comma 9 7 2" xfId="18734"/>
    <cellStyle name="Comma 9 7 2 2" xfId="23726"/>
    <cellStyle name="Comma 9 7 3" xfId="20366"/>
    <cellStyle name="Comma 9 7 3 2" xfId="26036"/>
    <cellStyle name="Comma 9 7 4" xfId="23727"/>
    <cellStyle name="Comma 9 8" xfId="16596"/>
    <cellStyle name="Comma 9 8 2" xfId="18735"/>
    <cellStyle name="Comma 9 8 2 2" xfId="23728"/>
    <cellStyle name="Comma 9 8 3" xfId="20367"/>
    <cellStyle name="Comma 9 8 3 2" xfId="26037"/>
    <cellStyle name="Comma 9 8 4" xfId="23729"/>
    <cellStyle name="Comma 9 9" xfId="18736"/>
    <cellStyle name="Comma 9 9 2" xfId="23730"/>
    <cellStyle name="Comma 90" xfId="543"/>
    <cellStyle name="Comma 90 10" xfId="2647"/>
    <cellStyle name="Comma 90 11" xfId="2866"/>
    <cellStyle name="Comma 90 12" xfId="3082"/>
    <cellStyle name="Comma 90 13" xfId="3306"/>
    <cellStyle name="Comma 90 14" xfId="3524"/>
    <cellStyle name="Comma 90 15" xfId="3732"/>
    <cellStyle name="Comma 90 16" xfId="3953"/>
    <cellStyle name="Comma 90 17" xfId="4167"/>
    <cellStyle name="Comma 90 18" xfId="4383"/>
    <cellStyle name="Comma 90 19" xfId="4598"/>
    <cellStyle name="Comma 90 2" xfId="544"/>
    <cellStyle name="Comma 90 2 10" xfId="2867"/>
    <cellStyle name="Comma 90 2 11" xfId="3083"/>
    <cellStyle name="Comma 90 2 12" xfId="3307"/>
    <cellStyle name="Comma 90 2 13" xfId="3525"/>
    <cellStyle name="Comma 90 2 14" xfId="3733"/>
    <cellStyle name="Comma 90 2 15" xfId="3954"/>
    <cellStyle name="Comma 90 2 16" xfId="4168"/>
    <cellStyle name="Comma 90 2 17" xfId="4384"/>
    <cellStyle name="Comma 90 2 18" xfId="4599"/>
    <cellStyle name="Comma 90 2 19" xfId="4811"/>
    <cellStyle name="Comma 90 2 2" xfId="1363"/>
    <cellStyle name="Comma 90 2 2 2" xfId="18737"/>
    <cellStyle name="Comma 90 2 20" xfId="5016"/>
    <cellStyle name="Comma 90 2 21" xfId="5217"/>
    <cellStyle name="Comma 90 2 22" xfId="5412"/>
    <cellStyle name="Comma 90 2 23" xfId="6159"/>
    <cellStyle name="Comma 90 2 24" xfId="5731"/>
    <cellStyle name="Comma 90 2 25" xfId="6326"/>
    <cellStyle name="Comma 90 2 26" xfId="6557"/>
    <cellStyle name="Comma 90 2 27" xfId="6784"/>
    <cellStyle name="Comma 90 2 28" xfId="7012"/>
    <cellStyle name="Comma 90 2 29" xfId="7240"/>
    <cellStyle name="Comma 90 2 3" xfId="946"/>
    <cellStyle name="Comma 90 2 30" xfId="7466"/>
    <cellStyle name="Comma 90 2 31" xfId="7692"/>
    <cellStyle name="Comma 90 2 32" xfId="7920"/>
    <cellStyle name="Comma 90 2 33" xfId="8146"/>
    <cellStyle name="Comma 90 2 34" xfId="8372"/>
    <cellStyle name="Comma 90 2 35" xfId="8600"/>
    <cellStyle name="Comma 90 2 36" xfId="8826"/>
    <cellStyle name="Comma 90 2 37" xfId="9052"/>
    <cellStyle name="Comma 90 2 38" xfId="9275"/>
    <cellStyle name="Comma 90 2 39" xfId="9501"/>
    <cellStyle name="Comma 90 2 4" xfId="1533"/>
    <cellStyle name="Comma 90 2 40" xfId="9722"/>
    <cellStyle name="Comma 90 2 41" xfId="9945"/>
    <cellStyle name="Comma 90 2 42" xfId="10163"/>
    <cellStyle name="Comma 90 2 43" xfId="10381"/>
    <cellStyle name="Comma 90 2 44" xfId="10599"/>
    <cellStyle name="Comma 90 2 45" xfId="10817"/>
    <cellStyle name="Comma 90 2 46" xfId="11035"/>
    <cellStyle name="Comma 90 2 47" xfId="11249"/>
    <cellStyle name="Comma 90 2 48" xfId="11465"/>
    <cellStyle name="Comma 90 2 49" xfId="11679"/>
    <cellStyle name="Comma 90 2 5" xfId="1756"/>
    <cellStyle name="Comma 90 2 50" xfId="11894"/>
    <cellStyle name="Comma 90 2 51" xfId="12107"/>
    <cellStyle name="Comma 90 2 52" xfId="12312"/>
    <cellStyle name="Comma 90 2 53" xfId="12513"/>
    <cellStyle name="Comma 90 2 54" xfId="12709"/>
    <cellStyle name="Comma 90 2 55" xfId="13319"/>
    <cellStyle name="Comma 90 2 56" xfId="13023"/>
    <cellStyle name="Comma 90 2 57" xfId="13478"/>
    <cellStyle name="Comma 90 2 58" xfId="13675"/>
    <cellStyle name="Comma 90 2 59" xfId="13884"/>
    <cellStyle name="Comma 90 2 6" xfId="1982"/>
    <cellStyle name="Comma 90 2 60" xfId="14078"/>
    <cellStyle name="Comma 90 2 61" xfId="14649"/>
    <cellStyle name="Comma 90 2 62" xfId="14392"/>
    <cellStyle name="Comma 90 2 63" xfId="14794"/>
    <cellStyle name="Comma 90 2 64" xfId="14987"/>
    <cellStyle name="Comma 90 2 7" xfId="2204"/>
    <cellStyle name="Comma 90 2 8" xfId="2428"/>
    <cellStyle name="Comma 90 2 9" xfId="2648"/>
    <cellStyle name="Comma 90 20" xfId="4810"/>
    <cellStyle name="Comma 90 21" xfId="5015"/>
    <cellStyle name="Comma 90 22" xfId="5216"/>
    <cellStyle name="Comma 90 23" xfId="5411"/>
    <cellStyle name="Comma 90 24" xfId="6158"/>
    <cellStyle name="Comma 90 25" xfId="5732"/>
    <cellStyle name="Comma 90 26" xfId="6325"/>
    <cellStyle name="Comma 90 27" xfId="6556"/>
    <cellStyle name="Comma 90 28" xfId="6783"/>
    <cellStyle name="Comma 90 29" xfId="7011"/>
    <cellStyle name="Comma 90 3" xfId="1362"/>
    <cellStyle name="Comma 90 3 2" xfId="18738"/>
    <cellStyle name="Comma 90 30" xfId="7239"/>
    <cellStyle name="Comma 90 31" xfId="7465"/>
    <cellStyle name="Comma 90 32" xfId="7691"/>
    <cellStyle name="Comma 90 33" xfId="7919"/>
    <cellStyle name="Comma 90 34" xfId="8145"/>
    <cellStyle name="Comma 90 35" xfId="8371"/>
    <cellStyle name="Comma 90 36" xfId="8599"/>
    <cellStyle name="Comma 90 37" xfId="8825"/>
    <cellStyle name="Comma 90 38" xfId="9051"/>
    <cellStyle name="Comma 90 39" xfId="9274"/>
    <cellStyle name="Comma 90 4" xfId="947"/>
    <cellStyle name="Comma 90 40" xfId="9500"/>
    <cellStyle name="Comma 90 41" xfId="9721"/>
    <cellStyle name="Comma 90 42" xfId="9944"/>
    <cellStyle name="Comma 90 43" xfId="10162"/>
    <cellStyle name="Comma 90 44" xfId="10380"/>
    <cellStyle name="Comma 90 45" xfId="10598"/>
    <cellStyle name="Comma 90 46" xfId="10816"/>
    <cellStyle name="Comma 90 47" xfId="11034"/>
    <cellStyle name="Comma 90 48" xfId="11248"/>
    <cellStyle name="Comma 90 49" xfId="11464"/>
    <cellStyle name="Comma 90 5" xfId="1532"/>
    <cellStyle name="Comma 90 50" xfId="11678"/>
    <cellStyle name="Comma 90 51" xfId="11893"/>
    <cellStyle name="Comma 90 52" xfId="12106"/>
    <cellStyle name="Comma 90 53" xfId="12311"/>
    <cellStyle name="Comma 90 54" xfId="12512"/>
    <cellStyle name="Comma 90 55" xfId="12708"/>
    <cellStyle name="Comma 90 56" xfId="13318"/>
    <cellStyle name="Comma 90 57" xfId="13024"/>
    <cellStyle name="Comma 90 58" xfId="13477"/>
    <cellStyle name="Comma 90 59" xfId="13674"/>
    <cellStyle name="Comma 90 6" xfId="1755"/>
    <cellStyle name="Comma 90 60" xfId="13883"/>
    <cellStyle name="Comma 90 61" xfId="14077"/>
    <cellStyle name="Comma 90 62" xfId="14648"/>
    <cellStyle name="Comma 90 63" xfId="14393"/>
    <cellStyle name="Comma 90 64" xfId="14793"/>
    <cellStyle name="Comma 90 65" xfId="14986"/>
    <cellStyle name="Comma 90 7" xfId="1981"/>
    <cellStyle name="Comma 90 8" xfId="2203"/>
    <cellStyle name="Comma 90 9" xfId="2427"/>
    <cellStyle name="Comma 91" xfId="545"/>
    <cellStyle name="Comma 91 10" xfId="2649"/>
    <cellStyle name="Comma 91 11" xfId="2868"/>
    <cellStyle name="Comma 91 12" xfId="3084"/>
    <cellStyle name="Comma 91 13" xfId="3308"/>
    <cellStyle name="Comma 91 14" xfId="3526"/>
    <cellStyle name="Comma 91 15" xfId="3734"/>
    <cellStyle name="Comma 91 16" xfId="3955"/>
    <cellStyle name="Comma 91 17" xfId="4169"/>
    <cellStyle name="Comma 91 18" xfId="4385"/>
    <cellStyle name="Comma 91 19" xfId="4600"/>
    <cellStyle name="Comma 91 2" xfId="546"/>
    <cellStyle name="Comma 91 2 10" xfId="2869"/>
    <cellStyle name="Comma 91 2 11" xfId="3085"/>
    <cellStyle name="Comma 91 2 12" xfId="3309"/>
    <cellStyle name="Comma 91 2 13" xfId="3527"/>
    <cellStyle name="Comma 91 2 14" xfId="3735"/>
    <cellStyle name="Comma 91 2 15" xfId="3956"/>
    <cellStyle name="Comma 91 2 16" xfId="4170"/>
    <cellStyle name="Comma 91 2 17" xfId="4386"/>
    <cellStyle name="Comma 91 2 18" xfId="4601"/>
    <cellStyle name="Comma 91 2 19" xfId="4813"/>
    <cellStyle name="Comma 91 2 2" xfId="1365"/>
    <cellStyle name="Comma 91 2 2 2" xfId="18739"/>
    <cellStyle name="Comma 91 2 20" xfId="5018"/>
    <cellStyle name="Comma 91 2 21" xfId="5219"/>
    <cellStyle name="Comma 91 2 22" xfId="5414"/>
    <cellStyle name="Comma 91 2 23" xfId="6161"/>
    <cellStyle name="Comma 91 2 24" xfId="5729"/>
    <cellStyle name="Comma 91 2 25" xfId="6328"/>
    <cellStyle name="Comma 91 2 26" xfId="6559"/>
    <cellStyle name="Comma 91 2 27" xfId="6786"/>
    <cellStyle name="Comma 91 2 28" xfId="7014"/>
    <cellStyle name="Comma 91 2 29" xfId="7242"/>
    <cellStyle name="Comma 91 2 3" xfId="944"/>
    <cellStyle name="Comma 91 2 30" xfId="7468"/>
    <cellStyle name="Comma 91 2 31" xfId="7694"/>
    <cellStyle name="Comma 91 2 32" xfId="7922"/>
    <cellStyle name="Comma 91 2 33" xfId="8148"/>
    <cellStyle name="Comma 91 2 34" xfId="8374"/>
    <cellStyle name="Comma 91 2 35" xfId="8602"/>
    <cellStyle name="Comma 91 2 36" xfId="8828"/>
    <cellStyle name="Comma 91 2 37" xfId="9054"/>
    <cellStyle name="Comma 91 2 38" xfId="9277"/>
    <cellStyle name="Comma 91 2 39" xfId="9503"/>
    <cellStyle name="Comma 91 2 4" xfId="1535"/>
    <cellStyle name="Comma 91 2 40" xfId="9724"/>
    <cellStyle name="Comma 91 2 41" xfId="9947"/>
    <cellStyle name="Comma 91 2 42" xfId="10165"/>
    <cellStyle name="Comma 91 2 43" xfId="10383"/>
    <cellStyle name="Comma 91 2 44" xfId="10601"/>
    <cellStyle name="Comma 91 2 45" xfId="10819"/>
    <cellStyle name="Comma 91 2 46" xfId="11037"/>
    <cellStyle name="Comma 91 2 47" xfId="11251"/>
    <cellStyle name="Comma 91 2 48" xfId="11467"/>
    <cellStyle name="Comma 91 2 49" xfId="11681"/>
    <cellStyle name="Comma 91 2 5" xfId="1758"/>
    <cellStyle name="Comma 91 2 50" xfId="11896"/>
    <cellStyle name="Comma 91 2 51" xfId="12109"/>
    <cellStyle name="Comma 91 2 52" xfId="12314"/>
    <cellStyle name="Comma 91 2 53" xfId="12515"/>
    <cellStyle name="Comma 91 2 54" xfId="12711"/>
    <cellStyle name="Comma 91 2 55" xfId="13321"/>
    <cellStyle name="Comma 91 2 56" xfId="13021"/>
    <cellStyle name="Comma 91 2 57" xfId="13480"/>
    <cellStyle name="Comma 91 2 58" xfId="13677"/>
    <cellStyle name="Comma 91 2 59" xfId="13886"/>
    <cellStyle name="Comma 91 2 6" xfId="1984"/>
    <cellStyle name="Comma 91 2 60" xfId="14080"/>
    <cellStyle name="Comma 91 2 61" xfId="14651"/>
    <cellStyle name="Comma 91 2 62" xfId="14390"/>
    <cellStyle name="Comma 91 2 63" xfId="14796"/>
    <cellStyle name="Comma 91 2 64" xfId="14989"/>
    <cellStyle name="Comma 91 2 7" xfId="2206"/>
    <cellStyle name="Comma 91 2 8" xfId="2430"/>
    <cellStyle name="Comma 91 2 9" xfId="2650"/>
    <cellStyle name="Comma 91 20" xfId="4812"/>
    <cellStyle name="Comma 91 21" xfId="5017"/>
    <cellStyle name="Comma 91 22" xfId="5218"/>
    <cellStyle name="Comma 91 23" xfId="5413"/>
    <cellStyle name="Comma 91 24" xfId="6160"/>
    <cellStyle name="Comma 91 25" xfId="5730"/>
    <cellStyle name="Comma 91 26" xfId="6327"/>
    <cellStyle name="Comma 91 27" xfId="6558"/>
    <cellStyle name="Comma 91 28" xfId="6785"/>
    <cellStyle name="Comma 91 29" xfId="7013"/>
    <cellStyle name="Comma 91 3" xfId="1364"/>
    <cellStyle name="Comma 91 3 2" xfId="18740"/>
    <cellStyle name="Comma 91 30" xfId="7241"/>
    <cellStyle name="Comma 91 31" xfId="7467"/>
    <cellStyle name="Comma 91 32" xfId="7693"/>
    <cellStyle name="Comma 91 33" xfId="7921"/>
    <cellStyle name="Comma 91 34" xfId="8147"/>
    <cellStyle name="Comma 91 35" xfId="8373"/>
    <cellStyle name="Comma 91 36" xfId="8601"/>
    <cellStyle name="Comma 91 37" xfId="8827"/>
    <cellStyle name="Comma 91 38" xfId="9053"/>
    <cellStyle name="Comma 91 39" xfId="9276"/>
    <cellStyle name="Comma 91 4" xfId="945"/>
    <cellStyle name="Comma 91 40" xfId="9502"/>
    <cellStyle name="Comma 91 41" xfId="9723"/>
    <cellStyle name="Comma 91 42" xfId="9946"/>
    <cellStyle name="Comma 91 43" xfId="10164"/>
    <cellStyle name="Comma 91 44" xfId="10382"/>
    <cellStyle name="Comma 91 45" xfId="10600"/>
    <cellStyle name="Comma 91 46" xfId="10818"/>
    <cellStyle name="Comma 91 47" xfId="11036"/>
    <cellStyle name="Comma 91 48" xfId="11250"/>
    <cellStyle name="Comma 91 49" xfId="11466"/>
    <cellStyle name="Comma 91 5" xfId="1534"/>
    <cellStyle name="Comma 91 50" xfId="11680"/>
    <cellStyle name="Comma 91 51" xfId="11895"/>
    <cellStyle name="Comma 91 52" xfId="12108"/>
    <cellStyle name="Comma 91 53" xfId="12313"/>
    <cellStyle name="Comma 91 54" xfId="12514"/>
    <cellStyle name="Comma 91 55" xfId="12710"/>
    <cellStyle name="Comma 91 56" xfId="13320"/>
    <cellStyle name="Comma 91 57" xfId="13022"/>
    <cellStyle name="Comma 91 58" xfId="13479"/>
    <cellStyle name="Comma 91 59" xfId="13676"/>
    <cellStyle name="Comma 91 6" xfId="1757"/>
    <cellStyle name="Comma 91 60" xfId="13885"/>
    <cellStyle name="Comma 91 61" xfId="14079"/>
    <cellStyle name="Comma 91 62" xfId="14650"/>
    <cellStyle name="Comma 91 63" xfId="14391"/>
    <cellStyle name="Comma 91 64" xfId="14795"/>
    <cellStyle name="Comma 91 65" xfId="14988"/>
    <cellStyle name="Comma 91 7" xfId="1983"/>
    <cellStyle name="Comma 91 8" xfId="2205"/>
    <cellStyle name="Comma 91 9" xfId="2429"/>
    <cellStyle name="Comma 92" xfId="547"/>
    <cellStyle name="Comma 92 10" xfId="2651"/>
    <cellStyle name="Comma 92 11" xfId="2870"/>
    <cellStyle name="Comma 92 12" xfId="3086"/>
    <cellStyle name="Comma 92 13" xfId="3310"/>
    <cellStyle name="Comma 92 14" xfId="3528"/>
    <cellStyle name="Comma 92 15" xfId="3736"/>
    <cellStyle name="Comma 92 16" xfId="3957"/>
    <cellStyle name="Comma 92 17" xfId="4171"/>
    <cellStyle name="Comma 92 18" xfId="4387"/>
    <cellStyle name="Comma 92 19" xfId="4602"/>
    <cellStyle name="Comma 92 2" xfId="548"/>
    <cellStyle name="Comma 92 2 10" xfId="2871"/>
    <cellStyle name="Comma 92 2 11" xfId="3087"/>
    <cellStyle name="Comma 92 2 12" xfId="3311"/>
    <cellStyle name="Comma 92 2 13" xfId="3529"/>
    <cellStyle name="Comma 92 2 14" xfId="3737"/>
    <cellStyle name="Comma 92 2 15" xfId="3958"/>
    <cellStyle name="Comma 92 2 16" xfId="4172"/>
    <cellStyle name="Comma 92 2 17" xfId="4388"/>
    <cellStyle name="Comma 92 2 18" xfId="4603"/>
    <cellStyle name="Comma 92 2 19" xfId="4815"/>
    <cellStyle name="Comma 92 2 2" xfId="1367"/>
    <cellStyle name="Comma 92 2 2 2" xfId="18741"/>
    <cellStyle name="Comma 92 2 20" xfId="5020"/>
    <cellStyle name="Comma 92 2 21" xfId="5221"/>
    <cellStyle name="Comma 92 2 22" xfId="5416"/>
    <cellStyle name="Comma 92 2 23" xfId="6163"/>
    <cellStyle name="Comma 92 2 24" xfId="5727"/>
    <cellStyle name="Comma 92 2 25" xfId="6330"/>
    <cellStyle name="Comma 92 2 26" xfId="6561"/>
    <cellStyle name="Comma 92 2 27" xfId="6788"/>
    <cellStyle name="Comma 92 2 28" xfId="7016"/>
    <cellStyle name="Comma 92 2 29" xfId="7244"/>
    <cellStyle name="Comma 92 2 3" xfId="942"/>
    <cellStyle name="Comma 92 2 30" xfId="7470"/>
    <cellStyle name="Comma 92 2 31" xfId="7696"/>
    <cellStyle name="Comma 92 2 32" xfId="7924"/>
    <cellStyle name="Comma 92 2 33" xfId="8150"/>
    <cellStyle name="Comma 92 2 34" xfId="8376"/>
    <cellStyle name="Comma 92 2 35" xfId="8604"/>
    <cellStyle name="Comma 92 2 36" xfId="8830"/>
    <cellStyle name="Comma 92 2 37" xfId="9056"/>
    <cellStyle name="Comma 92 2 38" xfId="9279"/>
    <cellStyle name="Comma 92 2 39" xfId="9505"/>
    <cellStyle name="Comma 92 2 4" xfId="1537"/>
    <cellStyle name="Comma 92 2 40" xfId="9726"/>
    <cellStyle name="Comma 92 2 41" xfId="9949"/>
    <cellStyle name="Comma 92 2 42" xfId="10167"/>
    <cellStyle name="Comma 92 2 43" xfId="10385"/>
    <cellStyle name="Comma 92 2 44" xfId="10603"/>
    <cellStyle name="Comma 92 2 45" xfId="10821"/>
    <cellStyle name="Comma 92 2 46" xfId="11039"/>
    <cellStyle name="Comma 92 2 47" xfId="11253"/>
    <cellStyle name="Comma 92 2 48" xfId="11469"/>
    <cellStyle name="Comma 92 2 49" xfId="11683"/>
    <cellStyle name="Comma 92 2 5" xfId="1760"/>
    <cellStyle name="Comma 92 2 50" xfId="11898"/>
    <cellStyle name="Comma 92 2 51" xfId="12111"/>
    <cellStyle name="Comma 92 2 52" xfId="12316"/>
    <cellStyle name="Comma 92 2 53" xfId="12517"/>
    <cellStyle name="Comma 92 2 54" xfId="12713"/>
    <cellStyle name="Comma 92 2 55" xfId="13323"/>
    <cellStyle name="Comma 92 2 56" xfId="13019"/>
    <cellStyle name="Comma 92 2 57" xfId="13482"/>
    <cellStyle name="Comma 92 2 58" xfId="13679"/>
    <cellStyle name="Comma 92 2 59" xfId="13888"/>
    <cellStyle name="Comma 92 2 6" xfId="1986"/>
    <cellStyle name="Comma 92 2 60" xfId="14082"/>
    <cellStyle name="Comma 92 2 61" xfId="14653"/>
    <cellStyle name="Comma 92 2 62" xfId="14388"/>
    <cellStyle name="Comma 92 2 63" xfId="14798"/>
    <cellStyle name="Comma 92 2 64" xfId="14991"/>
    <cellStyle name="Comma 92 2 7" xfId="2208"/>
    <cellStyle name="Comma 92 2 8" xfId="2432"/>
    <cellStyle name="Comma 92 2 9" xfId="2652"/>
    <cellStyle name="Comma 92 20" xfId="4814"/>
    <cellStyle name="Comma 92 21" xfId="5019"/>
    <cellStyle name="Comma 92 22" xfId="5220"/>
    <cellStyle name="Comma 92 23" xfId="5415"/>
    <cellStyle name="Comma 92 24" xfId="6162"/>
    <cellStyle name="Comma 92 25" xfId="5728"/>
    <cellStyle name="Comma 92 26" xfId="6329"/>
    <cellStyle name="Comma 92 27" xfId="6560"/>
    <cellStyle name="Comma 92 28" xfId="6787"/>
    <cellStyle name="Comma 92 29" xfId="7015"/>
    <cellStyle name="Comma 92 3" xfId="1366"/>
    <cellStyle name="Comma 92 3 2" xfId="18742"/>
    <cellStyle name="Comma 92 30" xfId="7243"/>
    <cellStyle name="Comma 92 31" xfId="7469"/>
    <cellStyle name="Comma 92 32" xfId="7695"/>
    <cellStyle name="Comma 92 33" xfId="7923"/>
    <cellStyle name="Comma 92 34" xfId="8149"/>
    <cellStyle name="Comma 92 35" xfId="8375"/>
    <cellStyle name="Comma 92 36" xfId="8603"/>
    <cellStyle name="Comma 92 37" xfId="8829"/>
    <cellStyle name="Comma 92 38" xfId="9055"/>
    <cellStyle name="Comma 92 39" xfId="9278"/>
    <cellStyle name="Comma 92 4" xfId="943"/>
    <cellStyle name="Comma 92 40" xfId="9504"/>
    <cellStyle name="Comma 92 41" xfId="9725"/>
    <cellStyle name="Comma 92 42" xfId="9948"/>
    <cellStyle name="Comma 92 43" xfId="10166"/>
    <cellStyle name="Comma 92 44" xfId="10384"/>
    <cellStyle name="Comma 92 45" xfId="10602"/>
    <cellStyle name="Comma 92 46" xfId="10820"/>
    <cellStyle name="Comma 92 47" xfId="11038"/>
    <cellStyle name="Comma 92 48" xfId="11252"/>
    <cellStyle name="Comma 92 49" xfId="11468"/>
    <cellStyle name="Comma 92 5" xfId="1536"/>
    <cellStyle name="Comma 92 50" xfId="11682"/>
    <cellStyle name="Comma 92 51" xfId="11897"/>
    <cellStyle name="Comma 92 52" xfId="12110"/>
    <cellStyle name="Comma 92 53" xfId="12315"/>
    <cellStyle name="Comma 92 54" xfId="12516"/>
    <cellStyle name="Comma 92 55" xfId="12712"/>
    <cellStyle name="Comma 92 56" xfId="13322"/>
    <cellStyle name="Comma 92 57" xfId="13020"/>
    <cellStyle name="Comma 92 58" xfId="13481"/>
    <cellStyle name="Comma 92 59" xfId="13678"/>
    <cellStyle name="Comma 92 6" xfId="1759"/>
    <cellStyle name="Comma 92 60" xfId="13887"/>
    <cellStyle name="Comma 92 61" xfId="14081"/>
    <cellStyle name="Comma 92 62" xfId="14652"/>
    <cellStyle name="Comma 92 63" xfId="14389"/>
    <cellStyle name="Comma 92 64" xfId="14797"/>
    <cellStyle name="Comma 92 65" xfId="14990"/>
    <cellStyle name="Comma 92 7" xfId="1985"/>
    <cellStyle name="Comma 92 8" xfId="2207"/>
    <cellStyle name="Comma 92 9" xfId="2431"/>
    <cellStyle name="Comma 93" xfId="549"/>
    <cellStyle name="Comma 93 10" xfId="2653"/>
    <cellStyle name="Comma 93 11" xfId="2872"/>
    <cellStyle name="Comma 93 12" xfId="3088"/>
    <cellStyle name="Comma 93 13" xfId="3312"/>
    <cellStyle name="Comma 93 14" xfId="3530"/>
    <cellStyle name="Comma 93 15" xfId="3738"/>
    <cellStyle name="Comma 93 16" xfId="3959"/>
    <cellStyle name="Comma 93 17" xfId="4173"/>
    <cellStyle name="Comma 93 18" xfId="4389"/>
    <cellStyle name="Comma 93 19" xfId="4604"/>
    <cellStyle name="Comma 93 2" xfId="550"/>
    <cellStyle name="Comma 93 2 10" xfId="2873"/>
    <cellStyle name="Comma 93 2 11" xfId="3089"/>
    <cellStyle name="Comma 93 2 12" xfId="3313"/>
    <cellStyle name="Comma 93 2 13" xfId="3531"/>
    <cellStyle name="Comma 93 2 14" xfId="3739"/>
    <cellStyle name="Comma 93 2 15" xfId="3960"/>
    <cellStyle name="Comma 93 2 16" xfId="4174"/>
    <cellStyle name="Comma 93 2 17" xfId="4390"/>
    <cellStyle name="Comma 93 2 18" xfId="4605"/>
    <cellStyle name="Comma 93 2 19" xfId="4817"/>
    <cellStyle name="Comma 93 2 2" xfId="1369"/>
    <cellStyle name="Comma 93 2 2 2" xfId="18743"/>
    <cellStyle name="Comma 93 2 20" xfId="5022"/>
    <cellStyle name="Comma 93 2 21" xfId="5223"/>
    <cellStyle name="Comma 93 2 22" xfId="5418"/>
    <cellStyle name="Comma 93 2 23" xfId="6165"/>
    <cellStyle name="Comma 93 2 24" xfId="5725"/>
    <cellStyle name="Comma 93 2 25" xfId="6332"/>
    <cellStyle name="Comma 93 2 26" xfId="6563"/>
    <cellStyle name="Comma 93 2 27" xfId="6790"/>
    <cellStyle name="Comma 93 2 28" xfId="7018"/>
    <cellStyle name="Comma 93 2 29" xfId="7246"/>
    <cellStyle name="Comma 93 2 3" xfId="940"/>
    <cellStyle name="Comma 93 2 30" xfId="7472"/>
    <cellStyle name="Comma 93 2 31" xfId="7698"/>
    <cellStyle name="Comma 93 2 32" xfId="7926"/>
    <cellStyle name="Comma 93 2 33" xfId="8152"/>
    <cellStyle name="Comma 93 2 34" xfId="8378"/>
    <cellStyle name="Comma 93 2 35" xfId="8606"/>
    <cellStyle name="Comma 93 2 36" xfId="8832"/>
    <cellStyle name="Comma 93 2 37" xfId="9058"/>
    <cellStyle name="Comma 93 2 38" xfId="9281"/>
    <cellStyle name="Comma 93 2 39" xfId="9507"/>
    <cellStyle name="Comma 93 2 4" xfId="1539"/>
    <cellStyle name="Comma 93 2 40" xfId="9728"/>
    <cellStyle name="Comma 93 2 41" xfId="9951"/>
    <cellStyle name="Comma 93 2 42" xfId="10169"/>
    <cellStyle name="Comma 93 2 43" xfId="10387"/>
    <cellStyle name="Comma 93 2 44" xfId="10605"/>
    <cellStyle name="Comma 93 2 45" xfId="10823"/>
    <cellStyle name="Comma 93 2 46" xfId="11041"/>
    <cellStyle name="Comma 93 2 47" xfId="11255"/>
    <cellStyle name="Comma 93 2 48" xfId="11471"/>
    <cellStyle name="Comma 93 2 49" xfId="11685"/>
    <cellStyle name="Comma 93 2 5" xfId="1762"/>
    <cellStyle name="Comma 93 2 50" xfId="11900"/>
    <cellStyle name="Comma 93 2 51" xfId="12113"/>
    <cellStyle name="Comma 93 2 52" xfId="12318"/>
    <cellStyle name="Comma 93 2 53" xfId="12519"/>
    <cellStyle name="Comma 93 2 54" xfId="12715"/>
    <cellStyle name="Comma 93 2 55" xfId="13325"/>
    <cellStyle name="Comma 93 2 56" xfId="13017"/>
    <cellStyle name="Comma 93 2 57" xfId="13484"/>
    <cellStyle name="Comma 93 2 58" xfId="13681"/>
    <cellStyle name="Comma 93 2 59" xfId="13890"/>
    <cellStyle name="Comma 93 2 6" xfId="1988"/>
    <cellStyle name="Comma 93 2 60" xfId="14084"/>
    <cellStyle name="Comma 93 2 61" xfId="14655"/>
    <cellStyle name="Comma 93 2 62" xfId="14386"/>
    <cellStyle name="Comma 93 2 63" xfId="14800"/>
    <cellStyle name="Comma 93 2 64" xfId="14993"/>
    <cellStyle name="Comma 93 2 7" xfId="2210"/>
    <cellStyle name="Comma 93 2 8" xfId="2434"/>
    <cellStyle name="Comma 93 2 9" xfId="2654"/>
    <cellStyle name="Comma 93 20" xfId="4816"/>
    <cellStyle name="Comma 93 21" xfId="5021"/>
    <cellStyle name="Comma 93 22" xfId="5222"/>
    <cellStyle name="Comma 93 23" xfId="5417"/>
    <cellStyle name="Comma 93 24" xfId="6164"/>
    <cellStyle name="Comma 93 25" xfId="5726"/>
    <cellStyle name="Comma 93 26" xfId="6331"/>
    <cellStyle name="Comma 93 27" xfId="6562"/>
    <cellStyle name="Comma 93 28" xfId="6789"/>
    <cellStyle name="Comma 93 29" xfId="7017"/>
    <cellStyle name="Comma 93 3" xfId="1368"/>
    <cellStyle name="Comma 93 3 2" xfId="18744"/>
    <cellStyle name="Comma 93 30" xfId="7245"/>
    <cellStyle name="Comma 93 31" xfId="7471"/>
    <cellStyle name="Comma 93 32" xfId="7697"/>
    <cellStyle name="Comma 93 33" xfId="7925"/>
    <cellStyle name="Comma 93 34" xfId="8151"/>
    <cellStyle name="Comma 93 35" xfId="8377"/>
    <cellStyle name="Comma 93 36" xfId="8605"/>
    <cellStyle name="Comma 93 37" xfId="8831"/>
    <cellStyle name="Comma 93 38" xfId="9057"/>
    <cellStyle name="Comma 93 39" xfId="9280"/>
    <cellStyle name="Comma 93 4" xfId="941"/>
    <cellStyle name="Comma 93 40" xfId="9506"/>
    <cellStyle name="Comma 93 41" xfId="9727"/>
    <cellStyle name="Comma 93 42" xfId="9950"/>
    <cellStyle name="Comma 93 43" xfId="10168"/>
    <cellStyle name="Comma 93 44" xfId="10386"/>
    <cellStyle name="Comma 93 45" xfId="10604"/>
    <cellStyle name="Comma 93 46" xfId="10822"/>
    <cellStyle name="Comma 93 47" xfId="11040"/>
    <cellStyle name="Comma 93 48" xfId="11254"/>
    <cellStyle name="Comma 93 49" xfId="11470"/>
    <cellStyle name="Comma 93 5" xfId="1538"/>
    <cellStyle name="Comma 93 50" xfId="11684"/>
    <cellStyle name="Comma 93 51" xfId="11899"/>
    <cellStyle name="Comma 93 52" xfId="12112"/>
    <cellStyle name="Comma 93 53" xfId="12317"/>
    <cellStyle name="Comma 93 54" xfId="12518"/>
    <cellStyle name="Comma 93 55" xfId="12714"/>
    <cellStyle name="Comma 93 56" xfId="13324"/>
    <cellStyle name="Comma 93 57" xfId="13018"/>
    <cellStyle name="Comma 93 58" xfId="13483"/>
    <cellStyle name="Comma 93 59" xfId="13680"/>
    <cellStyle name="Comma 93 6" xfId="1761"/>
    <cellStyle name="Comma 93 60" xfId="13889"/>
    <cellStyle name="Comma 93 61" xfId="14083"/>
    <cellStyle name="Comma 93 62" xfId="14654"/>
    <cellStyle name="Comma 93 63" xfId="14387"/>
    <cellStyle name="Comma 93 64" xfId="14799"/>
    <cellStyle name="Comma 93 65" xfId="14992"/>
    <cellStyle name="Comma 93 7" xfId="1987"/>
    <cellStyle name="Comma 93 8" xfId="2209"/>
    <cellStyle name="Comma 93 9" xfId="2433"/>
    <cellStyle name="Comma 94" xfId="551"/>
    <cellStyle name="Comma 94 10" xfId="2655"/>
    <cellStyle name="Comma 94 11" xfId="2874"/>
    <cellStyle name="Comma 94 12" xfId="3090"/>
    <cellStyle name="Comma 94 13" xfId="3314"/>
    <cellStyle name="Comma 94 14" xfId="3532"/>
    <cellStyle name="Comma 94 15" xfId="3740"/>
    <cellStyle name="Comma 94 16" xfId="3961"/>
    <cellStyle name="Comma 94 17" xfId="4175"/>
    <cellStyle name="Comma 94 18" xfId="4391"/>
    <cellStyle name="Comma 94 19" xfId="4606"/>
    <cellStyle name="Comma 94 2" xfId="552"/>
    <cellStyle name="Comma 94 2 10" xfId="2875"/>
    <cellStyle name="Comma 94 2 11" xfId="3091"/>
    <cellStyle name="Comma 94 2 12" xfId="3315"/>
    <cellStyle name="Comma 94 2 13" xfId="3533"/>
    <cellStyle name="Comma 94 2 14" xfId="3741"/>
    <cellStyle name="Comma 94 2 15" xfId="3962"/>
    <cellStyle name="Comma 94 2 16" xfId="4176"/>
    <cellStyle name="Comma 94 2 17" xfId="4392"/>
    <cellStyle name="Comma 94 2 18" xfId="4607"/>
    <cellStyle name="Comma 94 2 19" xfId="4819"/>
    <cellStyle name="Comma 94 2 2" xfId="1371"/>
    <cellStyle name="Comma 94 2 2 2" xfId="18745"/>
    <cellStyle name="Comma 94 2 20" xfId="5024"/>
    <cellStyle name="Comma 94 2 21" xfId="5225"/>
    <cellStyle name="Comma 94 2 22" xfId="5420"/>
    <cellStyle name="Comma 94 2 23" xfId="6167"/>
    <cellStyle name="Comma 94 2 24" xfId="5723"/>
    <cellStyle name="Comma 94 2 25" xfId="6334"/>
    <cellStyle name="Comma 94 2 26" xfId="6565"/>
    <cellStyle name="Comma 94 2 27" xfId="6792"/>
    <cellStyle name="Comma 94 2 28" xfId="7020"/>
    <cellStyle name="Comma 94 2 29" xfId="7248"/>
    <cellStyle name="Comma 94 2 3" xfId="938"/>
    <cellStyle name="Comma 94 2 30" xfId="7474"/>
    <cellStyle name="Comma 94 2 31" xfId="7700"/>
    <cellStyle name="Comma 94 2 32" xfId="7928"/>
    <cellStyle name="Comma 94 2 33" xfId="8154"/>
    <cellStyle name="Comma 94 2 34" xfId="8380"/>
    <cellStyle name="Comma 94 2 35" xfId="8608"/>
    <cellStyle name="Comma 94 2 36" xfId="8834"/>
    <cellStyle name="Comma 94 2 37" xfId="9060"/>
    <cellStyle name="Comma 94 2 38" xfId="9283"/>
    <cellStyle name="Comma 94 2 39" xfId="9509"/>
    <cellStyle name="Comma 94 2 4" xfId="1541"/>
    <cellStyle name="Comma 94 2 40" xfId="9730"/>
    <cellStyle name="Comma 94 2 41" xfId="9953"/>
    <cellStyle name="Comma 94 2 42" xfId="10171"/>
    <cellStyle name="Comma 94 2 43" xfId="10389"/>
    <cellStyle name="Comma 94 2 44" xfId="10607"/>
    <cellStyle name="Comma 94 2 45" xfId="10825"/>
    <cellStyle name="Comma 94 2 46" xfId="11043"/>
    <cellStyle name="Comma 94 2 47" xfId="11257"/>
    <cellStyle name="Comma 94 2 48" xfId="11473"/>
    <cellStyle name="Comma 94 2 49" xfId="11687"/>
    <cellStyle name="Comma 94 2 5" xfId="1764"/>
    <cellStyle name="Comma 94 2 50" xfId="11902"/>
    <cellStyle name="Comma 94 2 51" xfId="12115"/>
    <cellStyle name="Comma 94 2 52" xfId="12320"/>
    <cellStyle name="Comma 94 2 53" xfId="12521"/>
    <cellStyle name="Comma 94 2 54" xfId="12717"/>
    <cellStyle name="Comma 94 2 55" xfId="13327"/>
    <cellStyle name="Comma 94 2 56" xfId="13015"/>
    <cellStyle name="Comma 94 2 57" xfId="13486"/>
    <cellStyle name="Comma 94 2 58" xfId="13683"/>
    <cellStyle name="Comma 94 2 59" xfId="13892"/>
    <cellStyle name="Comma 94 2 6" xfId="1990"/>
    <cellStyle name="Comma 94 2 60" xfId="14086"/>
    <cellStyle name="Comma 94 2 61" xfId="14657"/>
    <cellStyle name="Comma 94 2 62" xfId="14384"/>
    <cellStyle name="Comma 94 2 63" xfId="14802"/>
    <cellStyle name="Comma 94 2 64" xfId="14995"/>
    <cellStyle name="Comma 94 2 7" xfId="2212"/>
    <cellStyle name="Comma 94 2 8" xfId="2436"/>
    <cellStyle name="Comma 94 2 9" xfId="2656"/>
    <cellStyle name="Comma 94 20" xfId="4818"/>
    <cellStyle name="Comma 94 21" xfId="5023"/>
    <cellStyle name="Comma 94 22" xfId="5224"/>
    <cellStyle name="Comma 94 23" xfId="5419"/>
    <cellStyle name="Comma 94 24" xfId="6166"/>
    <cellStyle name="Comma 94 25" xfId="5724"/>
    <cellStyle name="Comma 94 26" xfId="6333"/>
    <cellStyle name="Comma 94 27" xfId="6564"/>
    <cellStyle name="Comma 94 28" xfId="6791"/>
    <cellStyle name="Comma 94 29" xfId="7019"/>
    <cellStyle name="Comma 94 3" xfId="1370"/>
    <cellStyle name="Comma 94 3 2" xfId="18746"/>
    <cellStyle name="Comma 94 30" xfId="7247"/>
    <cellStyle name="Comma 94 31" xfId="7473"/>
    <cellStyle name="Comma 94 32" xfId="7699"/>
    <cellStyle name="Comma 94 33" xfId="7927"/>
    <cellStyle name="Comma 94 34" xfId="8153"/>
    <cellStyle name="Comma 94 35" xfId="8379"/>
    <cellStyle name="Comma 94 36" xfId="8607"/>
    <cellStyle name="Comma 94 37" xfId="8833"/>
    <cellStyle name="Comma 94 38" xfId="9059"/>
    <cellStyle name="Comma 94 39" xfId="9282"/>
    <cellStyle name="Comma 94 4" xfId="939"/>
    <cellStyle name="Comma 94 40" xfId="9508"/>
    <cellStyle name="Comma 94 41" xfId="9729"/>
    <cellStyle name="Comma 94 42" xfId="9952"/>
    <cellStyle name="Comma 94 43" xfId="10170"/>
    <cellStyle name="Comma 94 44" xfId="10388"/>
    <cellStyle name="Comma 94 45" xfId="10606"/>
    <cellStyle name="Comma 94 46" xfId="10824"/>
    <cellStyle name="Comma 94 47" xfId="11042"/>
    <cellStyle name="Comma 94 48" xfId="11256"/>
    <cellStyle name="Comma 94 49" xfId="11472"/>
    <cellStyle name="Comma 94 5" xfId="1540"/>
    <cellStyle name="Comma 94 50" xfId="11686"/>
    <cellStyle name="Comma 94 51" xfId="11901"/>
    <cellStyle name="Comma 94 52" xfId="12114"/>
    <cellStyle name="Comma 94 53" xfId="12319"/>
    <cellStyle name="Comma 94 54" xfId="12520"/>
    <cellStyle name="Comma 94 55" xfId="12716"/>
    <cellStyle name="Comma 94 56" xfId="13326"/>
    <cellStyle name="Comma 94 57" xfId="13016"/>
    <cellStyle name="Comma 94 58" xfId="13485"/>
    <cellStyle name="Comma 94 59" xfId="13682"/>
    <cellStyle name="Comma 94 6" xfId="1763"/>
    <cellStyle name="Comma 94 60" xfId="13891"/>
    <cellStyle name="Comma 94 61" xfId="14085"/>
    <cellStyle name="Comma 94 62" xfId="14656"/>
    <cellStyle name="Comma 94 63" xfId="14385"/>
    <cellStyle name="Comma 94 64" xfId="14801"/>
    <cellStyle name="Comma 94 65" xfId="14994"/>
    <cellStyle name="Comma 94 7" xfId="1989"/>
    <cellStyle name="Comma 94 8" xfId="2211"/>
    <cellStyle name="Comma 94 9" xfId="2435"/>
    <cellStyle name="Comma 95" xfId="553"/>
    <cellStyle name="Comma 95 10" xfId="2657"/>
    <cellStyle name="Comma 95 11" xfId="2876"/>
    <cellStyle name="Comma 95 12" xfId="3092"/>
    <cellStyle name="Comma 95 13" xfId="3316"/>
    <cellStyle name="Comma 95 14" xfId="3534"/>
    <cellStyle name="Comma 95 15" xfId="3742"/>
    <cellStyle name="Comma 95 16" xfId="3963"/>
    <cellStyle name="Comma 95 17" xfId="4177"/>
    <cellStyle name="Comma 95 18" xfId="4393"/>
    <cellStyle name="Comma 95 19" xfId="4608"/>
    <cellStyle name="Comma 95 2" xfId="554"/>
    <cellStyle name="Comma 95 2 10" xfId="2877"/>
    <cellStyle name="Comma 95 2 11" xfId="3093"/>
    <cellStyle name="Comma 95 2 12" xfId="3317"/>
    <cellStyle name="Comma 95 2 13" xfId="3535"/>
    <cellStyle name="Comma 95 2 14" xfId="3743"/>
    <cellStyle name="Comma 95 2 15" xfId="3964"/>
    <cellStyle name="Comma 95 2 16" xfId="4178"/>
    <cellStyle name="Comma 95 2 17" xfId="4394"/>
    <cellStyle name="Comma 95 2 18" xfId="4609"/>
    <cellStyle name="Comma 95 2 19" xfId="4821"/>
    <cellStyle name="Comma 95 2 2" xfId="1373"/>
    <cellStyle name="Comma 95 2 2 2" xfId="18747"/>
    <cellStyle name="Comma 95 2 20" xfId="5026"/>
    <cellStyle name="Comma 95 2 21" xfId="5227"/>
    <cellStyle name="Comma 95 2 22" xfId="5422"/>
    <cellStyle name="Comma 95 2 23" xfId="6169"/>
    <cellStyle name="Comma 95 2 24" xfId="5721"/>
    <cellStyle name="Comma 95 2 25" xfId="6336"/>
    <cellStyle name="Comma 95 2 26" xfId="6567"/>
    <cellStyle name="Comma 95 2 27" xfId="6794"/>
    <cellStyle name="Comma 95 2 28" xfId="7022"/>
    <cellStyle name="Comma 95 2 29" xfId="7250"/>
    <cellStyle name="Comma 95 2 3" xfId="936"/>
    <cellStyle name="Comma 95 2 30" xfId="7476"/>
    <cellStyle name="Comma 95 2 31" xfId="7702"/>
    <cellStyle name="Comma 95 2 32" xfId="7930"/>
    <cellStyle name="Comma 95 2 33" xfId="8156"/>
    <cellStyle name="Comma 95 2 34" xfId="8382"/>
    <cellStyle name="Comma 95 2 35" xfId="8610"/>
    <cellStyle name="Comma 95 2 36" xfId="8836"/>
    <cellStyle name="Comma 95 2 37" xfId="9062"/>
    <cellStyle name="Comma 95 2 38" xfId="9285"/>
    <cellStyle name="Comma 95 2 39" xfId="9511"/>
    <cellStyle name="Comma 95 2 4" xfId="1543"/>
    <cellStyle name="Comma 95 2 40" xfId="9732"/>
    <cellStyle name="Comma 95 2 41" xfId="9955"/>
    <cellStyle name="Comma 95 2 42" xfId="10173"/>
    <cellStyle name="Comma 95 2 43" xfId="10391"/>
    <cellStyle name="Comma 95 2 44" xfId="10609"/>
    <cellStyle name="Comma 95 2 45" xfId="10827"/>
    <cellStyle name="Comma 95 2 46" xfId="11045"/>
    <cellStyle name="Comma 95 2 47" xfId="11259"/>
    <cellStyle name="Comma 95 2 48" xfId="11475"/>
    <cellStyle name="Comma 95 2 49" xfId="11689"/>
    <cellStyle name="Comma 95 2 5" xfId="1766"/>
    <cellStyle name="Comma 95 2 50" xfId="11904"/>
    <cellStyle name="Comma 95 2 51" xfId="12117"/>
    <cellStyle name="Comma 95 2 52" xfId="12322"/>
    <cellStyle name="Comma 95 2 53" xfId="12523"/>
    <cellStyle name="Comma 95 2 54" xfId="12719"/>
    <cellStyle name="Comma 95 2 55" xfId="13329"/>
    <cellStyle name="Comma 95 2 56" xfId="13013"/>
    <cellStyle name="Comma 95 2 57" xfId="13488"/>
    <cellStyle name="Comma 95 2 58" xfId="13685"/>
    <cellStyle name="Comma 95 2 59" xfId="13894"/>
    <cellStyle name="Comma 95 2 6" xfId="1992"/>
    <cellStyle name="Comma 95 2 60" xfId="14088"/>
    <cellStyle name="Comma 95 2 61" xfId="14659"/>
    <cellStyle name="Comma 95 2 62" xfId="14382"/>
    <cellStyle name="Comma 95 2 63" xfId="14804"/>
    <cellStyle name="Comma 95 2 64" xfId="14997"/>
    <cellStyle name="Comma 95 2 7" xfId="2214"/>
    <cellStyle name="Comma 95 2 8" xfId="2438"/>
    <cellStyle name="Comma 95 2 9" xfId="2658"/>
    <cellStyle name="Comma 95 20" xfId="4820"/>
    <cellStyle name="Comma 95 21" xfId="5025"/>
    <cellStyle name="Comma 95 22" xfId="5226"/>
    <cellStyle name="Comma 95 23" xfId="5421"/>
    <cellStyle name="Comma 95 24" xfId="6168"/>
    <cellStyle name="Comma 95 25" xfId="5722"/>
    <cellStyle name="Comma 95 26" xfId="6335"/>
    <cellStyle name="Comma 95 27" xfId="6566"/>
    <cellStyle name="Comma 95 28" xfId="6793"/>
    <cellStyle name="Comma 95 29" xfId="7021"/>
    <cellStyle name="Comma 95 3" xfId="1372"/>
    <cellStyle name="Comma 95 3 2" xfId="18748"/>
    <cellStyle name="Comma 95 30" xfId="7249"/>
    <cellStyle name="Comma 95 31" xfId="7475"/>
    <cellStyle name="Comma 95 32" xfId="7701"/>
    <cellStyle name="Comma 95 33" xfId="7929"/>
    <cellStyle name="Comma 95 34" xfId="8155"/>
    <cellStyle name="Comma 95 35" xfId="8381"/>
    <cellStyle name="Comma 95 36" xfId="8609"/>
    <cellStyle name="Comma 95 37" xfId="8835"/>
    <cellStyle name="Comma 95 38" xfId="9061"/>
    <cellStyle name="Comma 95 39" xfId="9284"/>
    <cellStyle name="Comma 95 4" xfId="937"/>
    <cellStyle name="Comma 95 40" xfId="9510"/>
    <cellStyle name="Comma 95 41" xfId="9731"/>
    <cellStyle name="Comma 95 42" xfId="9954"/>
    <cellStyle name="Comma 95 43" xfId="10172"/>
    <cellStyle name="Comma 95 44" xfId="10390"/>
    <cellStyle name="Comma 95 45" xfId="10608"/>
    <cellStyle name="Comma 95 46" xfId="10826"/>
    <cellStyle name="Comma 95 47" xfId="11044"/>
    <cellStyle name="Comma 95 48" xfId="11258"/>
    <cellStyle name="Comma 95 49" xfId="11474"/>
    <cellStyle name="Comma 95 5" xfId="1542"/>
    <cellStyle name="Comma 95 50" xfId="11688"/>
    <cellStyle name="Comma 95 51" xfId="11903"/>
    <cellStyle name="Comma 95 52" xfId="12116"/>
    <cellStyle name="Comma 95 53" xfId="12321"/>
    <cellStyle name="Comma 95 54" xfId="12522"/>
    <cellStyle name="Comma 95 55" xfId="12718"/>
    <cellStyle name="Comma 95 56" xfId="13328"/>
    <cellStyle name="Comma 95 57" xfId="13014"/>
    <cellStyle name="Comma 95 58" xfId="13487"/>
    <cellStyle name="Comma 95 59" xfId="13684"/>
    <cellStyle name="Comma 95 6" xfId="1765"/>
    <cellStyle name="Comma 95 60" xfId="13893"/>
    <cellStyle name="Comma 95 61" xfId="14087"/>
    <cellStyle name="Comma 95 62" xfId="14658"/>
    <cellStyle name="Comma 95 63" xfId="14383"/>
    <cellStyle name="Comma 95 64" xfId="14803"/>
    <cellStyle name="Comma 95 65" xfId="14996"/>
    <cellStyle name="Comma 95 7" xfId="1991"/>
    <cellStyle name="Comma 95 8" xfId="2213"/>
    <cellStyle name="Comma 95 9" xfId="2437"/>
    <cellStyle name="Comma 96" xfId="555"/>
    <cellStyle name="Comma 96 10" xfId="2659"/>
    <cellStyle name="Comma 96 11" xfId="2878"/>
    <cellStyle name="Comma 96 12" xfId="3094"/>
    <cellStyle name="Comma 96 13" xfId="3318"/>
    <cellStyle name="Comma 96 14" xfId="3536"/>
    <cellStyle name="Comma 96 15" xfId="3744"/>
    <cellStyle name="Comma 96 16" xfId="3965"/>
    <cellStyle name="Comma 96 17" xfId="4179"/>
    <cellStyle name="Comma 96 18" xfId="4395"/>
    <cellStyle name="Comma 96 19" xfId="4610"/>
    <cellStyle name="Comma 96 2" xfId="556"/>
    <cellStyle name="Comma 96 2 10" xfId="2879"/>
    <cellStyle name="Comma 96 2 11" xfId="3095"/>
    <cellStyle name="Comma 96 2 12" xfId="3319"/>
    <cellStyle name="Comma 96 2 13" xfId="3537"/>
    <cellStyle name="Comma 96 2 14" xfId="3745"/>
    <cellStyle name="Comma 96 2 15" xfId="3966"/>
    <cellStyle name="Comma 96 2 16" xfId="4180"/>
    <cellStyle name="Comma 96 2 17" xfId="4396"/>
    <cellStyle name="Comma 96 2 18" xfId="4611"/>
    <cellStyle name="Comma 96 2 19" xfId="4823"/>
    <cellStyle name="Comma 96 2 2" xfId="1375"/>
    <cellStyle name="Comma 96 2 2 2" xfId="18749"/>
    <cellStyle name="Comma 96 2 20" xfId="5028"/>
    <cellStyle name="Comma 96 2 21" xfId="5229"/>
    <cellStyle name="Comma 96 2 22" xfId="5424"/>
    <cellStyle name="Comma 96 2 23" xfId="6171"/>
    <cellStyle name="Comma 96 2 24" xfId="5719"/>
    <cellStyle name="Comma 96 2 25" xfId="6338"/>
    <cellStyle name="Comma 96 2 26" xfId="6569"/>
    <cellStyle name="Comma 96 2 27" xfId="6796"/>
    <cellStyle name="Comma 96 2 28" xfId="7024"/>
    <cellStyle name="Comma 96 2 29" xfId="7252"/>
    <cellStyle name="Comma 96 2 3" xfId="934"/>
    <cellStyle name="Comma 96 2 30" xfId="7478"/>
    <cellStyle name="Comma 96 2 31" xfId="7704"/>
    <cellStyle name="Comma 96 2 32" xfId="7932"/>
    <cellStyle name="Comma 96 2 33" xfId="8158"/>
    <cellStyle name="Comma 96 2 34" xfId="8384"/>
    <cellStyle name="Comma 96 2 35" xfId="8612"/>
    <cellStyle name="Comma 96 2 36" xfId="8838"/>
    <cellStyle name="Comma 96 2 37" xfId="9064"/>
    <cellStyle name="Comma 96 2 38" xfId="9287"/>
    <cellStyle name="Comma 96 2 39" xfId="9513"/>
    <cellStyle name="Comma 96 2 4" xfId="1545"/>
    <cellStyle name="Comma 96 2 40" xfId="9734"/>
    <cellStyle name="Comma 96 2 41" xfId="9957"/>
    <cellStyle name="Comma 96 2 42" xfId="10175"/>
    <cellStyle name="Comma 96 2 43" xfId="10393"/>
    <cellStyle name="Comma 96 2 44" xfId="10611"/>
    <cellStyle name="Comma 96 2 45" xfId="10829"/>
    <cellStyle name="Comma 96 2 46" xfId="11047"/>
    <cellStyle name="Comma 96 2 47" xfId="11261"/>
    <cellStyle name="Comma 96 2 48" xfId="11477"/>
    <cellStyle name="Comma 96 2 49" xfId="11691"/>
    <cellStyle name="Comma 96 2 5" xfId="1768"/>
    <cellStyle name="Comma 96 2 50" xfId="11906"/>
    <cellStyle name="Comma 96 2 51" xfId="12119"/>
    <cellStyle name="Comma 96 2 52" xfId="12324"/>
    <cellStyle name="Comma 96 2 53" xfId="12525"/>
    <cellStyle name="Comma 96 2 54" xfId="12721"/>
    <cellStyle name="Comma 96 2 55" xfId="13331"/>
    <cellStyle name="Comma 96 2 56" xfId="13011"/>
    <cellStyle name="Comma 96 2 57" xfId="13490"/>
    <cellStyle name="Comma 96 2 58" xfId="13687"/>
    <cellStyle name="Comma 96 2 59" xfId="13896"/>
    <cellStyle name="Comma 96 2 6" xfId="1994"/>
    <cellStyle name="Comma 96 2 60" xfId="14090"/>
    <cellStyle name="Comma 96 2 61" xfId="14661"/>
    <cellStyle name="Comma 96 2 62" xfId="14380"/>
    <cellStyle name="Comma 96 2 63" xfId="14806"/>
    <cellStyle name="Comma 96 2 64" xfId="14999"/>
    <cellStyle name="Comma 96 2 7" xfId="2216"/>
    <cellStyle name="Comma 96 2 8" xfId="2440"/>
    <cellStyle name="Comma 96 2 9" xfId="2660"/>
    <cellStyle name="Comma 96 20" xfId="4822"/>
    <cellStyle name="Comma 96 21" xfId="5027"/>
    <cellStyle name="Comma 96 22" xfId="5228"/>
    <cellStyle name="Comma 96 23" xfId="5423"/>
    <cellStyle name="Comma 96 24" xfId="6170"/>
    <cellStyle name="Comma 96 25" xfId="5720"/>
    <cellStyle name="Comma 96 26" xfId="6337"/>
    <cellStyle name="Comma 96 27" xfId="6568"/>
    <cellStyle name="Comma 96 28" xfId="6795"/>
    <cellStyle name="Comma 96 29" xfId="7023"/>
    <cellStyle name="Comma 96 3" xfId="1374"/>
    <cellStyle name="Comma 96 3 2" xfId="18750"/>
    <cellStyle name="Comma 96 30" xfId="7251"/>
    <cellStyle name="Comma 96 31" xfId="7477"/>
    <cellStyle name="Comma 96 32" xfId="7703"/>
    <cellStyle name="Comma 96 33" xfId="7931"/>
    <cellStyle name="Comma 96 34" xfId="8157"/>
    <cellStyle name="Comma 96 35" xfId="8383"/>
    <cellStyle name="Comma 96 36" xfId="8611"/>
    <cellStyle name="Comma 96 37" xfId="8837"/>
    <cellStyle name="Comma 96 38" xfId="9063"/>
    <cellStyle name="Comma 96 39" xfId="9286"/>
    <cellStyle name="Comma 96 4" xfId="935"/>
    <cellStyle name="Comma 96 40" xfId="9512"/>
    <cellStyle name="Comma 96 41" xfId="9733"/>
    <cellStyle name="Comma 96 42" xfId="9956"/>
    <cellStyle name="Comma 96 43" xfId="10174"/>
    <cellStyle name="Comma 96 44" xfId="10392"/>
    <cellStyle name="Comma 96 45" xfId="10610"/>
    <cellStyle name="Comma 96 46" xfId="10828"/>
    <cellStyle name="Comma 96 47" xfId="11046"/>
    <cellStyle name="Comma 96 48" xfId="11260"/>
    <cellStyle name="Comma 96 49" xfId="11476"/>
    <cellStyle name="Comma 96 5" xfId="1544"/>
    <cellStyle name="Comma 96 50" xfId="11690"/>
    <cellStyle name="Comma 96 51" xfId="11905"/>
    <cellStyle name="Comma 96 52" xfId="12118"/>
    <cellStyle name="Comma 96 53" xfId="12323"/>
    <cellStyle name="Comma 96 54" xfId="12524"/>
    <cellStyle name="Comma 96 55" xfId="12720"/>
    <cellStyle name="Comma 96 56" xfId="13330"/>
    <cellStyle name="Comma 96 57" xfId="13012"/>
    <cellStyle name="Comma 96 58" xfId="13489"/>
    <cellStyle name="Comma 96 59" xfId="13686"/>
    <cellStyle name="Comma 96 6" xfId="1767"/>
    <cellStyle name="Comma 96 60" xfId="13895"/>
    <cellStyle name="Comma 96 61" xfId="14089"/>
    <cellStyle name="Comma 96 62" xfId="14660"/>
    <cellStyle name="Comma 96 63" xfId="14381"/>
    <cellStyle name="Comma 96 64" xfId="14805"/>
    <cellStyle name="Comma 96 65" xfId="14998"/>
    <cellStyle name="Comma 96 7" xfId="1993"/>
    <cellStyle name="Comma 96 8" xfId="2215"/>
    <cellStyle name="Comma 96 9" xfId="2439"/>
    <cellStyle name="Comma 97" xfId="557"/>
    <cellStyle name="Comma 97 10" xfId="2661"/>
    <cellStyle name="Comma 97 11" xfId="2880"/>
    <cellStyle name="Comma 97 12" xfId="3096"/>
    <cellStyle name="Comma 97 13" xfId="3320"/>
    <cellStyle name="Comma 97 14" xfId="3538"/>
    <cellStyle name="Comma 97 15" xfId="3746"/>
    <cellStyle name="Comma 97 16" xfId="3967"/>
    <cellStyle name="Comma 97 17" xfId="4181"/>
    <cellStyle name="Comma 97 18" xfId="4397"/>
    <cellStyle name="Comma 97 19" xfId="4612"/>
    <cellStyle name="Comma 97 2" xfId="558"/>
    <cellStyle name="Comma 97 2 10" xfId="2881"/>
    <cellStyle name="Comma 97 2 11" xfId="3097"/>
    <cellStyle name="Comma 97 2 12" xfId="3321"/>
    <cellStyle name="Comma 97 2 13" xfId="3539"/>
    <cellStyle name="Comma 97 2 14" xfId="3747"/>
    <cellStyle name="Comma 97 2 15" xfId="3968"/>
    <cellStyle name="Comma 97 2 16" xfId="4182"/>
    <cellStyle name="Comma 97 2 17" xfId="4398"/>
    <cellStyle name="Comma 97 2 18" xfId="4613"/>
    <cellStyle name="Comma 97 2 19" xfId="4825"/>
    <cellStyle name="Comma 97 2 2" xfId="1377"/>
    <cellStyle name="Comma 97 2 2 2" xfId="18751"/>
    <cellStyle name="Comma 97 2 20" xfId="5030"/>
    <cellStyle name="Comma 97 2 21" xfId="5231"/>
    <cellStyle name="Comma 97 2 22" xfId="5426"/>
    <cellStyle name="Comma 97 2 23" xfId="6173"/>
    <cellStyle name="Comma 97 2 24" xfId="5717"/>
    <cellStyle name="Comma 97 2 25" xfId="6340"/>
    <cellStyle name="Comma 97 2 26" xfId="6571"/>
    <cellStyle name="Comma 97 2 27" xfId="6798"/>
    <cellStyle name="Comma 97 2 28" xfId="7026"/>
    <cellStyle name="Comma 97 2 29" xfId="7254"/>
    <cellStyle name="Comma 97 2 3" xfId="932"/>
    <cellStyle name="Comma 97 2 30" xfId="7480"/>
    <cellStyle name="Comma 97 2 31" xfId="7706"/>
    <cellStyle name="Comma 97 2 32" xfId="7934"/>
    <cellStyle name="Comma 97 2 33" xfId="8160"/>
    <cellStyle name="Comma 97 2 34" xfId="8386"/>
    <cellStyle name="Comma 97 2 35" xfId="8614"/>
    <cellStyle name="Comma 97 2 36" xfId="8840"/>
    <cellStyle name="Comma 97 2 37" xfId="9066"/>
    <cellStyle name="Comma 97 2 38" xfId="9289"/>
    <cellStyle name="Comma 97 2 39" xfId="9515"/>
    <cellStyle name="Comma 97 2 4" xfId="1547"/>
    <cellStyle name="Comma 97 2 40" xfId="9736"/>
    <cellStyle name="Comma 97 2 41" xfId="9959"/>
    <cellStyle name="Comma 97 2 42" xfId="10177"/>
    <cellStyle name="Comma 97 2 43" xfId="10395"/>
    <cellStyle name="Comma 97 2 44" xfId="10613"/>
    <cellStyle name="Comma 97 2 45" xfId="10831"/>
    <cellStyle name="Comma 97 2 46" xfId="11049"/>
    <cellStyle name="Comma 97 2 47" xfId="11263"/>
    <cellStyle name="Comma 97 2 48" xfId="11479"/>
    <cellStyle name="Comma 97 2 49" xfId="11693"/>
    <cellStyle name="Comma 97 2 5" xfId="1770"/>
    <cellStyle name="Comma 97 2 50" xfId="11908"/>
    <cellStyle name="Comma 97 2 51" xfId="12121"/>
    <cellStyle name="Comma 97 2 52" xfId="12326"/>
    <cellStyle name="Comma 97 2 53" xfId="12527"/>
    <cellStyle name="Comma 97 2 54" xfId="12723"/>
    <cellStyle name="Comma 97 2 55" xfId="13333"/>
    <cellStyle name="Comma 97 2 56" xfId="13009"/>
    <cellStyle name="Comma 97 2 57" xfId="13492"/>
    <cellStyle name="Comma 97 2 58" xfId="13689"/>
    <cellStyle name="Comma 97 2 59" xfId="13898"/>
    <cellStyle name="Comma 97 2 6" xfId="1996"/>
    <cellStyle name="Comma 97 2 60" xfId="14092"/>
    <cellStyle name="Comma 97 2 61" xfId="14663"/>
    <cellStyle name="Comma 97 2 62" xfId="14378"/>
    <cellStyle name="Comma 97 2 63" xfId="14808"/>
    <cellStyle name="Comma 97 2 64" xfId="15001"/>
    <cellStyle name="Comma 97 2 7" xfId="2218"/>
    <cellStyle name="Comma 97 2 8" xfId="2442"/>
    <cellStyle name="Comma 97 2 9" xfId="2662"/>
    <cellStyle name="Comma 97 20" xfId="4824"/>
    <cellStyle name="Comma 97 21" xfId="5029"/>
    <cellStyle name="Comma 97 22" xfId="5230"/>
    <cellStyle name="Comma 97 23" xfId="5425"/>
    <cellStyle name="Comma 97 24" xfId="6172"/>
    <cellStyle name="Comma 97 25" xfId="5718"/>
    <cellStyle name="Comma 97 26" xfId="6339"/>
    <cellStyle name="Comma 97 27" xfId="6570"/>
    <cellStyle name="Comma 97 28" xfId="6797"/>
    <cellStyle name="Comma 97 29" xfId="7025"/>
    <cellStyle name="Comma 97 3" xfId="1376"/>
    <cellStyle name="Comma 97 3 2" xfId="18752"/>
    <cellStyle name="Comma 97 30" xfId="7253"/>
    <cellStyle name="Comma 97 31" xfId="7479"/>
    <cellStyle name="Comma 97 32" xfId="7705"/>
    <cellStyle name="Comma 97 33" xfId="7933"/>
    <cellStyle name="Comma 97 34" xfId="8159"/>
    <cellStyle name="Comma 97 35" xfId="8385"/>
    <cellStyle name="Comma 97 36" xfId="8613"/>
    <cellStyle name="Comma 97 37" xfId="8839"/>
    <cellStyle name="Comma 97 38" xfId="9065"/>
    <cellStyle name="Comma 97 39" xfId="9288"/>
    <cellStyle name="Comma 97 4" xfId="933"/>
    <cellStyle name="Comma 97 40" xfId="9514"/>
    <cellStyle name="Comma 97 41" xfId="9735"/>
    <cellStyle name="Comma 97 42" xfId="9958"/>
    <cellStyle name="Comma 97 43" xfId="10176"/>
    <cellStyle name="Comma 97 44" xfId="10394"/>
    <cellStyle name="Comma 97 45" xfId="10612"/>
    <cellStyle name="Comma 97 46" xfId="10830"/>
    <cellStyle name="Comma 97 47" xfId="11048"/>
    <cellStyle name="Comma 97 48" xfId="11262"/>
    <cellStyle name="Comma 97 49" xfId="11478"/>
    <cellStyle name="Comma 97 5" xfId="1546"/>
    <cellStyle name="Comma 97 50" xfId="11692"/>
    <cellStyle name="Comma 97 51" xfId="11907"/>
    <cellStyle name="Comma 97 52" xfId="12120"/>
    <cellStyle name="Comma 97 53" xfId="12325"/>
    <cellStyle name="Comma 97 54" xfId="12526"/>
    <cellStyle name="Comma 97 55" xfId="12722"/>
    <cellStyle name="Comma 97 56" xfId="13332"/>
    <cellStyle name="Comma 97 57" xfId="13010"/>
    <cellStyle name="Comma 97 58" xfId="13491"/>
    <cellStyle name="Comma 97 59" xfId="13688"/>
    <cellStyle name="Comma 97 6" xfId="1769"/>
    <cellStyle name="Comma 97 60" xfId="13897"/>
    <cellStyle name="Comma 97 61" xfId="14091"/>
    <cellStyle name="Comma 97 62" xfId="14662"/>
    <cellStyle name="Comma 97 63" xfId="14379"/>
    <cellStyle name="Comma 97 64" xfId="14807"/>
    <cellStyle name="Comma 97 65" xfId="15000"/>
    <cellStyle name="Comma 97 7" xfId="1995"/>
    <cellStyle name="Comma 97 8" xfId="2217"/>
    <cellStyle name="Comma 97 9" xfId="2441"/>
    <cellStyle name="Comma 98" xfId="559"/>
    <cellStyle name="Comma 98 10" xfId="2663"/>
    <cellStyle name="Comma 98 11" xfId="2882"/>
    <cellStyle name="Comma 98 12" xfId="3098"/>
    <cellStyle name="Comma 98 13" xfId="3322"/>
    <cellStyle name="Comma 98 14" xfId="3540"/>
    <cellStyle name="Comma 98 15" xfId="3748"/>
    <cellStyle name="Comma 98 16" xfId="3969"/>
    <cellStyle name="Comma 98 17" xfId="4183"/>
    <cellStyle name="Comma 98 18" xfId="4399"/>
    <cellStyle name="Comma 98 19" xfId="4614"/>
    <cellStyle name="Comma 98 2" xfId="560"/>
    <cellStyle name="Comma 98 2 10" xfId="2883"/>
    <cellStyle name="Comma 98 2 11" xfId="3099"/>
    <cellStyle name="Comma 98 2 12" xfId="3323"/>
    <cellStyle name="Comma 98 2 13" xfId="3541"/>
    <cellStyle name="Comma 98 2 14" xfId="3749"/>
    <cellStyle name="Comma 98 2 15" xfId="3970"/>
    <cellStyle name="Comma 98 2 16" xfId="4184"/>
    <cellStyle name="Comma 98 2 17" xfId="4400"/>
    <cellStyle name="Comma 98 2 18" xfId="4615"/>
    <cellStyle name="Comma 98 2 19" xfId="4827"/>
    <cellStyle name="Comma 98 2 2" xfId="1379"/>
    <cellStyle name="Comma 98 2 2 2" xfId="18753"/>
    <cellStyle name="Comma 98 2 20" xfId="5032"/>
    <cellStyle name="Comma 98 2 21" xfId="5233"/>
    <cellStyle name="Comma 98 2 22" xfId="5428"/>
    <cellStyle name="Comma 98 2 23" xfId="6175"/>
    <cellStyle name="Comma 98 2 24" xfId="5715"/>
    <cellStyle name="Comma 98 2 25" xfId="6342"/>
    <cellStyle name="Comma 98 2 26" xfId="6573"/>
    <cellStyle name="Comma 98 2 27" xfId="6800"/>
    <cellStyle name="Comma 98 2 28" xfId="7028"/>
    <cellStyle name="Comma 98 2 29" xfId="7256"/>
    <cellStyle name="Comma 98 2 3" xfId="930"/>
    <cellStyle name="Comma 98 2 30" xfId="7482"/>
    <cellStyle name="Comma 98 2 31" xfId="7708"/>
    <cellStyle name="Comma 98 2 32" xfId="7936"/>
    <cellStyle name="Comma 98 2 33" xfId="8162"/>
    <cellStyle name="Comma 98 2 34" xfId="8388"/>
    <cellStyle name="Comma 98 2 35" xfId="8616"/>
    <cellStyle name="Comma 98 2 36" xfId="8842"/>
    <cellStyle name="Comma 98 2 37" xfId="9068"/>
    <cellStyle name="Comma 98 2 38" xfId="9291"/>
    <cellStyle name="Comma 98 2 39" xfId="9517"/>
    <cellStyle name="Comma 98 2 4" xfId="1549"/>
    <cellStyle name="Comma 98 2 40" xfId="9738"/>
    <cellStyle name="Comma 98 2 41" xfId="9961"/>
    <cellStyle name="Comma 98 2 42" xfId="10179"/>
    <cellStyle name="Comma 98 2 43" xfId="10397"/>
    <cellStyle name="Comma 98 2 44" xfId="10615"/>
    <cellStyle name="Comma 98 2 45" xfId="10833"/>
    <cellStyle name="Comma 98 2 46" xfId="11051"/>
    <cellStyle name="Comma 98 2 47" xfId="11265"/>
    <cellStyle name="Comma 98 2 48" xfId="11481"/>
    <cellStyle name="Comma 98 2 49" xfId="11695"/>
    <cellStyle name="Comma 98 2 5" xfId="1772"/>
    <cellStyle name="Comma 98 2 50" xfId="11910"/>
    <cellStyle name="Comma 98 2 51" xfId="12123"/>
    <cellStyle name="Comma 98 2 52" xfId="12328"/>
    <cellStyle name="Comma 98 2 53" xfId="12529"/>
    <cellStyle name="Comma 98 2 54" xfId="12725"/>
    <cellStyle name="Comma 98 2 55" xfId="13335"/>
    <cellStyle name="Comma 98 2 56" xfId="13007"/>
    <cellStyle name="Comma 98 2 57" xfId="13494"/>
    <cellStyle name="Comma 98 2 58" xfId="13691"/>
    <cellStyle name="Comma 98 2 59" xfId="13900"/>
    <cellStyle name="Comma 98 2 6" xfId="1998"/>
    <cellStyle name="Comma 98 2 60" xfId="14094"/>
    <cellStyle name="Comma 98 2 61" xfId="14665"/>
    <cellStyle name="Comma 98 2 62" xfId="14376"/>
    <cellStyle name="Comma 98 2 63" xfId="14810"/>
    <cellStyle name="Comma 98 2 64" xfId="15003"/>
    <cellStyle name="Comma 98 2 7" xfId="2220"/>
    <cellStyle name="Comma 98 2 8" xfId="2444"/>
    <cellStyle name="Comma 98 2 9" xfId="2664"/>
    <cellStyle name="Comma 98 20" xfId="4826"/>
    <cellStyle name="Comma 98 21" xfId="5031"/>
    <cellStyle name="Comma 98 22" xfId="5232"/>
    <cellStyle name="Comma 98 23" xfId="5427"/>
    <cellStyle name="Comma 98 24" xfId="6174"/>
    <cellStyle name="Comma 98 25" xfId="5716"/>
    <cellStyle name="Comma 98 26" xfId="6341"/>
    <cellStyle name="Comma 98 27" xfId="6572"/>
    <cellStyle name="Comma 98 28" xfId="6799"/>
    <cellStyle name="Comma 98 29" xfId="7027"/>
    <cellStyle name="Comma 98 3" xfId="1378"/>
    <cellStyle name="Comma 98 3 2" xfId="18754"/>
    <cellStyle name="Comma 98 30" xfId="7255"/>
    <cellStyle name="Comma 98 31" xfId="7481"/>
    <cellStyle name="Comma 98 32" xfId="7707"/>
    <cellStyle name="Comma 98 33" xfId="7935"/>
    <cellStyle name="Comma 98 34" xfId="8161"/>
    <cellStyle name="Comma 98 35" xfId="8387"/>
    <cellStyle name="Comma 98 36" xfId="8615"/>
    <cellStyle name="Comma 98 37" xfId="8841"/>
    <cellStyle name="Comma 98 38" xfId="9067"/>
    <cellStyle name="Comma 98 39" xfId="9290"/>
    <cellStyle name="Comma 98 4" xfId="931"/>
    <cellStyle name="Comma 98 40" xfId="9516"/>
    <cellStyle name="Comma 98 41" xfId="9737"/>
    <cellStyle name="Comma 98 42" xfId="9960"/>
    <cellStyle name="Comma 98 43" xfId="10178"/>
    <cellStyle name="Comma 98 44" xfId="10396"/>
    <cellStyle name="Comma 98 45" xfId="10614"/>
    <cellStyle name="Comma 98 46" xfId="10832"/>
    <cellStyle name="Comma 98 47" xfId="11050"/>
    <cellStyle name="Comma 98 48" xfId="11264"/>
    <cellStyle name="Comma 98 49" xfId="11480"/>
    <cellStyle name="Comma 98 5" xfId="1548"/>
    <cellStyle name="Comma 98 50" xfId="11694"/>
    <cellStyle name="Comma 98 51" xfId="11909"/>
    <cellStyle name="Comma 98 52" xfId="12122"/>
    <cellStyle name="Comma 98 53" xfId="12327"/>
    <cellStyle name="Comma 98 54" xfId="12528"/>
    <cellStyle name="Comma 98 55" xfId="12724"/>
    <cellStyle name="Comma 98 56" xfId="13334"/>
    <cellStyle name="Comma 98 57" xfId="13008"/>
    <cellStyle name="Comma 98 58" xfId="13493"/>
    <cellStyle name="Comma 98 59" xfId="13690"/>
    <cellStyle name="Comma 98 6" xfId="1771"/>
    <cellStyle name="Comma 98 60" xfId="13899"/>
    <cellStyle name="Comma 98 61" xfId="14093"/>
    <cellStyle name="Comma 98 62" xfId="14664"/>
    <cellStyle name="Comma 98 63" xfId="14377"/>
    <cellStyle name="Comma 98 64" xfId="14809"/>
    <cellStyle name="Comma 98 65" xfId="15002"/>
    <cellStyle name="Comma 98 7" xfId="1997"/>
    <cellStyle name="Comma 98 8" xfId="2219"/>
    <cellStyle name="Comma 98 9" xfId="2443"/>
    <cellStyle name="Comma 99" xfId="561"/>
    <cellStyle name="Comma 99 10" xfId="2665"/>
    <cellStyle name="Comma 99 11" xfId="2884"/>
    <cellStyle name="Comma 99 12" xfId="3100"/>
    <cellStyle name="Comma 99 13" xfId="3324"/>
    <cellStyle name="Comma 99 14" xfId="3542"/>
    <cellStyle name="Comma 99 15" xfId="3750"/>
    <cellStyle name="Comma 99 16" xfId="3971"/>
    <cellStyle name="Comma 99 17" xfId="4185"/>
    <cellStyle name="Comma 99 18" xfId="4401"/>
    <cellStyle name="Comma 99 19" xfId="4616"/>
    <cellStyle name="Comma 99 2" xfId="562"/>
    <cellStyle name="Comma 99 2 10" xfId="2885"/>
    <cellStyle name="Comma 99 2 11" xfId="3101"/>
    <cellStyle name="Comma 99 2 12" xfId="3325"/>
    <cellStyle name="Comma 99 2 13" xfId="3543"/>
    <cellStyle name="Comma 99 2 14" xfId="3751"/>
    <cellStyle name="Comma 99 2 15" xfId="3972"/>
    <cellStyle name="Comma 99 2 16" xfId="4186"/>
    <cellStyle name="Comma 99 2 17" xfId="4402"/>
    <cellStyle name="Comma 99 2 18" xfId="4617"/>
    <cellStyle name="Comma 99 2 19" xfId="4829"/>
    <cellStyle name="Comma 99 2 2" xfId="1381"/>
    <cellStyle name="Comma 99 2 2 2" xfId="18755"/>
    <cellStyle name="Comma 99 2 20" xfId="5034"/>
    <cellStyle name="Comma 99 2 21" xfId="5235"/>
    <cellStyle name="Comma 99 2 22" xfId="5430"/>
    <cellStyle name="Comma 99 2 23" xfId="6177"/>
    <cellStyle name="Comma 99 2 24" xfId="5713"/>
    <cellStyle name="Comma 99 2 25" xfId="6344"/>
    <cellStyle name="Comma 99 2 26" xfId="6575"/>
    <cellStyle name="Comma 99 2 27" xfId="6802"/>
    <cellStyle name="Comma 99 2 28" xfId="7030"/>
    <cellStyle name="Comma 99 2 29" xfId="7258"/>
    <cellStyle name="Comma 99 2 3" xfId="928"/>
    <cellStyle name="Comma 99 2 30" xfId="7484"/>
    <cellStyle name="Comma 99 2 31" xfId="7710"/>
    <cellStyle name="Comma 99 2 32" xfId="7938"/>
    <cellStyle name="Comma 99 2 33" xfId="8164"/>
    <cellStyle name="Comma 99 2 34" xfId="8390"/>
    <cellStyle name="Comma 99 2 35" xfId="8618"/>
    <cellStyle name="Comma 99 2 36" xfId="8844"/>
    <cellStyle name="Comma 99 2 37" xfId="9070"/>
    <cellStyle name="Comma 99 2 38" xfId="9293"/>
    <cellStyle name="Comma 99 2 39" xfId="9519"/>
    <cellStyle name="Comma 99 2 4" xfId="1551"/>
    <cellStyle name="Comma 99 2 40" xfId="9740"/>
    <cellStyle name="Comma 99 2 41" xfId="9963"/>
    <cellStyle name="Comma 99 2 42" xfId="10181"/>
    <cellStyle name="Comma 99 2 43" xfId="10399"/>
    <cellStyle name="Comma 99 2 44" xfId="10617"/>
    <cellStyle name="Comma 99 2 45" xfId="10835"/>
    <cellStyle name="Comma 99 2 46" xfId="11053"/>
    <cellStyle name="Comma 99 2 47" xfId="11267"/>
    <cellStyle name="Comma 99 2 48" xfId="11483"/>
    <cellStyle name="Comma 99 2 49" xfId="11697"/>
    <cellStyle name="Comma 99 2 5" xfId="1774"/>
    <cellStyle name="Comma 99 2 50" xfId="11912"/>
    <cellStyle name="Comma 99 2 51" xfId="12125"/>
    <cellStyle name="Comma 99 2 52" xfId="12330"/>
    <cellStyle name="Comma 99 2 53" xfId="12531"/>
    <cellStyle name="Comma 99 2 54" xfId="12727"/>
    <cellStyle name="Comma 99 2 55" xfId="13337"/>
    <cellStyle name="Comma 99 2 56" xfId="13005"/>
    <cellStyle name="Comma 99 2 57" xfId="13496"/>
    <cellStyle name="Comma 99 2 58" xfId="13693"/>
    <cellStyle name="Comma 99 2 59" xfId="13902"/>
    <cellStyle name="Comma 99 2 6" xfId="2000"/>
    <cellStyle name="Comma 99 2 60" xfId="14096"/>
    <cellStyle name="Comma 99 2 61" xfId="14667"/>
    <cellStyle name="Comma 99 2 62" xfId="14374"/>
    <cellStyle name="Comma 99 2 63" xfId="14812"/>
    <cellStyle name="Comma 99 2 64" xfId="15005"/>
    <cellStyle name="Comma 99 2 7" xfId="2222"/>
    <cellStyle name="Comma 99 2 8" xfId="2446"/>
    <cellStyle name="Comma 99 2 9" xfId="2666"/>
    <cellStyle name="Comma 99 20" xfId="4828"/>
    <cellStyle name="Comma 99 21" xfId="5033"/>
    <cellStyle name="Comma 99 22" xfId="5234"/>
    <cellStyle name="Comma 99 23" xfId="5429"/>
    <cellStyle name="Comma 99 24" xfId="6176"/>
    <cellStyle name="Comma 99 25" xfId="5714"/>
    <cellStyle name="Comma 99 26" xfId="6343"/>
    <cellStyle name="Comma 99 27" xfId="6574"/>
    <cellStyle name="Comma 99 28" xfId="6801"/>
    <cellStyle name="Comma 99 29" xfId="7029"/>
    <cellStyle name="Comma 99 3" xfId="1380"/>
    <cellStyle name="Comma 99 3 2" xfId="18756"/>
    <cellStyle name="Comma 99 30" xfId="7257"/>
    <cellStyle name="Comma 99 31" xfId="7483"/>
    <cellStyle name="Comma 99 32" xfId="7709"/>
    <cellStyle name="Comma 99 33" xfId="7937"/>
    <cellStyle name="Comma 99 34" xfId="8163"/>
    <cellStyle name="Comma 99 35" xfId="8389"/>
    <cellStyle name="Comma 99 36" xfId="8617"/>
    <cellStyle name="Comma 99 37" xfId="8843"/>
    <cellStyle name="Comma 99 38" xfId="9069"/>
    <cellStyle name="Comma 99 39" xfId="9292"/>
    <cellStyle name="Comma 99 4" xfId="929"/>
    <cellStyle name="Comma 99 40" xfId="9518"/>
    <cellStyle name="Comma 99 41" xfId="9739"/>
    <cellStyle name="Comma 99 42" xfId="9962"/>
    <cellStyle name="Comma 99 43" xfId="10180"/>
    <cellStyle name="Comma 99 44" xfId="10398"/>
    <cellStyle name="Comma 99 45" xfId="10616"/>
    <cellStyle name="Comma 99 46" xfId="10834"/>
    <cellStyle name="Comma 99 47" xfId="11052"/>
    <cellStyle name="Comma 99 48" xfId="11266"/>
    <cellStyle name="Comma 99 49" xfId="11482"/>
    <cellStyle name="Comma 99 5" xfId="1550"/>
    <cellStyle name="Comma 99 50" xfId="11696"/>
    <cellStyle name="Comma 99 51" xfId="11911"/>
    <cellStyle name="Comma 99 52" xfId="12124"/>
    <cellStyle name="Comma 99 53" xfId="12329"/>
    <cellStyle name="Comma 99 54" xfId="12530"/>
    <cellStyle name="Comma 99 55" xfId="12726"/>
    <cellStyle name="Comma 99 56" xfId="13336"/>
    <cellStyle name="Comma 99 57" xfId="13006"/>
    <cellStyle name="Comma 99 58" xfId="13495"/>
    <cellStyle name="Comma 99 59" xfId="13692"/>
    <cellStyle name="Comma 99 6" xfId="1773"/>
    <cellStyle name="Comma 99 60" xfId="13901"/>
    <cellStyle name="Comma 99 61" xfId="14095"/>
    <cellStyle name="Comma 99 62" xfId="14666"/>
    <cellStyle name="Comma 99 63" xfId="14375"/>
    <cellStyle name="Comma 99 64" xfId="14811"/>
    <cellStyle name="Comma 99 65" xfId="15004"/>
    <cellStyle name="Comma 99 7" xfId="1999"/>
    <cellStyle name="Comma 99 8" xfId="2221"/>
    <cellStyle name="Comma 99 9" xfId="2445"/>
    <cellStyle name="Currency 2" xfId="563"/>
    <cellStyle name="Currency 3" xfId="564"/>
    <cellStyle name="Explanatory Text 2" xfId="565"/>
    <cellStyle name="Explanatory Text 3" xfId="566"/>
    <cellStyle name="Explanatory Text 4" xfId="567"/>
    <cellStyle name="foot left" xfId="568"/>
    <cellStyle name="foot-right" xfId="569"/>
    <cellStyle name="Good 2" xfId="570"/>
    <cellStyle name="Good 3" xfId="571"/>
    <cellStyle name="Good 4" xfId="572"/>
    <cellStyle name="Heading 1 2" xfId="573"/>
    <cellStyle name="Heading 1 3" xfId="574"/>
    <cellStyle name="Heading 1 4" xfId="575"/>
    <cellStyle name="Heading 2 2" xfId="576"/>
    <cellStyle name="Heading 2 3" xfId="577"/>
    <cellStyle name="Heading 2 4" xfId="578"/>
    <cellStyle name="Heading 3 2" xfId="579"/>
    <cellStyle name="Heading 3 3" xfId="580"/>
    <cellStyle name="Heading 3 4" xfId="581"/>
    <cellStyle name="Heading 4 2" xfId="582"/>
    <cellStyle name="Heading 4 3" xfId="583"/>
    <cellStyle name="Heading 4 4" xfId="584"/>
    <cellStyle name="Hyperlink 2" xfId="585"/>
    <cellStyle name="Hyperlink 2 10" xfId="586"/>
    <cellStyle name="Hyperlink 2 11" xfId="587"/>
    <cellStyle name="Hyperlink 2 2" xfId="588"/>
    <cellStyle name="Hyperlink 2 3" xfId="589"/>
    <cellStyle name="Hyperlink 2 4" xfId="590"/>
    <cellStyle name="Hyperlink 2 5" xfId="591"/>
    <cellStyle name="Hyperlink 2 6" xfId="592"/>
    <cellStyle name="Hyperlink 2 7" xfId="593"/>
    <cellStyle name="Hyperlink 2 8" xfId="594"/>
    <cellStyle name="Hyperlink 2 9" xfId="595"/>
    <cellStyle name="Input 2" xfId="596"/>
    <cellStyle name="Input 3" xfId="597"/>
    <cellStyle name="Input 4" xfId="598"/>
    <cellStyle name="Linked Cell 2" xfId="599"/>
    <cellStyle name="Linked Cell 3" xfId="600"/>
    <cellStyle name="Linked Cell 4" xfId="601"/>
    <cellStyle name="Neutral 2" xfId="602"/>
    <cellStyle name="Neutral 3" xfId="603"/>
    <cellStyle name="Neutral 4" xfId="604"/>
    <cellStyle name="Normal" xfId="0" builtinId="0"/>
    <cellStyle name="Normal - Style1" xfId="605"/>
    <cellStyle name="Normal - Style2" xfId="606"/>
    <cellStyle name="Normal - Style3" xfId="607"/>
    <cellStyle name="Normal - Style4" xfId="608"/>
    <cellStyle name="Normal - Style5" xfId="609"/>
    <cellStyle name="Normal - Style6" xfId="610"/>
    <cellStyle name="Normal - Style7" xfId="611"/>
    <cellStyle name="Normal - Style8" xfId="612"/>
    <cellStyle name="Normal 10" xfId="613"/>
    <cellStyle name="Normal 10 10" xfId="18757"/>
    <cellStyle name="Normal 10 10 2" xfId="23731"/>
    <cellStyle name="Normal 10 11" xfId="18758"/>
    <cellStyle name="Normal 10 11 2" xfId="23732"/>
    <cellStyle name="Normal 10 12" xfId="23733"/>
    <cellStyle name="Normal 10 13" xfId="23734"/>
    <cellStyle name="Normal 10 2" xfId="614"/>
    <cellStyle name="Normal 10 2 10" xfId="23735"/>
    <cellStyle name="Normal 10 2 11" xfId="23736"/>
    <cellStyle name="Normal 10 2 2" xfId="615"/>
    <cellStyle name="Normal 10 2 3" xfId="15559"/>
    <cellStyle name="Normal 10 2 3 2" xfId="18759"/>
    <cellStyle name="Normal 10 2 3 2 2" xfId="23737"/>
    <cellStyle name="Normal 10 2 3 3" xfId="18760"/>
    <cellStyle name="Normal 10 2 3 3 2" xfId="23738"/>
    <cellStyle name="Normal 10 2 3 4" xfId="23739"/>
    <cellStyle name="Normal 10 2 4" xfId="16597"/>
    <cellStyle name="Normal 10 2 4 2" xfId="18761"/>
    <cellStyle name="Normal 10 2 4 2 2" xfId="23740"/>
    <cellStyle name="Normal 10 2 4 3" xfId="20368"/>
    <cellStyle name="Normal 10 2 4 3 2" xfId="26038"/>
    <cellStyle name="Normal 10 2 4 4" xfId="23741"/>
    <cellStyle name="Normal 10 2 5" xfId="16598"/>
    <cellStyle name="Normal 10 2 5 2" xfId="18762"/>
    <cellStyle name="Normal 10 2 5 2 2" xfId="23742"/>
    <cellStyle name="Normal 10 2 5 3" xfId="20369"/>
    <cellStyle name="Normal 10 2 5 3 2" xfId="26039"/>
    <cellStyle name="Normal 10 2 5 4" xfId="23743"/>
    <cellStyle name="Normal 10 2 6" xfId="16599"/>
    <cellStyle name="Normal 10 2 6 2" xfId="18763"/>
    <cellStyle name="Normal 10 2 6 2 2" xfId="23744"/>
    <cellStyle name="Normal 10 2 6 3" xfId="20370"/>
    <cellStyle name="Normal 10 2 6 3 2" xfId="26040"/>
    <cellStyle name="Normal 10 2 6 4" xfId="23745"/>
    <cellStyle name="Normal 10 2 7" xfId="16600"/>
    <cellStyle name="Normal 10 2 7 2" xfId="18764"/>
    <cellStyle name="Normal 10 2 7 2 2" xfId="23746"/>
    <cellStyle name="Normal 10 2 7 3" xfId="20371"/>
    <cellStyle name="Normal 10 2 7 3 2" xfId="26041"/>
    <cellStyle name="Normal 10 2 7 4" xfId="23747"/>
    <cellStyle name="Normal 10 2 8" xfId="18765"/>
    <cellStyle name="Normal 10 2 8 2" xfId="23748"/>
    <cellStyle name="Normal 10 2 9" xfId="18766"/>
    <cellStyle name="Normal 10 2 9 2" xfId="23749"/>
    <cellStyle name="Normal 10 3" xfId="616"/>
    <cellStyle name="Normal 10 3 10" xfId="23750"/>
    <cellStyle name="Normal 10 3 11" xfId="23751"/>
    <cellStyle name="Normal 10 3 2" xfId="617"/>
    <cellStyle name="Normal 10 3 2 10" xfId="23752"/>
    <cellStyle name="Normal 10 3 2 2" xfId="15560"/>
    <cellStyle name="Normal 10 3 2 2 2" xfId="18767"/>
    <cellStyle name="Normal 10 3 2 2 2 2" xfId="23753"/>
    <cellStyle name="Normal 10 3 2 2 3" xfId="18768"/>
    <cellStyle name="Normal 10 3 2 2 3 2" xfId="23754"/>
    <cellStyle name="Normal 10 3 2 2 4" xfId="23755"/>
    <cellStyle name="Normal 10 3 2 3" xfId="16601"/>
    <cellStyle name="Normal 10 3 2 3 2" xfId="18769"/>
    <cellStyle name="Normal 10 3 2 3 2 2" xfId="23756"/>
    <cellStyle name="Normal 10 3 2 3 3" xfId="20372"/>
    <cellStyle name="Normal 10 3 2 3 3 2" xfId="26042"/>
    <cellStyle name="Normal 10 3 2 3 4" xfId="23757"/>
    <cellStyle name="Normal 10 3 2 4" xfId="16602"/>
    <cellStyle name="Normal 10 3 2 4 2" xfId="18770"/>
    <cellStyle name="Normal 10 3 2 4 2 2" xfId="23758"/>
    <cellStyle name="Normal 10 3 2 4 3" xfId="20373"/>
    <cellStyle name="Normal 10 3 2 4 3 2" xfId="26043"/>
    <cellStyle name="Normal 10 3 2 4 4" xfId="23759"/>
    <cellStyle name="Normal 10 3 2 5" xfId="16603"/>
    <cellStyle name="Normal 10 3 2 5 2" xfId="18771"/>
    <cellStyle name="Normal 10 3 2 5 2 2" xfId="23760"/>
    <cellStyle name="Normal 10 3 2 5 3" xfId="20374"/>
    <cellStyle name="Normal 10 3 2 5 3 2" xfId="26044"/>
    <cellStyle name="Normal 10 3 2 5 4" xfId="23761"/>
    <cellStyle name="Normal 10 3 2 6" xfId="16604"/>
    <cellStyle name="Normal 10 3 2 6 2" xfId="18772"/>
    <cellStyle name="Normal 10 3 2 6 2 2" xfId="23762"/>
    <cellStyle name="Normal 10 3 2 6 3" xfId="20375"/>
    <cellStyle name="Normal 10 3 2 6 3 2" xfId="26045"/>
    <cellStyle name="Normal 10 3 2 6 4" xfId="23763"/>
    <cellStyle name="Normal 10 3 2 7" xfId="18773"/>
    <cellStyle name="Normal 10 3 2 7 2" xfId="23764"/>
    <cellStyle name="Normal 10 3 2 8" xfId="18774"/>
    <cellStyle name="Normal 10 3 2 8 2" xfId="23765"/>
    <cellStyle name="Normal 10 3 2 9" xfId="23766"/>
    <cellStyle name="Normal 10 3 3" xfId="15561"/>
    <cellStyle name="Normal 10 3 3 2" xfId="18775"/>
    <cellStyle name="Normal 10 3 3 2 2" xfId="23767"/>
    <cellStyle name="Normal 10 3 3 3" xfId="18776"/>
    <cellStyle name="Normal 10 3 3 3 2" xfId="23768"/>
    <cellStyle name="Normal 10 3 3 4" xfId="23769"/>
    <cellStyle name="Normal 10 3 4" xfId="16605"/>
    <cellStyle name="Normal 10 3 4 2" xfId="18777"/>
    <cellStyle name="Normal 10 3 4 2 2" xfId="23770"/>
    <cellStyle name="Normal 10 3 4 3" xfId="20376"/>
    <cellStyle name="Normal 10 3 4 3 2" xfId="26046"/>
    <cellStyle name="Normal 10 3 4 4" xfId="23771"/>
    <cellStyle name="Normal 10 3 5" xfId="16606"/>
    <cellStyle name="Normal 10 3 5 2" xfId="18778"/>
    <cellStyle name="Normal 10 3 5 2 2" xfId="23772"/>
    <cellStyle name="Normal 10 3 5 3" xfId="20377"/>
    <cellStyle name="Normal 10 3 5 3 2" xfId="26047"/>
    <cellStyle name="Normal 10 3 5 4" xfId="23773"/>
    <cellStyle name="Normal 10 3 6" xfId="16607"/>
    <cellStyle name="Normal 10 3 6 2" xfId="18779"/>
    <cellStyle name="Normal 10 3 6 2 2" xfId="23774"/>
    <cellStyle name="Normal 10 3 6 3" xfId="20378"/>
    <cellStyle name="Normal 10 3 6 3 2" xfId="26048"/>
    <cellStyle name="Normal 10 3 6 4" xfId="23775"/>
    <cellStyle name="Normal 10 3 7" xfId="16608"/>
    <cellStyle name="Normal 10 3 7 2" xfId="18780"/>
    <cellStyle name="Normal 10 3 7 2 2" xfId="23776"/>
    <cellStyle name="Normal 10 3 7 3" xfId="20379"/>
    <cellStyle name="Normal 10 3 7 3 2" xfId="26049"/>
    <cellStyle name="Normal 10 3 7 4" xfId="23777"/>
    <cellStyle name="Normal 10 3 8" xfId="18781"/>
    <cellStyle name="Normal 10 3 8 2" xfId="23778"/>
    <cellStyle name="Normal 10 3 9" xfId="18782"/>
    <cellStyle name="Normal 10 3 9 2" xfId="23779"/>
    <cellStyle name="Normal 10 4" xfId="618"/>
    <cellStyle name="Normal 10 4 10" xfId="23780"/>
    <cellStyle name="Normal 10 4 2" xfId="15562"/>
    <cellStyle name="Normal 10 4 2 2" xfId="18783"/>
    <cellStyle name="Normal 10 4 2 2 2" xfId="23781"/>
    <cellStyle name="Normal 10 4 2 3" xfId="18784"/>
    <cellStyle name="Normal 10 4 2 3 2" xfId="23782"/>
    <cellStyle name="Normal 10 4 2 4" xfId="23783"/>
    <cellStyle name="Normal 10 4 3" xfId="16609"/>
    <cellStyle name="Normal 10 4 3 2" xfId="18785"/>
    <cellStyle name="Normal 10 4 3 2 2" xfId="23784"/>
    <cellStyle name="Normal 10 4 3 3" xfId="20380"/>
    <cellStyle name="Normal 10 4 3 3 2" xfId="26050"/>
    <cellStyle name="Normal 10 4 3 4" xfId="23785"/>
    <cellStyle name="Normal 10 4 4" xfId="16610"/>
    <cellStyle name="Normal 10 4 4 2" xfId="18786"/>
    <cellStyle name="Normal 10 4 4 2 2" xfId="23786"/>
    <cellStyle name="Normal 10 4 4 3" xfId="20381"/>
    <cellStyle name="Normal 10 4 4 3 2" xfId="26051"/>
    <cellStyle name="Normal 10 4 4 4" xfId="23787"/>
    <cellStyle name="Normal 10 4 5" xfId="16611"/>
    <cellStyle name="Normal 10 4 5 2" xfId="18787"/>
    <cellStyle name="Normal 10 4 5 2 2" xfId="23788"/>
    <cellStyle name="Normal 10 4 5 3" xfId="20382"/>
    <cellStyle name="Normal 10 4 5 3 2" xfId="26052"/>
    <cellStyle name="Normal 10 4 5 4" xfId="23789"/>
    <cellStyle name="Normal 10 4 6" xfId="16612"/>
    <cellStyle name="Normal 10 4 6 2" xfId="18788"/>
    <cellStyle name="Normal 10 4 6 2 2" xfId="23790"/>
    <cellStyle name="Normal 10 4 6 3" xfId="20383"/>
    <cellStyle name="Normal 10 4 6 3 2" xfId="26053"/>
    <cellStyle name="Normal 10 4 6 4" xfId="23791"/>
    <cellStyle name="Normal 10 4 7" xfId="18789"/>
    <cellStyle name="Normal 10 4 7 2" xfId="23792"/>
    <cellStyle name="Normal 10 4 8" xfId="18790"/>
    <cellStyle name="Normal 10 4 8 2" xfId="23793"/>
    <cellStyle name="Normal 10 4 9" xfId="23794"/>
    <cellStyle name="Normal 10 5" xfId="15563"/>
    <cellStyle name="Normal 10 5 2" xfId="18791"/>
    <cellStyle name="Normal 10 5 2 2" xfId="23795"/>
    <cellStyle name="Normal 10 5 3" xfId="18792"/>
    <cellStyle name="Normal 10 5 3 2" xfId="23796"/>
    <cellStyle name="Normal 10 5 4" xfId="23797"/>
    <cellStyle name="Normal 10 6" xfId="16613"/>
    <cellStyle name="Normal 10 6 2" xfId="18793"/>
    <cellStyle name="Normal 10 6 2 2" xfId="23798"/>
    <cellStyle name="Normal 10 6 3" xfId="20384"/>
    <cellStyle name="Normal 10 6 3 2" xfId="26054"/>
    <cellStyle name="Normal 10 6 4" xfId="23799"/>
    <cellStyle name="Normal 10 7" xfId="16614"/>
    <cellStyle name="Normal 10 7 2" xfId="18794"/>
    <cellStyle name="Normal 10 7 2 2" xfId="23800"/>
    <cellStyle name="Normal 10 7 3" xfId="20385"/>
    <cellStyle name="Normal 10 7 3 2" xfId="26055"/>
    <cellStyle name="Normal 10 7 4" xfId="23801"/>
    <cellStyle name="Normal 10 8" xfId="16615"/>
    <cellStyle name="Normal 10 8 2" xfId="18795"/>
    <cellStyle name="Normal 10 8 2 2" xfId="23802"/>
    <cellStyle name="Normal 10 8 3" xfId="20386"/>
    <cellStyle name="Normal 10 8 3 2" xfId="26056"/>
    <cellStyle name="Normal 10 8 4" xfId="23803"/>
    <cellStyle name="Normal 10 9" xfId="16616"/>
    <cellStyle name="Normal 10 9 2" xfId="18796"/>
    <cellStyle name="Normal 10 9 2 2" xfId="23804"/>
    <cellStyle name="Normal 10 9 3" xfId="20387"/>
    <cellStyle name="Normal 10 9 3 2" xfId="26057"/>
    <cellStyle name="Normal 10 9 4" xfId="23805"/>
    <cellStyle name="Normal 11" xfId="619"/>
    <cellStyle name="Normal 11 10" xfId="18797"/>
    <cellStyle name="Normal 11 10 2" xfId="23806"/>
    <cellStyle name="Normal 11 11" xfId="23807"/>
    <cellStyle name="Normal 11 12" xfId="23808"/>
    <cellStyle name="Normal 11 2" xfId="620"/>
    <cellStyle name="Normal 11 2 2" xfId="621"/>
    <cellStyle name="Normal 11 3" xfId="622"/>
    <cellStyle name="Normal 11 3 10" xfId="23809"/>
    <cellStyle name="Normal 11 3 11" xfId="23810"/>
    <cellStyle name="Normal 11 3 2" xfId="623"/>
    <cellStyle name="Normal 11 3 2 10" xfId="23811"/>
    <cellStyle name="Normal 11 3 2 2" xfId="15564"/>
    <cellStyle name="Normal 11 3 2 2 2" xfId="18798"/>
    <cellStyle name="Normal 11 3 2 2 2 2" xfId="23812"/>
    <cellStyle name="Normal 11 3 2 2 3" xfId="18799"/>
    <cellStyle name="Normal 11 3 2 2 3 2" xfId="23813"/>
    <cellStyle name="Normal 11 3 2 2 4" xfId="23814"/>
    <cellStyle name="Normal 11 3 2 3" xfId="16617"/>
    <cellStyle name="Normal 11 3 2 3 2" xfId="18800"/>
    <cellStyle name="Normal 11 3 2 3 2 2" xfId="23815"/>
    <cellStyle name="Normal 11 3 2 3 3" xfId="20388"/>
    <cellStyle name="Normal 11 3 2 3 3 2" xfId="26058"/>
    <cellStyle name="Normal 11 3 2 3 4" xfId="23816"/>
    <cellStyle name="Normal 11 3 2 4" xfId="16618"/>
    <cellStyle name="Normal 11 3 2 4 2" xfId="18801"/>
    <cellStyle name="Normal 11 3 2 4 2 2" xfId="23817"/>
    <cellStyle name="Normal 11 3 2 4 3" xfId="20389"/>
    <cellStyle name="Normal 11 3 2 4 3 2" xfId="26059"/>
    <cellStyle name="Normal 11 3 2 4 4" xfId="23818"/>
    <cellStyle name="Normal 11 3 2 5" xfId="16619"/>
    <cellStyle name="Normal 11 3 2 5 2" xfId="18802"/>
    <cellStyle name="Normal 11 3 2 5 2 2" xfId="23819"/>
    <cellStyle name="Normal 11 3 2 5 3" xfId="20390"/>
    <cellStyle name="Normal 11 3 2 5 3 2" xfId="26060"/>
    <cellStyle name="Normal 11 3 2 5 4" xfId="23820"/>
    <cellStyle name="Normal 11 3 2 6" xfId="16620"/>
    <cellStyle name="Normal 11 3 2 6 2" xfId="18803"/>
    <cellStyle name="Normal 11 3 2 6 2 2" xfId="23821"/>
    <cellStyle name="Normal 11 3 2 6 3" xfId="20391"/>
    <cellStyle name="Normal 11 3 2 6 3 2" xfId="26061"/>
    <cellStyle name="Normal 11 3 2 6 4" xfId="23822"/>
    <cellStyle name="Normal 11 3 2 7" xfId="18804"/>
    <cellStyle name="Normal 11 3 2 7 2" xfId="23823"/>
    <cellStyle name="Normal 11 3 2 8" xfId="18805"/>
    <cellStyle name="Normal 11 3 2 8 2" xfId="23824"/>
    <cellStyle name="Normal 11 3 2 9" xfId="23825"/>
    <cellStyle name="Normal 11 3 3" xfId="15565"/>
    <cellStyle name="Normal 11 3 3 2" xfId="18806"/>
    <cellStyle name="Normal 11 3 3 2 2" xfId="23826"/>
    <cellStyle name="Normal 11 3 3 3" xfId="18807"/>
    <cellStyle name="Normal 11 3 3 3 2" xfId="23827"/>
    <cellStyle name="Normal 11 3 3 4" xfId="23828"/>
    <cellStyle name="Normal 11 3 4" xfId="16621"/>
    <cellStyle name="Normal 11 3 4 2" xfId="18808"/>
    <cellStyle name="Normal 11 3 4 2 2" xfId="23829"/>
    <cellStyle name="Normal 11 3 4 3" xfId="20392"/>
    <cellStyle name="Normal 11 3 4 3 2" xfId="26062"/>
    <cellStyle name="Normal 11 3 4 4" xfId="23830"/>
    <cellStyle name="Normal 11 3 5" xfId="16622"/>
    <cellStyle name="Normal 11 3 5 2" xfId="18809"/>
    <cellStyle name="Normal 11 3 5 2 2" xfId="23831"/>
    <cellStyle name="Normal 11 3 5 3" xfId="20393"/>
    <cellStyle name="Normal 11 3 5 3 2" xfId="26063"/>
    <cellStyle name="Normal 11 3 5 4" xfId="23832"/>
    <cellStyle name="Normal 11 3 6" xfId="16623"/>
    <cellStyle name="Normal 11 3 6 2" xfId="18810"/>
    <cellStyle name="Normal 11 3 6 2 2" xfId="23833"/>
    <cellStyle name="Normal 11 3 6 3" xfId="20394"/>
    <cellStyle name="Normal 11 3 6 3 2" xfId="26064"/>
    <cellStyle name="Normal 11 3 6 4" xfId="23834"/>
    <cellStyle name="Normal 11 3 7" xfId="16624"/>
    <cellStyle name="Normal 11 3 7 2" xfId="18811"/>
    <cellStyle name="Normal 11 3 7 2 2" xfId="23835"/>
    <cellStyle name="Normal 11 3 7 3" xfId="20395"/>
    <cellStyle name="Normal 11 3 7 3 2" xfId="26065"/>
    <cellStyle name="Normal 11 3 7 4" xfId="23836"/>
    <cellStyle name="Normal 11 3 8" xfId="18812"/>
    <cellStyle name="Normal 11 3 8 2" xfId="23837"/>
    <cellStyle name="Normal 11 3 9" xfId="18813"/>
    <cellStyle name="Normal 11 3 9 2" xfId="23838"/>
    <cellStyle name="Normal 11 4" xfId="15566"/>
    <cellStyle name="Normal 11 4 2" xfId="18814"/>
    <cellStyle name="Normal 11 4 2 2" xfId="23839"/>
    <cellStyle name="Normal 11 4 3" xfId="18815"/>
    <cellStyle name="Normal 11 4 3 2" xfId="23840"/>
    <cellStyle name="Normal 11 4 4" xfId="23841"/>
    <cellStyle name="Normal 11 5" xfId="16625"/>
    <cellStyle name="Normal 11 5 2" xfId="18816"/>
    <cellStyle name="Normal 11 5 2 2" xfId="23842"/>
    <cellStyle name="Normal 11 5 3" xfId="20396"/>
    <cellStyle name="Normal 11 5 3 2" xfId="26066"/>
    <cellStyle name="Normal 11 5 4" xfId="23843"/>
    <cellStyle name="Normal 11 6" xfId="16626"/>
    <cellStyle name="Normal 11 6 2" xfId="18817"/>
    <cellStyle name="Normal 11 6 2 2" xfId="23844"/>
    <cellStyle name="Normal 11 6 3" xfId="20397"/>
    <cellStyle name="Normal 11 6 3 2" xfId="26067"/>
    <cellStyle name="Normal 11 6 4" xfId="23845"/>
    <cellStyle name="Normal 11 7" xfId="16627"/>
    <cellStyle name="Normal 11 7 2" xfId="18818"/>
    <cellStyle name="Normal 11 7 2 2" xfId="23846"/>
    <cellStyle name="Normal 11 7 3" xfId="20398"/>
    <cellStyle name="Normal 11 7 3 2" xfId="26068"/>
    <cellStyle name="Normal 11 7 4" xfId="23847"/>
    <cellStyle name="Normal 11 8" xfId="16628"/>
    <cellStyle name="Normal 11 8 2" xfId="18819"/>
    <cellStyle name="Normal 11 8 2 2" xfId="23848"/>
    <cellStyle name="Normal 11 8 3" xfId="20399"/>
    <cellStyle name="Normal 11 8 3 2" xfId="26069"/>
    <cellStyle name="Normal 11 8 4" xfId="23849"/>
    <cellStyle name="Normal 11 9" xfId="18820"/>
    <cellStyle name="Normal 11 9 2" xfId="23850"/>
    <cellStyle name="Normal 12" xfId="624"/>
    <cellStyle name="Normal 12 10" xfId="18821"/>
    <cellStyle name="Normal 12 10 2" xfId="23851"/>
    <cellStyle name="Normal 12 11" xfId="23852"/>
    <cellStyle name="Normal 12 12" xfId="23853"/>
    <cellStyle name="Normal 12 2" xfId="625"/>
    <cellStyle name="Normal 12 2 10" xfId="23854"/>
    <cellStyle name="Normal 12 2 2" xfId="15567"/>
    <cellStyle name="Normal 12 2 2 2" xfId="18822"/>
    <cellStyle name="Normal 12 2 2 2 2" xfId="23855"/>
    <cellStyle name="Normal 12 2 2 3" xfId="18823"/>
    <cellStyle name="Normal 12 2 2 3 2" xfId="23856"/>
    <cellStyle name="Normal 12 2 2 4" xfId="23857"/>
    <cellStyle name="Normal 12 2 3" xfId="16629"/>
    <cellStyle name="Normal 12 2 3 2" xfId="18824"/>
    <cellStyle name="Normal 12 2 3 2 2" xfId="23858"/>
    <cellStyle name="Normal 12 2 3 3" xfId="20400"/>
    <cellStyle name="Normal 12 2 3 3 2" xfId="26070"/>
    <cellStyle name="Normal 12 2 3 4" xfId="23859"/>
    <cellStyle name="Normal 12 2 4" xfId="16630"/>
    <cellStyle name="Normal 12 2 4 2" xfId="18825"/>
    <cellStyle name="Normal 12 2 4 2 2" xfId="23860"/>
    <cellStyle name="Normal 12 2 4 3" xfId="20401"/>
    <cellStyle name="Normal 12 2 4 3 2" xfId="26071"/>
    <cellStyle name="Normal 12 2 4 4" xfId="23861"/>
    <cellStyle name="Normal 12 2 5" xfId="16631"/>
    <cellStyle name="Normal 12 2 5 2" xfId="18826"/>
    <cellStyle name="Normal 12 2 5 2 2" xfId="23862"/>
    <cellStyle name="Normal 12 2 5 3" xfId="20402"/>
    <cellStyle name="Normal 12 2 5 3 2" xfId="26072"/>
    <cellStyle name="Normal 12 2 5 4" xfId="23863"/>
    <cellStyle name="Normal 12 2 6" xfId="16632"/>
    <cellStyle name="Normal 12 2 6 2" xfId="18827"/>
    <cellStyle name="Normal 12 2 6 2 2" xfId="23864"/>
    <cellStyle name="Normal 12 2 6 3" xfId="20403"/>
    <cellStyle name="Normal 12 2 6 3 2" xfId="26073"/>
    <cellStyle name="Normal 12 2 6 4" xfId="23865"/>
    <cellStyle name="Normal 12 2 7" xfId="18828"/>
    <cellStyle name="Normal 12 2 7 2" xfId="23866"/>
    <cellStyle name="Normal 12 2 8" xfId="18829"/>
    <cellStyle name="Normal 12 2 8 2" xfId="23867"/>
    <cellStyle name="Normal 12 2 9" xfId="23868"/>
    <cellStyle name="Normal 12 3" xfId="626"/>
    <cellStyle name="Normal 12 3 10" xfId="23869"/>
    <cellStyle name="Normal 12 3 2" xfId="15568"/>
    <cellStyle name="Normal 12 3 2 2" xfId="18830"/>
    <cellStyle name="Normal 12 3 2 2 2" xfId="23870"/>
    <cellStyle name="Normal 12 3 2 3" xfId="18831"/>
    <cellStyle name="Normal 12 3 2 3 2" xfId="23871"/>
    <cellStyle name="Normal 12 3 2 4" xfId="23872"/>
    <cellStyle name="Normal 12 3 3" xfId="16633"/>
    <cellStyle name="Normal 12 3 3 2" xfId="18832"/>
    <cellStyle name="Normal 12 3 3 2 2" xfId="23873"/>
    <cellStyle name="Normal 12 3 3 3" xfId="20404"/>
    <cellStyle name="Normal 12 3 3 3 2" xfId="26074"/>
    <cellStyle name="Normal 12 3 3 4" xfId="23874"/>
    <cellStyle name="Normal 12 3 4" xfId="16634"/>
    <cellStyle name="Normal 12 3 4 2" xfId="18833"/>
    <cellStyle name="Normal 12 3 4 2 2" xfId="23875"/>
    <cellStyle name="Normal 12 3 4 3" xfId="20405"/>
    <cellStyle name="Normal 12 3 4 3 2" xfId="26075"/>
    <cellStyle name="Normal 12 3 4 4" xfId="23876"/>
    <cellStyle name="Normal 12 3 5" xfId="16635"/>
    <cellStyle name="Normal 12 3 5 2" xfId="18834"/>
    <cellStyle name="Normal 12 3 5 2 2" xfId="23877"/>
    <cellStyle name="Normal 12 3 5 3" xfId="20406"/>
    <cellStyle name="Normal 12 3 5 3 2" xfId="26076"/>
    <cellStyle name="Normal 12 3 5 4" xfId="23878"/>
    <cellStyle name="Normal 12 3 6" xfId="16636"/>
    <cellStyle name="Normal 12 3 6 2" xfId="18835"/>
    <cellStyle name="Normal 12 3 6 2 2" xfId="23879"/>
    <cellStyle name="Normal 12 3 6 3" xfId="20407"/>
    <cellStyle name="Normal 12 3 6 3 2" xfId="26077"/>
    <cellStyle name="Normal 12 3 6 4" xfId="23880"/>
    <cellStyle name="Normal 12 3 7" xfId="18836"/>
    <cellStyle name="Normal 12 3 7 2" xfId="23881"/>
    <cellStyle name="Normal 12 3 8" xfId="18837"/>
    <cellStyle name="Normal 12 3 8 2" xfId="23882"/>
    <cellStyle name="Normal 12 3 9" xfId="23883"/>
    <cellStyle name="Normal 12 4" xfId="15569"/>
    <cellStyle name="Normal 12 4 2" xfId="18838"/>
    <cellStyle name="Normal 12 4 2 2" xfId="23884"/>
    <cellStyle name="Normal 12 4 3" xfId="18839"/>
    <cellStyle name="Normal 12 4 3 2" xfId="23885"/>
    <cellStyle name="Normal 12 4 4" xfId="23886"/>
    <cellStyle name="Normal 12 5" xfId="16637"/>
    <cellStyle name="Normal 12 5 2" xfId="18840"/>
    <cellStyle name="Normal 12 5 2 2" xfId="23887"/>
    <cellStyle name="Normal 12 5 3" xfId="20408"/>
    <cellStyle name="Normal 12 5 3 2" xfId="26078"/>
    <cellStyle name="Normal 12 5 4" xfId="23888"/>
    <cellStyle name="Normal 12 6" xfId="16638"/>
    <cellStyle name="Normal 12 6 2" xfId="18841"/>
    <cellStyle name="Normal 12 6 2 2" xfId="23889"/>
    <cellStyle name="Normal 12 6 3" xfId="20409"/>
    <cellStyle name="Normal 12 6 3 2" xfId="26079"/>
    <cellStyle name="Normal 12 6 4" xfId="23890"/>
    <cellStyle name="Normal 12 7" xfId="16639"/>
    <cellStyle name="Normal 12 7 2" xfId="18842"/>
    <cellStyle name="Normal 12 7 2 2" xfId="23891"/>
    <cellStyle name="Normal 12 7 3" xfId="20410"/>
    <cellStyle name="Normal 12 7 3 2" xfId="26080"/>
    <cellStyle name="Normal 12 7 4" xfId="23892"/>
    <cellStyle name="Normal 12 8" xfId="16640"/>
    <cellStyle name="Normal 12 8 2" xfId="18843"/>
    <cellStyle name="Normal 12 8 2 2" xfId="23893"/>
    <cellStyle name="Normal 12 8 3" xfId="20411"/>
    <cellStyle name="Normal 12 8 3 2" xfId="26081"/>
    <cellStyle name="Normal 12 8 4" xfId="23894"/>
    <cellStyle name="Normal 12 9" xfId="18844"/>
    <cellStyle name="Normal 12 9 2" xfId="23895"/>
    <cellStyle name="Normal 13" xfId="627"/>
    <cellStyle name="Normal 13 10" xfId="18845"/>
    <cellStyle name="Normal 13 10 2" xfId="23896"/>
    <cellStyle name="Normal 13 11" xfId="23897"/>
    <cellStyle name="Normal 13 12" xfId="23898"/>
    <cellStyle name="Normal 13 2" xfId="628"/>
    <cellStyle name="Normal 13 2 10" xfId="23899"/>
    <cellStyle name="Normal 13 2 2" xfId="15570"/>
    <cellStyle name="Normal 13 2 2 2" xfId="18846"/>
    <cellStyle name="Normal 13 2 2 2 2" xfId="23900"/>
    <cellStyle name="Normal 13 2 2 3" xfId="18847"/>
    <cellStyle name="Normal 13 2 2 3 2" xfId="23901"/>
    <cellStyle name="Normal 13 2 2 4" xfId="23902"/>
    <cellStyle name="Normal 13 2 3" xfId="16641"/>
    <cellStyle name="Normal 13 2 3 2" xfId="18848"/>
    <cellStyle name="Normal 13 2 3 2 2" xfId="23903"/>
    <cellStyle name="Normal 13 2 3 3" xfId="20412"/>
    <cellStyle name="Normal 13 2 3 3 2" xfId="26082"/>
    <cellStyle name="Normal 13 2 3 4" xfId="23904"/>
    <cellStyle name="Normal 13 2 4" xfId="16642"/>
    <cellStyle name="Normal 13 2 4 2" xfId="18849"/>
    <cellStyle name="Normal 13 2 4 2 2" xfId="23905"/>
    <cellStyle name="Normal 13 2 4 3" xfId="20413"/>
    <cellStyle name="Normal 13 2 4 3 2" xfId="26083"/>
    <cellStyle name="Normal 13 2 4 4" xfId="23906"/>
    <cellStyle name="Normal 13 2 5" xfId="16643"/>
    <cellStyle name="Normal 13 2 5 2" xfId="18850"/>
    <cellStyle name="Normal 13 2 5 2 2" xfId="23907"/>
    <cellStyle name="Normal 13 2 5 3" xfId="20414"/>
    <cellStyle name="Normal 13 2 5 3 2" xfId="26084"/>
    <cellStyle name="Normal 13 2 5 4" xfId="23908"/>
    <cellStyle name="Normal 13 2 6" xfId="16644"/>
    <cellStyle name="Normal 13 2 6 2" xfId="18851"/>
    <cellStyle name="Normal 13 2 6 2 2" xfId="23909"/>
    <cellStyle name="Normal 13 2 6 3" xfId="20415"/>
    <cellStyle name="Normal 13 2 6 3 2" xfId="26085"/>
    <cellStyle name="Normal 13 2 6 4" xfId="23910"/>
    <cellStyle name="Normal 13 2 7" xfId="18852"/>
    <cellStyle name="Normal 13 2 7 2" xfId="23911"/>
    <cellStyle name="Normal 13 2 8" xfId="18853"/>
    <cellStyle name="Normal 13 2 8 2" xfId="23912"/>
    <cellStyle name="Normal 13 2 9" xfId="23913"/>
    <cellStyle name="Normal 13 3" xfId="629"/>
    <cellStyle name="Normal 13 3 10" xfId="23914"/>
    <cellStyle name="Normal 13 3 2" xfId="15571"/>
    <cellStyle name="Normal 13 3 2 2" xfId="18854"/>
    <cellStyle name="Normal 13 3 2 2 2" xfId="23915"/>
    <cellStyle name="Normal 13 3 2 3" xfId="18855"/>
    <cellStyle name="Normal 13 3 2 3 2" xfId="23916"/>
    <cellStyle name="Normal 13 3 2 4" xfId="23917"/>
    <cellStyle name="Normal 13 3 3" xfId="16645"/>
    <cellStyle name="Normal 13 3 3 2" xfId="18856"/>
    <cellStyle name="Normal 13 3 3 2 2" xfId="23918"/>
    <cellStyle name="Normal 13 3 3 3" xfId="20416"/>
    <cellStyle name="Normal 13 3 3 3 2" xfId="26086"/>
    <cellStyle name="Normal 13 3 3 4" xfId="23919"/>
    <cellStyle name="Normal 13 3 4" xfId="16646"/>
    <cellStyle name="Normal 13 3 4 2" xfId="18857"/>
    <cellStyle name="Normal 13 3 4 2 2" xfId="23920"/>
    <cellStyle name="Normal 13 3 4 3" xfId="20417"/>
    <cellStyle name="Normal 13 3 4 3 2" xfId="26087"/>
    <cellStyle name="Normal 13 3 4 4" xfId="23921"/>
    <cellStyle name="Normal 13 3 5" xfId="16647"/>
    <cellStyle name="Normal 13 3 5 2" xfId="18858"/>
    <cellStyle name="Normal 13 3 5 2 2" xfId="23922"/>
    <cellStyle name="Normal 13 3 5 3" xfId="20418"/>
    <cellStyle name="Normal 13 3 5 3 2" xfId="26088"/>
    <cellStyle name="Normal 13 3 5 4" xfId="23923"/>
    <cellStyle name="Normal 13 3 6" xfId="16648"/>
    <cellStyle name="Normal 13 3 6 2" xfId="18859"/>
    <cellStyle name="Normal 13 3 6 2 2" xfId="23924"/>
    <cellStyle name="Normal 13 3 6 3" xfId="20419"/>
    <cellStyle name="Normal 13 3 6 3 2" xfId="26089"/>
    <cellStyle name="Normal 13 3 6 4" xfId="23925"/>
    <cellStyle name="Normal 13 3 7" xfId="18860"/>
    <cellStyle name="Normal 13 3 7 2" xfId="23926"/>
    <cellStyle name="Normal 13 3 8" xfId="18861"/>
    <cellStyle name="Normal 13 3 8 2" xfId="23927"/>
    <cellStyle name="Normal 13 3 9" xfId="23928"/>
    <cellStyle name="Normal 13 4" xfId="15572"/>
    <cellStyle name="Normal 13 4 2" xfId="18862"/>
    <cellStyle name="Normal 13 4 2 2" xfId="23929"/>
    <cellStyle name="Normal 13 4 3" xfId="18863"/>
    <cellStyle name="Normal 13 4 3 2" xfId="23930"/>
    <cellStyle name="Normal 13 4 4" xfId="23931"/>
    <cellStyle name="Normal 13 5" xfId="16649"/>
    <cellStyle name="Normal 13 5 2" xfId="18864"/>
    <cellStyle name="Normal 13 5 2 2" xfId="23932"/>
    <cellStyle name="Normal 13 5 3" xfId="20420"/>
    <cellStyle name="Normal 13 5 3 2" xfId="26090"/>
    <cellStyle name="Normal 13 5 4" xfId="23933"/>
    <cellStyle name="Normal 13 6" xfId="16650"/>
    <cellStyle name="Normal 13 6 2" xfId="18865"/>
    <cellStyle name="Normal 13 6 2 2" xfId="23934"/>
    <cellStyle name="Normal 13 6 3" xfId="20421"/>
    <cellStyle name="Normal 13 6 3 2" xfId="26091"/>
    <cellStyle name="Normal 13 6 4" xfId="23935"/>
    <cellStyle name="Normal 13 7" xfId="16651"/>
    <cellStyle name="Normal 13 7 2" xfId="18866"/>
    <cellStyle name="Normal 13 7 2 2" xfId="23936"/>
    <cellStyle name="Normal 13 7 3" xfId="20422"/>
    <cellStyle name="Normal 13 7 3 2" xfId="26092"/>
    <cellStyle name="Normal 13 7 4" xfId="23937"/>
    <cellStyle name="Normal 13 8" xfId="16652"/>
    <cellStyle name="Normal 13 8 2" xfId="18867"/>
    <cellStyle name="Normal 13 8 2 2" xfId="23938"/>
    <cellStyle name="Normal 13 8 3" xfId="20423"/>
    <cellStyle name="Normal 13 8 3 2" xfId="26093"/>
    <cellStyle name="Normal 13 8 4" xfId="23939"/>
    <cellStyle name="Normal 13 9" xfId="18868"/>
    <cellStyle name="Normal 13 9 2" xfId="23940"/>
    <cellStyle name="Normal 14" xfId="630"/>
    <cellStyle name="Normal 14 10" xfId="23941"/>
    <cellStyle name="Normal 14 11" xfId="23942"/>
    <cellStyle name="Normal 14 2" xfId="631"/>
    <cellStyle name="Normal 14 2 10" xfId="23943"/>
    <cellStyle name="Normal 14 2 2" xfId="15573"/>
    <cellStyle name="Normal 14 2 2 2" xfId="18869"/>
    <cellStyle name="Normal 14 2 2 2 2" xfId="23944"/>
    <cellStyle name="Normal 14 2 2 3" xfId="18870"/>
    <cellStyle name="Normal 14 2 2 3 2" xfId="23945"/>
    <cellStyle name="Normal 14 2 2 4" xfId="23946"/>
    <cellStyle name="Normal 14 2 3" xfId="16653"/>
    <cellStyle name="Normal 14 2 3 2" xfId="18871"/>
    <cellStyle name="Normal 14 2 3 2 2" xfId="23947"/>
    <cellStyle name="Normal 14 2 3 3" xfId="20424"/>
    <cellStyle name="Normal 14 2 3 3 2" xfId="26094"/>
    <cellStyle name="Normal 14 2 3 4" xfId="23948"/>
    <cellStyle name="Normal 14 2 4" xfId="16654"/>
    <cellStyle name="Normal 14 2 4 2" xfId="18872"/>
    <cellStyle name="Normal 14 2 4 2 2" xfId="23949"/>
    <cellStyle name="Normal 14 2 4 3" xfId="20425"/>
    <cellStyle name="Normal 14 2 4 3 2" xfId="26095"/>
    <cellStyle name="Normal 14 2 4 4" xfId="23950"/>
    <cellStyle name="Normal 14 2 5" xfId="16655"/>
    <cellStyle name="Normal 14 2 5 2" xfId="18873"/>
    <cellStyle name="Normal 14 2 5 2 2" xfId="23951"/>
    <cellStyle name="Normal 14 2 5 3" xfId="20426"/>
    <cellStyle name="Normal 14 2 5 3 2" xfId="26096"/>
    <cellStyle name="Normal 14 2 5 4" xfId="23952"/>
    <cellStyle name="Normal 14 2 6" xfId="16656"/>
    <cellStyle name="Normal 14 2 6 2" xfId="18874"/>
    <cellStyle name="Normal 14 2 6 2 2" xfId="23953"/>
    <cellStyle name="Normal 14 2 6 3" xfId="20427"/>
    <cellStyle name="Normal 14 2 6 3 2" xfId="26097"/>
    <cellStyle name="Normal 14 2 6 4" xfId="23954"/>
    <cellStyle name="Normal 14 2 7" xfId="18875"/>
    <cellStyle name="Normal 14 2 7 2" xfId="23955"/>
    <cellStyle name="Normal 14 2 8" xfId="18876"/>
    <cellStyle name="Normal 14 2 8 2" xfId="23956"/>
    <cellStyle name="Normal 14 2 9" xfId="23957"/>
    <cellStyle name="Normal 14 3" xfId="15574"/>
    <cellStyle name="Normal 14 3 2" xfId="18877"/>
    <cellStyle name="Normal 14 3 2 2" xfId="23958"/>
    <cellStyle name="Normal 14 3 3" xfId="18878"/>
    <cellStyle name="Normal 14 3 3 2" xfId="23959"/>
    <cellStyle name="Normal 14 3 4" xfId="23960"/>
    <cellStyle name="Normal 14 4" xfId="16657"/>
    <cellStyle name="Normal 14 4 2" xfId="18879"/>
    <cellStyle name="Normal 14 4 2 2" xfId="23961"/>
    <cellStyle name="Normal 14 4 3" xfId="20428"/>
    <cellStyle name="Normal 14 4 3 2" xfId="26098"/>
    <cellStyle name="Normal 14 4 4" xfId="23962"/>
    <cellStyle name="Normal 14 5" xfId="16658"/>
    <cellStyle name="Normal 14 5 2" xfId="18880"/>
    <cellStyle name="Normal 14 5 2 2" xfId="23963"/>
    <cellStyle name="Normal 14 5 3" xfId="20429"/>
    <cellStyle name="Normal 14 5 3 2" xfId="26099"/>
    <cellStyle name="Normal 14 5 4" xfId="23964"/>
    <cellStyle name="Normal 14 6" xfId="16659"/>
    <cellStyle name="Normal 14 6 2" xfId="18881"/>
    <cellStyle name="Normal 14 6 2 2" xfId="23965"/>
    <cellStyle name="Normal 14 6 3" xfId="20430"/>
    <cellStyle name="Normal 14 6 3 2" xfId="26100"/>
    <cellStyle name="Normal 14 6 4" xfId="23966"/>
    <cellStyle name="Normal 14 7" xfId="16660"/>
    <cellStyle name="Normal 14 7 2" xfId="18882"/>
    <cellStyle name="Normal 14 7 2 2" xfId="23967"/>
    <cellStyle name="Normal 14 7 3" xfId="20431"/>
    <cellStyle name="Normal 14 7 3 2" xfId="26101"/>
    <cellStyle name="Normal 14 7 4" xfId="23968"/>
    <cellStyle name="Normal 14 8" xfId="18883"/>
    <cellStyle name="Normal 14 8 2" xfId="23969"/>
    <cellStyle name="Normal 14 9" xfId="18884"/>
    <cellStyle name="Normal 14 9 2" xfId="23970"/>
    <cellStyle name="Normal 15" xfId="632"/>
    <cellStyle name="Normal 15 10" xfId="23971"/>
    <cellStyle name="Normal 15 11" xfId="23972"/>
    <cellStyle name="Normal 15 2" xfId="633"/>
    <cellStyle name="Normal 15 2 10" xfId="23973"/>
    <cellStyle name="Normal 15 2 2" xfId="15575"/>
    <cellStyle name="Normal 15 2 2 2" xfId="18885"/>
    <cellStyle name="Normal 15 2 2 2 2" xfId="23974"/>
    <cellStyle name="Normal 15 2 2 3" xfId="18886"/>
    <cellStyle name="Normal 15 2 2 3 2" xfId="23975"/>
    <cellStyle name="Normal 15 2 2 4" xfId="23976"/>
    <cellStyle name="Normal 15 2 3" xfId="16661"/>
    <cellStyle name="Normal 15 2 3 2" xfId="18887"/>
    <cellStyle name="Normal 15 2 3 2 2" xfId="23977"/>
    <cellStyle name="Normal 15 2 3 3" xfId="20432"/>
    <cellStyle name="Normal 15 2 3 3 2" xfId="26102"/>
    <cellStyle name="Normal 15 2 3 4" xfId="23978"/>
    <cellStyle name="Normal 15 2 4" xfId="16662"/>
    <cellStyle name="Normal 15 2 4 2" xfId="18888"/>
    <cellStyle name="Normal 15 2 4 2 2" xfId="23979"/>
    <cellStyle name="Normal 15 2 4 3" xfId="20433"/>
    <cellStyle name="Normal 15 2 4 3 2" xfId="26103"/>
    <cellStyle name="Normal 15 2 4 4" xfId="23980"/>
    <cellStyle name="Normal 15 2 5" xfId="16663"/>
    <cellStyle name="Normal 15 2 5 2" xfId="18889"/>
    <cellStyle name="Normal 15 2 5 2 2" xfId="23981"/>
    <cellStyle name="Normal 15 2 5 3" xfId="20434"/>
    <cellStyle name="Normal 15 2 5 3 2" xfId="26104"/>
    <cellStyle name="Normal 15 2 5 4" xfId="23982"/>
    <cellStyle name="Normal 15 2 6" xfId="16664"/>
    <cellStyle name="Normal 15 2 6 2" xfId="18890"/>
    <cellStyle name="Normal 15 2 6 2 2" xfId="23983"/>
    <cellStyle name="Normal 15 2 6 3" xfId="20435"/>
    <cellStyle name="Normal 15 2 6 3 2" xfId="26105"/>
    <cellStyle name="Normal 15 2 6 4" xfId="23984"/>
    <cellStyle name="Normal 15 2 7" xfId="18891"/>
    <cellStyle name="Normal 15 2 7 2" xfId="23985"/>
    <cellStyle name="Normal 15 2 8" xfId="18892"/>
    <cellStyle name="Normal 15 2 8 2" xfId="23986"/>
    <cellStyle name="Normal 15 2 9" xfId="23987"/>
    <cellStyle name="Normal 15 3" xfId="15576"/>
    <cellStyle name="Normal 15 3 2" xfId="18893"/>
    <cellStyle name="Normal 15 3 2 2" xfId="23988"/>
    <cellStyle name="Normal 15 3 3" xfId="18894"/>
    <cellStyle name="Normal 15 3 3 2" xfId="23989"/>
    <cellStyle name="Normal 15 3 4" xfId="23990"/>
    <cellStyle name="Normal 15 4" xfId="16665"/>
    <cellStyle name="Normal 15 4 2" xfId="18895"/>
    <cellStyle name="Normal 15 4 2 2" xfId="23991"/>
    <cellStyle name="Normal 15 4 3" xfId="20436"/>
    <cellStyle name="Normal 15 4 3 2" xfId="26106"/>
    <cellStyle name="Normal 15 4 4" xfId="23992"/>
    <cellStyle name="Normal 15 5" xfId="16666"/>
    <cellStyle name="Normal 15 5 2" xfId="18896"/>
    <cellStyle name="Normal 15 5 2 2" xfId="23993"/>
    <cellStyle name="Normal 15 5 3" xfId="20437"/>
    <cellStyle name="Normal 15 5 3 2" xfId="26107"/>
    <cellStyle name="Normal 15 5 4" xfId="23994"/>
    <cellStyle name="Normal 15 6" xfId="16667"/>
    <cellStyle name="Normal 15 6 2" xfId="18897"/>
    <cellStyle name="Normal 15 6 2 2" xfId="23995"/>
    <cellStyle name="Normal 15 6 3" xfId="20438"/>
    <cellStyle name="Normal 15 6 3 2" xfId="26108"/>
    <cellStyle name="Normal 15 6 4" xfId="23996"/>
    <cellStyle name="Normal 15 7" xfId="16668"/>
    <cellStyle name="Normal 15 7 2" xfId="18898"/>
    <cellStyle name="Normal 15 7 2 2" xfId="23997"/>
    <cellStyle name="Normal 15 7 3" xfId="20439"/>
    <cellStyle name="Normal 15 7 3 2" xfId="26109"/>
    <cellStyle name="Normal 15 7 4" xfId="23998"/>
    <cellStyle name="Normal 15 8" xfId="18899"/>
    <cellStyle name="Normal 15 8 2" xfId="23999"/>
    <cellStyle name="Normal 15 9" xfId="18900"/>
    <cellStyle name="Normal 15 9 2" xfId="24000"/>
    <cellStyle name="Normal 16" xfId="634"/>
    <cellStyle name="Normal 16 10" xfId="24001"/>
    <cellStyle name="Normal 16 2" xfId="15577"/>
    <cellStyle name="Normal 16 2 2" xfId="18901"/>
    <cellStyle name="Normal 16 2 2 2" xfId="24002"/>
    <cellStyle name="Normal 16 2 3" xfId="18902"/>
    <cellStyle name="Normal 16 2 3 2" xfId="24003"/>
    <cellStyle name="Normal 16 2 4" xfId="24004"/>
    <cellStyle name="Normal 16 3" xfId="16669"/>
    <cellStyle name="Normal 16 3 2" xfId="18903"/>
    <cellStyle name="Normal 16 3 2 2" xfId="24005"/>
    <cellStyle name="Normal 16 3 3" xfId="20440"/>
    <cellStyle name="Normal 16 3 3 2" xfId="26110"/>
    <cellStyle name="Normal 16 3 4" xfId="24006"/>
    <cellStyle name="Normal 16 4" xfId="16670"/>
    <cellStyle name="Normal 16 4 2" xfId="18904"/>
    <cellStyle name="Normal 16 4 2 2" xfId="24007"/>
    <cellStyle name="Normal 16 4 3" xfId="20441"/>
    <cellStyle name="Normal 16 4 3 2" xfId="26111"/>
    <cellStyle name="Normal 16 4 4" xfId="24008"/>
    <cellStyle name="Normal 16 5" xfId="16671"/>
    <cellStyle name="Normal 16 5 2" xfId="18905"/>
    <cellStyle name="Normal 16 5 2 2" xfId="24009"/>
    <cellStyle name="Normal 16 5 3" xfId="20442"/>
    <cellStyle name="Normal 16 5 3 2" xfId="26112"/>
    <cellStyle name="Normal 16 5 4" xfId="24010"/>
    <cellStyle name="Normal 16 6" xfId="16672"/>
    <cellStyle name="Normal 16 6 2" xfId="18906"/>
    <cellStyle name="Normal 16 6 2 2" xfId="24011"/>
    <cellStyle name="Normal 16 6 3" xfId="20443"/>
    <cellStyle name="Normal 16 6 3 2" xfId="26113"/>
    <cellStyle name="Normal 16 6 4" xfId="24012"/>
    <cellStyle name="Normal 16 7" xfId="18907"/>
    <cellStyle name="Normal 16 7 2" xfId="24013"/>
    <cellStyle name="Normal 16 8" xfId="18908"/>
    <cellStyle name="Normal 16 8 2" xfId="24014"/>
    <cellStyle name="Normal 16 9" xfId="24015"/>
    <cellStyle name="Normal 17" xfId="635"/>
    <cellStyle name="Normal 17 10" xfId="24016"/>
    <cellStyle name="Normal 17 2" xfId="15578"/>
    <cellStyle name="Normal 17 2 2" xfId="18909"/>
    <cellStyle name="Normal 17 2 2 2" xfId="24017"/>
    <cellStyle name="Normal 17 2 3" xfId="18910"/>
    <cellStyle name="Normal 17 2 3 2" xfId="24018"/>
    <cellStyle name="Normal 17 2 4" xfId="24019"/>
    <cellStyle name="Normal 17 3" xfId="16673"/>
    <cellStyle name="Normal 17 3 2" xfId="18911"/>
    <cellStyle name="Normal 17 3 2 2" xfId="24020"/>
    <cellStyle name="Normal 17 3 3" xfId="20444"/>
    <cellStyle name="Normal 17 3 3 2" xfId="26114"/>
    <cellStyle name="Normal 17 3 4" xfId="24021"/>
    <cellStyle name="Normal 17 4" xfId="16674"/>
    <cellStyle name="Normal 17 4 2" xfId="18912"/>
    <cellStyle name="Normal 17 4 2 2" xfId="24022"/>
    <cellStyle name="Normal 17 4 3" xfId="20445"/>
    <cellStyle name="Normal 17 4 3 2" xfId="26115"/>
    <cellStyle name="Normal 17 4 4" xfId="24023"/>
    <cellStyle name="Normal 17 5" xfId="16675"/>
    <cellStyle name="Normal 17 5 2" xfId="18913"/>
    <cellStyle name="Normal 17 5 2 2" xfId="24024"/>
    <cellStyle name="Normal 17 5 3" xfId="20446"/>
    <cellStyle name="Normal 17 5 3 2" xfId="26116"/>
    <cellStyle name="Normal 17 5 4" xfId="24025"/>
    <cellStyle name="Normal 17 6" xfId="16676"/>
    <cellStyle name="Normal 17 6 2" xfId="18914"/>
    <cellStyle name="Normal 17 6 2 2" xfId="24026"/>
    <cellStyle name="Normal 17 6 3" xfId="20447"/>
    <cellStyle name="Normal 17 6 3 2" xfId="26117"/>
    <cellStyle name="Normal 17 6 4" xfId="24027"/>
    <cellStyle name="Normal 17 7" xfId="18915"/>
    <cellStyle name="Normal 17 7 2" xfId="24028"/>
    <cellStyle name="Normal 17 8" xfId="18916"/>
    <cellStyle name="Normal 17 8 2" xfId="24029"/>
    <cellStyle name="Normal 17 9" xfId="24030"/>
    <cellStyle name="Normal 18" xfId="636"/>
    <cellStyle name="Normal 18 2" xfId="637"/>
    <cellStyle name="Normal 19" xfId="638"/>
    <cellStyle name="Normal 2" xfId="639"/>
    <cellStyle name="Normal 2 10" xfId="640"/>
    <cellStyle name="Normal 2 10 10" xfId="24031"/>
    <cellStyle name="Normal 2 10 11" xfId="24032"/>
    <cellStyle name="Normal 2 10 2" xfId="641"/>
    <cellStyle name="Normal 2 10 2 10" xfId="24033"/>
    <cellStyle name="Normal 2 10 2 2" xfId="15579"/>
    <cellStyle name="Normal 2 10 2 2 2" xfId="18917"/>
    <cellStyle name="Normal 2 10 2 2 2 2" xfId="24034"/>
    <cellStyle name="Normal 2 10 2 2 3" xfId="18918"/>
    <cellStyle name="Normal 2 10 2 2 3 2" xfId="24035"/>
    <cellStyle name="Normal 2 10 2 2 4" xfId="24036"/>
    <cellStyle name="Normal 2 10 2 3" xfId="16677"/>
    <cellStyle name="Normal 2 10 2 3 2" xfId="18919"/>
    <cellStyle name="Normal 2 10 2 3 2 2" xfId="24037"/>
    <cellStyle name="Normal 2 10 2 3 3" xfId="20448"/>
    <cellStyle name="Normal 2 10 2 3 3 2" xfId="26118"/>
    <cellStyle name="Normal 2 10 2 3 4" xfId="24038"/>
    <cellStyle name="Normal 2 10 2 4" xfId="16678"/>
    <cellStyle name="Normal 2 10 2 4 2" xfId="18920"/>
    <cellStyle name="Normal 2 10 2 4 2 2" xfId="24039"/>
    <cellStyle name="Normal 2 10 2 4 3" xfId="20449"/>
    <cellStyle name="Normal 2 10 2 4 3 2" xfId="26119"/>
    <cellStyle name="Normal 2 10 2 4 4" xfId="24040"/>
    <cellStyle name="Normal 2 10 2 5" xfId="16679"/>
    <cellStyle name="Normal 2 10 2 5 2" xfId="18921"/>
    <cellStyle name="Normal 2 10 2 5 2 2" xfId="24041"/>
    <cellStyle name="Normal 2 10 2 5 3" xfId="20450"/>
    <cellStyle name="Normal 2 10 2 5 3 2" xfId="26120"/>
    <cellStyle name="Normal 2 10 2 5 4" xfId="24042"/>
    <cellStyle name="Normal 2 10 2 6" xfId="16680"/>
    <cellStyle name="Normal 2 10 2 6 2" xfId="18922"/>
    <cellStyle name="Normal 2 10 2 6 2 2" xfId="24043"/>
    <cellStyle name="Normal 2 10 2 6 3" xfId="20451"/>
    <cellStyle name="Normal 2 10 2 6 3 2" xfId="26121"/>
    <cellStyle name="Normal 2 10 2 6 4" xfId="24044"/>
    <cellStyle name="Normal 2 10 2 7" xfId="18923"/>
    <cellStyle name="Normal 2 10 2 7 2" xfId="24045"/>
    <cellStyle name="Normal 2 10 2 8" xfId="18924"/>
    <cellStyle name="Normal 2 10 2 8 2" xfId="24046"/>
    <cellStyle name="Normal 2 10 2 9" xfId="24047"/>
    <cellStyle name="Normal 2 10 3" xfId="15580"/>
    <cellStyle name="Normal 2 10 3 2" xfId="18925"/>
    <cellStyle name="Normal 2 10 3 2 2" xfId="24048"/>
    <cellStyle name="Normal 2 10 3 3" xfId="18926"/>
    <cellStyle name="Normal 2 10 3 3 2" xfId="24049"/>
    <cellStyle name="Normal 2 10 3 4" xfId="24050"/>
    <cellStyle name="Normal 2 10 4" xfId="16681"/>
    <cellStyle name="Normal 2 10 4 2" xfId="18927"/>
    <cellStyle name="Normal 2 10 4 2 2" xfId="24051"/>
    <cellStyle name="Normal 2 10 4 3" xfId="20452"/>
    <cellStyle name="Normal 2 10 4 3 2" xfId="26122"/>
    <cellStyle name="Normal 2 10 4 4" xfId="24052"/>
    <cellStyle name="Normal 2 10 5" xfId="16682"/>
    <cellStyle name="Normal 2 10 5 2" xfId="18928"/>
    <cellStyle name="Normal 2 10 5 2 2" xfId="24053"/>
    <cellStyle name="Normal 2 10 5 3" xfId="20453"/>
    <cellStyle name="Normal 2 10 5 3 2" xfId="26123"/>
    <cellStyle name="Normal 2 10 5 4" xfId="24054"/>
    <cellStyle name="Normal 2 10 6" xfId="16683"/>
    <cellStyle name="Normal 2 10 6 2" xfId="18929"/>
    <cellStyle name="Normal 2 10 6 2 2" xfId="24055"/>
    <cellStyle name="Normal 2 10 6 3" xfId="20454"/>
    <cellStyle name="Normal 2 10 6 3 2" xfId="26124"/>
    <cellStyle name="Normal 2 10 6 4" xfId="24056"/>
    <cellStyle name="Normal 2 10 7" xfId="16684"/>
    <cellStyle name="Normal 2 10 7 2" xfId="18930"/>
    <cellStyle name="Normal 2 10 7 2 2" xfId="24057"/>
    <cellStyle name="Normal 2 10 7 3" xfId="20455"/>
    <cellStyle name="Normal 2 10 7 3 2" xfId="26125"/>
    <cellStyle name="Normal 2 10 7 4" xfId="24058"/>
    <cellStyle name="Normal 2 10 8" xfId="18931"/>
    <cellStyle name="Normal 2 10 8 2" xfId="24059"/>
    <cellStyle name="Normal 2 10 9" xfId="18932"/>
    <cellStyle name="Normal 2 10 9 2" xfId="24060"/>
    <cellStyle name="Normal 2 11" xfId="642"/>
    <cellStyle name="Normal 2 11 2" xfId="643"/>
    <cellStyle name="Normal 2 12" xfId="644"/>
    <cellStyle name="Normal 2 12 10" xfId="3016"/>
    <cellStyle name="Normal 2 12 11" xfId="3238"/>
    <cellStyle name="Normal 2 12 12" xfId="3453"/>
    <cellStyle name="Normal 2 12 13" xfId="3669"/>
    <cellStyle name="Normal 2 12 14" xfId="3886"/>
    <cellStyle name="Normal 2 12 15" xfId="4101"/>
    <cellStyle name="Normal 2 12 16" xfId="4317"/>
    <cellStyle name="Normal 2 12 17" xfId="4532"/>
    <cellStyle name="Normal 2 12 18" xfId="4745"/>
    <cellStyle name="Normal 2 12 19" xfId="4958"/>
    <cellStyle name="Normal 2 12 2" xfId="645"/>
    <cellStyle name="Normal 2 12 2 10" xfId="3239"/>
    <cellStyle name="Normal 2 12 2 11" xfId="3454"/>
    <cellStyle name="Normal 2 12 2 12" xfId="3670"/>
    <cellStyle name="Normal 2 12 2 13" xfId="3887"/>
    <cellStyle name="Normal 2 12 2 14" xfId="4102"/>
    <cellStyle name="Normal 2 12 2 15" xfId="4318"/>
    <cellStyle name="Normal 2 12 2 16" xfId="4533"/>
    <cellStyle name="Normal 2 12 2 17" xfId="4746"/>
    <cellStyle name="Normal 2 12 2 18" xfId="4959"/>
    <cellStyle name="Normal 2 12 2 19" xfId="5162"/>
    <cellStyle name="Normal 2 12 2 2" xfId="1463"/>
    <cellStyle name="Normal 2 12 2 20" xfId="5364"/>
    <cellStyle name="Normal 2 12 2 21" xfId="5521"/>
    <cellStyle name="Normal 2 12 2 22" xfId="5613"/>
    <cellStyle name="Normal 2 12 2 23" xfId="6259"/>
    <cellStyle name="Normal 2 12 2 24" xfId="6487"/>
    <cellStyle name="Normal 2 12 2 25" xfId="6714"/>
    <cellStyle name="Normal 2 12 2 26" xfId="6942"/>
    <cellStyle name="Normal 2 12 2 27" xfId="7170"/>
    <cellStyle name="Normal 2 12 2 28" xfId="7396"/>
    <cellStyle name="Normal 2 12 2 29" xfId="7623"/>
    <cellStyle name="Normal 2 12 2 3" xfId="1688"/>
    <cellStyle name="Normal 2 12 2 30" xfId="7850"/>
    <cellStyle name="Normal 2 12 2 31" xfId="8076"/>
    <cellStyle name="Normal 2 12 2 32" xfId="8302"/>
    <cellStyle name="Normal 2 12 2 33" xfId="8530"/>
    <cellStyle name="Normal 2 12 2 34" xfId="8756"/>
    <cellStyle name="Normal 2 12 2 35" xfId="8982"/>
    <cellStyle name="Normal 2 12 2 36" xfId="9207"/>
    <cellStyle name="Normal 2 12 2 37" xfId="9430"/>
    <cellStyle name="Normal 2 12 2 38" xfId="9654"/>
    <cellStyle name="Normal 2 12 2 39" xfId="9877"/>
    <cellStyle name="Normal 2 12 2 4" xfId="1913"/>
    <cellStyle name="Normal 2 12 2 40" xfId="10095"/>
    <cellStyle name="Normal 2 12 2 41" xfId="10313"/>
    <cellStyle name="Normal 2 12 2 42" xfId="10531"/>
    <cellStyle name="Normal 2 12 2 43" xfId="10749"/>
    <cellStyle name="Normal 2 12 2 44" xfId="10967"/>
    <cellStyle name="Normal 2 12 2 45" xfId="11183"/>
    <cellStyle name="Normal 2 12 2 46" xfId="11398"/>
    <cellStyle name="Normal 2 12 2 47" xfId="11613"/>
    <cellStyle name="Normal 2 12 2 48" xfId="11827"/>
    <cellStyle name="Normal 2 12 2 49" xfId="12042"/>
    <cellStyle name="Normal 2 12 2 5" xfId="2135"/>
    <cellStyle name="Normal 2 12 2 50" xfId="12255"/>
    <cellStyle name="Normal 2 12 2 51" xfId="12459"/>
    <cellStyle name="Normal 2 12 2 52" xfId="12662"/>
    <cellStyle name="Normal 2 12 2 53" xfId="12818"/>
    <cellStyle name="Normal 2 12 2 54" xfId="12909"/>
    <cellStyle name="Normal 2 12 2 55" xfId="13413"/>
    <cellStyle name="Normal 2 12 2 56" xfId="13623"/>
    <cellStyle name="Normal 2 12 2 57" xfId="13827"/>
    <cellStyle name="Normal 2 12 2 58" xfId="14030"/>
    <cellStyle name="Normal 2 12 2 59" xfId="14188"/>
    <cellStyle name="Normal 2 12 2 6" xfId="2360"/>
    <cellStyle name="Normal 2 12 2 60" xfId="14277"/>
    <cellStyle name="Normal 2 12 2 61" xfId="14741"/>
    <cellStyle name="Normal 2 12 2 62" xfId="14941"/>
    <cellStyle name="Normal 2 12 2 63" xfId="15097"/>
    <cellStyle name="Normal 2 12 2 64" xfId="15189"/>
    <cellStyle name="Normal 2 12 2 7" xfId="2581"/>
    <cellStyle name="Normal 2 12 2 8" xfId="2803"/>
    <cellStyle name="Normal 2 12 2 9" xfId="3017"/>
    <cellStyle name="Normal 2 12 20" xfId="5161"/>
    <cellStyle name="Normal 2 12 21" xfId="5363"/>
    <cellStyle name="Normal 2 12 22" xfId="5520"/>
    <cellStyle name="Normal 2 12 23" xfId="5612"/>
    <cellStyle name="Normal 2 12 24" xfId="6258"/>
    <cellStyle name="Normal 2 12 25" xfId="6486"/>
    <cellStyle name="Normal 2 12 26" xfId="6713"/>
    <cellStyle name="Normal 2 12 27" xfId="6941"/>
    <cellStyle name="Normal 2 12 28" xfId="7169"/>
    <cellStyle name="Normal 2 12 29" xfId="7395"/>
    <cellStyle name="Normal 2 12 3" xfId="1462"/>
    <cellStyle name="Normal 2 12 30" xfId="7622"/>
    <cellStyle name="Normal 2 12 31" xfId="7849"/>
    <cellStyle name="Normal 2 12 32" xfId="8075"/>
    <cellStyle name="Normal 2 12 33" xfId="8301"/>
    <cellStyle name="Normal 2 12 34" xfId="8529"/>
    <cellStyle name="Normal 2 12 35" xfId="8755"/>
    <cellStyle name="Normal 2 12 36" xfId="8981"/>
    <cellStyle name="Normal 2 12 37" xfId="9206"/>
    <cellStyle name="Normal 2 12 38" xfId="9429"/>
    <cellStyle name="Normal 2 12 39" xfId="9653"/>
    <cellStyle name="Normal 2 12 4" xfId="1687"/>
    <cellStyle name="Normal 2 12 40" xfId="9876"/>
    <cellStyle name="Normal 2 12 41" xfId="10094"/>
    <cellStyle name="Normal 2 12 42" xfId="10312"/>
    <cellStyle name="Normal 2 12 43" xfId="10530"/>
    <cellStyle name="Normal 2 12 44" xfId="10748"/>
    <cellStyle name="Normal 2 12 45" xfId="10966"/>
    <cellStyle name="Normal 2 12 46" xfId="11182"/>
    <cellStyle name="Normal 2 12 47" xfId="11397"/>
    <cellStyle name="Normal 2 12 48" xfId="11612"/>
    <cellStyle name="Normal 2 12 49" xfId="11826"/>
    <cellStyle name="Normal 2 12 5" xfId="1912"/>
    <cellStyle name="Normal 2 12 50" xfId="12041"/>
    <cellStyle name="Normal 2 12 51" xfId="12254"/>
    <cellStyle name="Normal 2 12 52" xfId="12458"/>
    <cellStyle name="Normal 2 12 53" xfId="12661"/>
    <cellStyle name="Normal 2 12 54" xfId="12817"/>
    <cellStyle name="Normal 2 12 55" xfId="12908"/>
    <cellStyle name="Normal 2 12 56" xfId="13412"/>
    <cellStyle name="Normal 2 12 57" xfId="13622"/>
    <cellStyle name="Normal 2 12 58" xfId="13826"/>
    <cellStyle name="Normal 2 12 59" xfId="14029"/>
    <cellStyle name="Normal 2 12 6" xfId="2134"/>
    <cellStyle name="Normal 2 12 60" xfId="14187"/>
    <cellStyle name="Normal 2 12 61" xfId="14276"/>
    <cellStyle name="Normal 2 12 62" xfId="14740"/>
    <cellStyle name="Normal 2 12 63" xfId="14940"/>
    <cellStyle name="Normal 2 12 64" xfId="15096"/>
    <cellStyle name="Normal 2 12 65" xfId="15188"/>
    <cellStyle name="Normal 2 12 7" xfId="2359"/>
    <cellStyle name="Normal 2 12 8" xfId="2580"/>
    <cellStyle name="Normal 2 12 9" xfId="2802"/>
    <cellStyle name="Normal 2 13" xfId="646"/>
    <cellStyle name="Normal 2 13 10" xfId="3240"/>
    <cellStyle name="Normal 2 13 11" xfId="3455"/>
    <cellStyle name="Normal 2 13 12" xfId="3671"/>
    <cellStyle name="Normal 2 13 13" xfId="3888"/>
    <cellStyle name="Normal 2 13 14" xfId="4103"/>
    <cellStyle name="Normal 2 13 15" xfId="4319"/>
    <cellStyle name="Normal 2 13 16" xfId="4534"/>
    <cellStyle name="Normal 2 13 17" xfId="4747"/>
    <cellStyle name="Normal 2 13 18" xfId="4960"/>
    <cellStyle name="Normal 2 13 19" xfId="5163"/>
    <cellStyle name="Normal 2 13 2" xfId="1464"/>
    <cellStyle name="Normal 2 13 20" xfId="5365"/>
    <cellStyle name="Normal 2 13 21" xfId="5522"/>
    <cellStyle name="Normal 2 13 22" xfId="5614"/>
    <cellStyle name="Normal 2 13 23" xfId="6260"/>
    <cellStyle name="Normal 2 13 24" xfId="6488"/>
    <cellStyle name="Normal 2 13 25" xfId="6715"/>
    <cellStyle name="Normal 2 13 26" xfId="6943"/>
    <cellStyle name="Normal 2 13 27" xfId="7171"/>
    <cellStyle name="Normal 2 13 28" xfId="7397"/>
    <cellStyle name="Normal 2 13 29" xfId="7624"/>
    <cellStyle name="Normal 2 13 3" xfId="1689"/>
    <cellStyle name="Normal 2 13 30" xfId="7851"/>
    <cellStyle name="Normal 2 13 31" xfId="8077"/>
    <cellStyle name="Normal 2 13 32" xfId="8303"/>
    <cellStyle name="Normal 2 13 33" xfId="8531"/>
    <cellStyle name="Normal 2 13 34" xfId="8757"/>
    <cellStyle name="Normal 2 13 35" xfId="8983"/>
    <cellStyle name="Normal 2 13 36" xfId="9208"/>
    <cellStyle name="Normal 2 13 37" xfId="9431"/>
    <cellStyle name="Normal 2 13 38" xfId="9655"/>
    <cellStyle name="Normal 2 13 39" xfId="9878"/>
    <cellStyle name="Normal 2 13 4" xfId="1914"/>
    <cellStyle name="Normal 2 13 40" xfId="10096"/>
    <cellStyle name="Normal 2 13 41" xfId="10314"/>
    <cellStyle name="Normal 2 13 42" xfId="10532"/>
    <cellStyle name="Normal 2 13 43" xfId="10750"/>
    <cellStyle name="Normal 2 13 44" xfId="10968"/>
    <cellStyle name="Normal 2 13 45" xfId="11184"/>
    <cellStyle name="Normal 2 13 46" xfId="11399"/>
    <cellStyle name="Normal 2 13 47" xfId="11614"/>
    <cellStyle name="Normal 2 13 48" xfId="11828"/>
    <cellStyle name="Normal 2 13 49" xfId="12043"/>
    <cellStyle name="Normal 2 13 5" xfId="2136"/>
    <cellStyle name="Normal 2 13 50" xfId="12256"/>
    <cellStyle name="Normal 2 13 51" xfId="12460"/>
    <cellStyle name="Normal 2 13 52" xfId="12663"/>
    <cellStyle name="Normal 2 13 53" xfId="12819"/>
    <cellStyle name="Normal 2 13 54" xfId="12910"/>
    <cellStyle name="Normal 2 13 55" xfId="13414"/>
    <cellStyle name="Normal 2 13 56" xfId="13624"/>
    <cellStyle name="Normal 2 13 57" xfId="13828"/>
    <cellStyle name="Normal 2 13 58" xfId="14031"/>
    <cellStyle name="Normal 2 13 59" xfId="14189"/>
    <cellStyle name="Normal 2 13 6" xfId="2361"/>
    <cellStyle name="Normal 2 13 60" xfId="14278"/>
    <cellStyle name="Normal 2 13 61" xfId="14742"/>
    <cellStyle name="Normal 2 13 62" xfId="14942"/>
    <cellStyle name="Normal 2 13 63" xfId="15098"/>
    <cellStyle name="Normal 2 13 64" xfId="15190"/>
    <cellStyle name="Normal 2 13 7" xfId="2582"/>
    <cellStyle name="Normal 2 13 8" xfId="2804"/>
    <cellStyle name="Normal 2 13 9" xfId="3018"/>
    <cellStyle name="Normal 2 14" xfId="15581"/>
    <cellStyle name="Normal 2 15" xfId="15582"/>
    <cellStyle name="Normal 2 16" xfId="15583"/>
    <cellStyle name="Normal 2 17" xfId="15584"/>
    <cellStyle name="Normal 2 18" xfId="15585"/>
    <cellStyle name="Normal 2 19" xfId="15586"/>
    <cellStyle name="Normal 2 2" xfId="647"/>
    <cellStyle name="Normal 2 2 10" xfId="16685"/>
    <cellStyle name="Normal 2 2 11" xfId="16686"/>
    <cellStyle name="Normal 2 2 12" xfId="16687"/>
    <cellStyle name="Normal 2 2 2" xfId="648"/>
    <cellStyle name="Normal 2 2 2 2" xfId="649"/>
    <cellStyle name="Normal 2 2 3" xfId="650"/>
    <cellStyle name="Normal 2 2 3 10" xfId="24061"/>
    <cellStyle name="Normal 2 2 3 11" xfId="24062"/>
    <cellStyle name="Normal 2 2 3 2" xfId="651"/>
    <cellStyle name="Normal 2 2 3 2 10" xfId="24063"/>
    <cellStyle name="Normal 2 2 3 2 2" xfId="15587"/>
    <cellStyle name="Normal 2 2 3 2 2 2" xfId="18933"/>
    <cellStyle name="Normal 2 2 3 2 2 2 2" xfId="24064"/>
    <cellStyle name="Normal 2 2 3 2 2 3" xfId="18934"/>
    <cellStyle name="Normal 2 2 3 2 2 3 2" xfId="24065"/>
    <cellStyle name="Normal 2 2 3 2 2 4" xfId="24066"/>
    <cellStyle name="Normal 2 2 3 2 3" xfId="16688"/>
    <cellStyle name="Normal 2 2 3 2 3 2" xfId="18935"/>
    <cellStyle name="Normal 2 2 3 2 3 2 2" xfId="24067"/>
    <cellStyle name="Normal 2 2 3 2 3 3" xfId="20456"/>
    <cellStyle name="Normal 2 2 3 2 3 3 2" xfId="26126"/>
    <cellStyle name="Normal 2 2 3 2 3 4" xfId="24068"/>
    <cellStyle name="Normal 2 2 3 2 4" xfId="16689"/>
    <cellStyle name="Normal 2 2 3 2 4 2" xfId="18936"/>
    <cellStyle name="Normal 2 2 3 2 4 2 2" xfId="24069"/>
    <cellStyle name="Normal 2 2 3 2 4 3" xfId="20457"/>
    <cellStyle name="Normal 2 2 3 2 4 3 2" xfId="26127"/>
    <cellStyle name="Normal 2 2 3 2 4 4" xfId="24070"/>
    <cellStyle name="Normal 2 2 3 2 5" xfId="16690"/>
    <cellStyle name="Normal 2 2 3 2 5 2" xfId="18937"/>
    <cellStyle name="Normal 2 2 3 2 5 2 2" xfId="24071"/>
    <cellStyle name="Normal 2 2 3 2 5 3" xfId="20458"/>
    <cellStyle name="Normal 2 2 3 2 5 3 2" xfId="26128"/>
    <cellStyle name="Normal 2 2 3 2 5 4" xfId="24072"/>
    <cellStyle name="Normal 2 2 3 2 6" xfId="16691"/>
    <cellStyle name="Normal 2 2 3 2 6 2" xfId="18938"/>
    <cellStyle name="Normal 2 2 3 2 6 2 2" xfId="24073"/>
    <cellStyle name="Normal 2 2 3 2 6 3" xfId="20459"/>
    <cellStyle name="Normal 2 2 3 2 6 3 2" xfId="26129"/>
    <cellStyle name="Normal 2 2 3 2 6 4" xfId="24074"/>
    <cellStyle name="Normal 2 2 3 2 7" xfId="18939"/>
    <cellStyle name="Normal 2 2 3 2 7 2" xfId="24075"/>
    <cellStyle name="Normal 2 2 3 2 8" xfId="18940"/>
    <cellStyle name="Normal 2 2 3 2 8 2" xfId="24076"/>
    <cellStyle name="Normal 2 2 3 2 9" xfId="24077"/>
    <cellStyle name="Normal 2 2 3 3" xfId="15588"/>
    <cellStyle name="Normal 2 2 3 3 2" xfId="18941"/>
    <cellStyle name="Normal 2 2 3 3 2 2" xfId="24078"/>
    <cellStyle name="Normal 2 2 3 3 3" xfId="18942"/>
    <cellStyle name="Normal 2 2 3 3 3 2" xfId="24079"/>
    <cellStyle name="Normal 2 2 3 3 4" xfId="24080"/>
    <cellStyle name="Normal 2 2 3 4" xfId="16692"/>
    <cellStyle name="Normal 2 2 3 4 2" xfId="18943"/>
    <cellStyle name="Normal 2 2 3 4 2 2" xfId="24081"/>
    <cellStyle name="Normal 2 2 3 4 3" xfId="20460"/>
    <cellStyle name="Normal 2 2 3 4 3 2" xfId="26130"/>
    <cellStyle name="Normal 2 2 3 4 4" xfId="24082"/>
    <cellStyle name="Normal 2 2 3 5" xfId="16693"/>
    <cellStyle name="Normal 2 2 3 5 2" xfId="18944"/>
    <cellStyle name="Normal 2 2 3 5 2 2" xfId="24083"/>
    <cellStyle name="Normal 2 2 3 5 3" xfId="20461"/>
    <cellStyle name="Normal 2 2 3 5 3 2" xfId="26131"/>
    <cellStyle name="Normal 2 2 3 5 4" xfId="24084"/>
    <cellStyle name="Normal 2 2 3 6" xfId="16694"/>
    <cellStyle name="Normal 2 2 3 6 2" xfId="18945"/>
    <cellStyle name="Normal 2 2 3 6 2 2" xfId="24085"/>
    <cellStyle name="Normal 2 2 3 6 3" xfId="20462"/>
    <cellStyle name="Normal 2 2 3 6 3 2" xfId="26132"/>
    <cellStyle name="Normal 2 2 3 6 4" xfId="24086"/>
    <cellStyle name="Normal 2 2 3 7" xfId="16695"/>
    <cellStyle name="Normal 2 2 3 7 2" xfId="18946"/>
    <cellStyle name="Normal 2 2 3 7 2 2" xfId="24087"/>
    <cellStyle name="Normal 2 2 3 7 3" xfId="20463"/>
    <cellStyle name="Normal 2 2 3 7 3 2" xfId="26133"/>
    <cellStyle name="Normal 2 2 3 7 4" xfId="24088"/>
    <cellStyle name="Normal 2 2 3 8" xfId="18947"/>
    <cellStyle name="Normal 2 2 3 8 2" xfId="24089"/>
    <cellStyle name="Normal 2 2 3 9" xfId="18948"/>
    <cellStyle name="Normal 2 2 3 9 2" xfId="24090"/>
    <cellStyle name="Normal 2 2 4" xfId="652"/>
    <cellStyle name="Normal 2 2 4 10" xfId="24091"/>
    <cellStyle name="Normal 2 2 4 11" xfId="24092"/>
    <cellStyle name="Normal 2 2 4 2" xfId="653"/>
    <cellStyle name="Normal 2 2 4 2 10" xfId="24093"/>
    <cellStyle name="Normal 2 2 4 2 2" xfId="15589"/>
    <cellStyle name="Normal 2 2 4 2 2 2" xfId="18949"/>
    <cellStyle name="Normal 2 2 4 2 2 2 2" xfId="24094"/>
    <cellStyle name="Normal 2 2 4 2 2 3" xfId="18950"/>
    <cellStyle name="Normal 2 2 4 2 2 3 2" xfId="24095"/>
    <cellStyle name="Normal 2 2 4 2 2 4" xfId="24096"/>
    <cellStyle name="Normal 2 2 4 2 3" xfId="16696"/>
    <cellStyle name="Normal 2 2 4 2 3 2" xfId="18951"/>
    <cellStyle name="Normal 2 2 4 2 3 2 2" xfId="24097"/>
    <cellStyle name="Normal 2 2 4 2 3 3" xfId="20464"/>
    <cellStyle name="Normal 2 2 4 2 3 3 2" xfId="26134"/>
    <cellStyle name="Normal 2 2 4 2 3 4" xfId="24098"/>
    <cellStyle name="Normal 2 2 4 2 4" xfId="16697"/>
    <cellStyle name="Normal 2 2 4 2 4 2" xfId="18952"/>
    <cellStyle name="Normal 2 2 4 2 4 2 2" xfId="24099"/>
    <cellStyle name="Normal 2 2 4 2 4 3" xfId="20465"/>
    <cellStyle name="Normal 2 2 4 2 4 3 2" xfId="26135"/>
    <cellStyle name="Normal 2 2 4 2 4 4" xfId="24100"/>
    <cellStyle name="Normal 2 2 4 2 5" xfId="16698"/>
    <cellStyle name="Normal 2 2 4 2 5 2" xfId="18953"/>
    <cellStyle name="Normal 2 2 4 2 5 2 2" xfId="24101"/>
    <cellStyle name="Normal 2 2 4 2 5 3" xfId="20466"/>
    <cellStyle name="Normal 2 2 4 2 5 3 2" xfId="26136"/>
    <cellStyle name="Normal 2 2 4 2 5 4" xfId="24102"/>
    <cellStyle name="Normal 2 2 4 2 6" xfId="16699"/>
    <cellStyle name="Normal 2 2 4 2 6 2" xfId="18954"/>
    <cellStyle name="Normal 2 2 4 2 6 2 2" xfId="24103"/>
    <cellStyle name="Normal 2 2 4 2 6 3" xfId="20467"/>
    <cellStyle name="Normal 2 2 4 2 6 3 2" xfId="26137"/>
    <cellStyle name="Normal 2 2 4 2 6 4" xfId="24104"/>
    <cellStyle name="Normal 2 2 4 2 7" xfId="18955"/>
    <cellStyle name="Normal 2 2 4 2 7 2" xfId="24105"/>
    <cellStyle name="Normal 2 2 4 2 8" xfId="18956"/>
    <cellStyle name="Normal 2 2 4 2 8 2" xfId="24106"/>
    <cellStyle name="Normal 2 2 4 2 9" xfId="24107"/>
    <cellStyle name="Normal 2 2 4 3" xfId="15590"/>
    <cellStyle name="Normal 2 2 4 3 2" xfId="18957"/>
    <cellStyle name="Normal 2 2 4 3 2 2" xfId="24108"/>
    <cellStyle name="Normal 2 2 4 3 3" xfId="18958"/>
    <cellStyle name="Normal 2 2 4 3 3 2" xfId="24109"/>
    <cellStyle name="Normal 2 2 4 3 4" xfId="24110"/>
    <cellStyle name="Normal 2 2 4 4" xfId="16700"/>
    <cellStyle name="Normal 2 2 4 4 2" xfId="18959"/>
    <cellStyle name="Normal 2 2 4 4 2 2" xfId="24111"/>
    <cellStyle name="Normal 2 2 4 4 3" xfId="20468"/>
    <cellStyle name="Normal 2 2 4 4 3 2" xfId="26138"/>
    <cellStyle name="Normal 2 2 4 4 4" xfId="24112"/>
    <cellStyle name="Normal 2 2 4 5" xfId="16701"/>
    <cellStyle name="Normal 2 2 4 5 2" xfId="18960"/>
    <cellStyle name="Normal 2 2 4 5 2 2" xfId="24113"/>
    <cellStyle name="Normal 2 2 4 5 3" xfId="20469"/>
    <cellStyle name="Normal 2 2 4 5 3 2" xfId="26139"/>
    <cellStyle name="Normal 2 2 4 5 4" xfId="24114"/>
    <cellStyle name="Normal 2 2 4 6" xfId="16702"/>
    <cellStyle name="Normal 2 2 4 6 2" xfId="18961"/>
    <cellStyle name="Normal 2 2 4 6 2 2" xfId="24115"/>
    <cellStyle name="Normal 2 2 4 6 3" xfId="20470"/>
    <cellStyle name="Normal 2 2 4 6 3 2" xfId="26140"/>
    <cellStyle name="Normal 2 2 4 6 4" xfId="24116"/>
    <cellStyle name="Normal 2 2 4 7" xfId="16703"/>
    <cellStyle name="Normal 2 2 4 7 2" xfId="18962"/>
    <cellStyle name="Normal 2 2 4 7 2 2" xfId="24117"/>
    <cellStyle name="Normal 2 2 4 7 3" xfId="20471"/>
    <cellStyle name="Normal 2 2 4 7 3 2" xfId="26141"/>
    <cellStyle name="Normal 2 2 4 7 4" xfId="24118"/>
    <cellStyle name="Normal 2 2 4 8" xfId="18963"/>
    <cellStyle name="Normal 2 2 4 8 2" xfId="24119"/>
    <cellStyle name="Normal 2 2 4 9" xfId="18964"/>
    <cellStyle name="Normal 2 2 4 9 2" xfId="24120"/>
    <cellStyle name="Normal 2 2 5" xfId="654"/>
    <cellStyle name="Normal 2 2 5 10" xfId="24121"/>
    <cellStyle name="Normal 2 2 5 11" xfId="24122"/>
    <cellStyle name="Normal 2 2 5 2" xfId="655"/>
    <cellStyle name="Normal 2 2 5 2 10" xfId="24123"/>
    <cellStyle name="Normal 2 2 5 2 2" xfId="15591"/>
    <cellStyle name="Normal 2 2 5 2 2 2" xfId="18965"/>
    <cellStyle name="Normal 2 2 5 2 2 2 2" xfId="24124"/>
    <cellStyle name="Normal 2 2 5 2 2 3" xfId="18966"/>
    <cellStyle name="Normal 2 2 5 2 2 3 2" xfId="24125"/>
    <cellStyle name="Normal 2 2 5 2 2 4" xfId="24126"/>
    <cellStyle name="Normal 2 2 5 2 3" xfId="16704"/>
    <cellStyle name="Normal 2 2 5 2 3 2" xfId="18967"/>
    <cellStyle name="Normal 2 2 5 2 3 2 2" xfId="24127"/>
    <cellStyle name="Normal 2 2 5 2 3 3" xfId="20472"/>
    <cellStyle name="Normal 2 2 5 2 3 3 2" xfId="26142"/>
    <cellStyle name="Normal 2 2 5 2 3 4" xfId="24128"/>
    <cellStyle name="Normal 2 2 5 2 4" xfId="16705"/>
    <cellStyle name="Normal 2 2 5 2 4 2" xfId="18968"/>
    <cellStyle name="Normal 2 2 5 2 4 2 2" xfId="24129"/>
    <cellStyle name="Normal 2 2 5 2 4 3" xfId="20473"/>
    <cellStyle name="Normal 2 2 5 2 4 3 2" xfId="26143"/>
    <cellStyle name="Normal 2 2 5 2 4 4" xfId="24130"/>
    <cellStyle name="Normal 2 2 5 2 5" xfId="16706"/>
    <cellStyle name="Normal 2 2 5 2 5 2" xfId="18969"/>
    <cellStyle name="Normal 2 2 5 2 5 2 2" xfId="24131"/>
    <cellStyle name="Normal 2 2 5 2 5 3" xfId="20474"/>
    <cellStyle name="Normal 2 2 5 2 5 3 2" xfId="26144"/>
    <cellStyle name="Normal 2 2 5 2 5 4" xfId="24132"/>
    <cellStyle name="Normal 2 2 5 2 6" xfId="16707"/>
    <cellStyle name="Normal 2 2 5 2 6 2" xfId="18970"/>
    <cellStyle name="Normal 2 2 5 2 6 2 2" xfId="24133"/>
    <cellStyle name="Normal 2 2 5 2 6 3" xfId="20475"/>
    <cellStyle name="Normal 2 2 5 2 6 3 2" xfId="26145"/>
    <cellStyle name="Normal 2 2 5 2 6 4" xfId="24134"/>
    <cellStyle name="Normal 2 2 5 2 7" xfId="18971"/>
    <cellStyle name="Normal 2 2 5 2 7 2" xfId="24135"/>
    <cellStyle name="Normal 2 2 5 2 8" xfId="18972"/>
    <cellStyle name="Normal 2 2 5 2 8 2" xfId="24136"/>
    <cellStyle name="Normal 2 2 5 2 9" xfId="24137"/>
    <cellStyle name="Normal 2 2 5 3" xfId="15592"/>
    <cellStyle name="Normal 2 2 5 3 2" xfId="18973"/>
    <cellStyle name="Normal 2 2 5 3 2 2" xfId="24138"/>
    <cellStyle name="Normal 2 2 5 3 3" xfId="18974"/>
    <cellStyle name="Normal 2 2 5 3 3 2" xfId="24139"/>
    <cellStyle name="Normal 2 2 5 3 4" xfId="24140"/>
    <cellStyle name="Normal 2 2 5 4" xfId="16708"/>
    <cellStyle name="Normal 2 2 5 4 2" xfId="18975"/>
    <cellStyle name="Normal 2 2 5 4 2 2" xfId="24141"/>
    <cellStyle name="Normal 2 2 5 4 3" xfId="20476"/>
    <cellStyle name="Normal 2 2 5 4 3 2" xfId="26146"/>
    <cellStyle name="Normal 2 2 5 4 4" xfId="24142"/>
    <cellStyle name="Normal 2 2 5 5" xfId="16709"/>
    <cellStyle name="Normal 2 2 5 5 2" xfId="18976"/>
    <cellStyle name="Normal 2 2 5 5 2 2" xfId="24143"/>
    <cellStyle name="Normal 2 2 5 5 3" xfId="20477"/>
    <cellStyle name="Normal 2 2 5 5 3 2" xfId="26147"/>
    <cellStyle name="Normal 2 2 5 5 4" xfId="24144"/>
    <cellStyle name="Normal 2 2 5 6" xfId="16710"/>
    <cellStyle name="Normal 2 2 5 6 2" xfId="18977"/>
    <cellStyle name="Normal 2 2 5 6 2 2" xfId="24145"/>
    <cellStyle name="Normal 2 2 5 6 3" xfId="20478"/>
    <cellStyle name="Normal 2 2 5 6 3 2" xfId="26148"/>
    <cellStyle name="Normal 2 2 5 6 4" xfId="24146"/>
    <cellStyle name="Normal 2 2 5 7" xfId="16711"/>
    <cellStyle name="Normal 2 2 5 7 2" xfId="18978"/>
    <cellStyle name="Normal 2 2 5 7 2 2" xfId="24147"/>
    <cellStyle name="Normal 2 2 5 7 3" xfId="20479"/>
    <cellStyle name="Normal 2 2 5 7 3 2" xfId="26149"/>
    <cellStyle name="Normal 2 2 5 7 4" xfId="24148"/>
    <cellStyle name="Normal 2 2 5 8" xfId="18979"/>
    <cellStyle name="Normal 2 2 5 8 2" xfId="24149"/>
    <cellStyle name="Normal 2 2 5 9" xfId="18980"/>
    <cellStyle name="Normal 2 2 5 9 2" xfId="24150"/>
    <cellStyle name="Normal 2 2 6" xfId="656"/>
    <cellStyle name="Normal 2 2 7" xfId="16712"/>
    <cellStyle name="Normal 2 2 8" xfId="16713"/>
    <cellStyle name="Normal 2 2 9" xfId="16714"/>
    <cellStyle name="Normal 2 20" xfId="15593"/>
    <cellStyle name="Normal 2 21" xfId="15594"/>
    <cellStyle name="Normal 2 22" xfId="15595"/>
    <cellStyle name="Normal 2 23" xfId="15596"/>
    <cellStyle name="Normal 2 24" xfId="15597"/>
    <cellStyle name="Normal 2 25" xfId="15598"/>
    <cellStyle name="Normal 2 26" xfId="15599"/>
    <cellStyle name="Normal 2 27" xfId="15600"/>
    <cellStyle name="Normal 2 28" xfId="15601"/>
    <cellStyle name="Normal 2 29" xfId="15602"/>
    <cellStyle name="Normal 2 3" xfId="657"/>
    <cellStyle name="Normal 2 3 2" xfId="658"/>
    <cellStyle name="Normal 2 3 2 2" xfId="659"/>
    <cellStyle name="Normal 2 3 3" xfId="660"/>
    <cellStyle name="Normal 2 3 4" xfId="661"/>
    <cellStyle name="Normal 2 3 5" xfId="15603"/>
    <cellStyle name="Normal 2 30" xfId="15604"/>
    <cellStyle name="Normal 2 31" xfId="15605"/>
    <cellStyle name="Normal 2 32" xfId="15606"/>
    <cellStyle name="Normal 2 33" xfId="15607"/>
    <cellStyle name="Normal 2 34" xfId="15608"/>
    <cellStyle name="Normal 2 35" xfId="15609"/>
    <cellStyle name="Normal 2 36" xfId="15610"/>
    <cellStyle name="Normal 2 37" xfId="15611"/>
    <cellStyle name="Normal 2 38" xfId="15612"/>
    <cellStyle name="Normal 2 39" xfId="15613"/>
    <cellStyle name="Normal 2 4" xfId="662"/>
    <cellStyle name="Normal 2 4 2" xfId="663"/>
    <cellStyle name="Normal 2 4 2 10" xfId="24151"/>
    <cellStyle name="Normal 2 4 2 2" xfId="15614"/>
    <cellStyle name="Normal 2 4 2 2 2" xfId="18981"/>
    <cellStyle name="Normal 2 4 2 2 2 2" xfId="24152"/>
    <cellStyle name="Normal 2 4 2 2 3" xfId="18982"/>
    <cellStyle name="Normal 2 4 2 2 3 2" xfId="24153"/>
    <cellStyle name="Normal 2 4 2 2 4" xfId="24154"/>
    <cellStyle name="Normal 2 4 2 3" xfId="16715"/>
    <cellStyle name="Normal 2 4 2 3 2" xfId="18983"/>
    <cellStyle name="Normal 2 4 2 3 2 2" xfId="24155"/>
    <cellStyle name="Normal 2 4 2 3 3" xfId="20480"/>
    <cellStyle name="Normal 2 4 2 3 3 2" xfId="26150"/>
    <cellStyle name="Normal 2 4 2 3 4" xfId="24156"/>
    <cellStyle name="Normal 2 4 2 4" xfId="16716"/>
    <cellStyle name="Normal 2 4 2 4 2" xfId="18984"/>
    <cellStyle name="Normal 2 4 2 4 2 2" xfId="24157"/>
    <cellStyle name="Normal 2 4 2 4 3" xfId="20481"/>
    <cellStyle name="Normal 2 4 2 4 3 2" xfId="26151"/>
    <cellStyle name="Normal 2 4 2 4 4" xfId="24158"/>
    <cellStyle name="Normal 2 4 2 5" xfId="16717"/>
    <cellStyle name="Normal 2 4 2 5 2" xfId="18985"/>
    <cellStyle name="Normal 2 4 2 5 2 2" xfId="24159"/>
    <cellStyle name="Normal 2 4 2 5 3" xfId="20482"/>
    <cellStyle name="Normal 2 4 2 5 3 2" xfId="26152"/>
    <cellStyle name="Normal 2 4 2 5 4" xfId="24160"/>
    <cellStyle name="Normal 2 4 2 6" xfId="16718"/>
    <cellStyle name="Normal 2 4 2 6 2" xfId="18986"/>
    <cellStyle name="Normal 2 4 2 6 2 2" xfId="24161"/>
    <cellStyle name="Normal 2 4 2 6 3" xfId="20483"/>
    <cellStyle name="Normal 2 4 2 6 3 2" xfId="26153"/>
    <cellStyle name="Normal 2 4 2 6 4" xfId="24162"/>
    <cellStyle name="Normal 2 4 2 7" xfId="18987"/>
    <cellStyle name="Normal 2 4 2 7 2" xfId="24163"/>
    <cellStyle name="Normal 2 4 2 8" xfId="18988"/>
    <cellStyle name="Normal 2 4 2 8 2" xfId="24164"/>
    <cellStyle name="Normal 2 4 2 9" xfId="24165"/>
    <cellStyle name="Normal 2 4 3" xfId="664"/>
    <cellStyle name="Normal 2 4 4" xfId="15615"/>
    <cellStyle name="Normal 2 4 4 2" xfId="18989"/>
    <cellStyle name="Normal 2 4 4 2 2" xfId="24166"/>
    <cellStyle name="Normal 2 4 4 3" xfId="18990"/>
    <cellStyle name="Normal 2 4 4 3 2" xfId="24167"/>
    <cellStyle name="Normal 2 4 4 4" xfId="24168"/>
    <cellStyle name="Normal 2 4 5" xfId="24169"/>
    <cellStyle name="Normal 2 5" xfId="665"/>
    <cellStyle name="Normal 2 5 2" xfId="666"/>
    <cellStyle name="Normal 2 5 2 10" xfId="24170"/>
    <cellStyle name="Normal 2 5 2 2" xfId="15616"/>
    <cellStyle name="Normal 2 5 2 2 2" xfId="18991"/>
    <cellStyle name="Normal 2 5 2 2 2 2" xfId="24171"/>
    <cellStyle name="Normal 2 5 2 2 3" xfId="18992"/>
    <cellStyle name="Normal 2 5 2 2 3 2" xfId="24172"/>
    <cellStyle name="Normal 2 5 2 2 4" xfId="24173"/>
    <cellStyle name="Normal 2 5 2 3" xfId="16719"/>
    <cellStyle name="Normal 2 5 2 3 2" xfId="18993"/>
    <cellStyle name="Normal 2 5 2 3 2 2" xfId="24174"/>
    <cellStyle name="Normal 2 5 2 3 3" xfId="20484"/>
    <cellStyle name="Normal 2 5 2 3 3 2" xfId="26154"/>
    <cellStyle name="Normal 2 5 2 3 4" xfId="24175"/>
    <cellStyle name="Normal 2 5 2 4" xfId="16720"/>
    <cellStyle name="Normal 2 5 2 4 2" xfId="18994"/>
    <cellStyle name="Normal 2 5 2 4 2 2" xfId="24176"/>
    <cellStyle name="Normal 2 5 2 4 3" xfId="20485"/>
    <cellStyle name="Normal 2 5 2 4 3 2" xfId="26155"/>
    <cellStyle name="Normal 2 5 2 4 4" xfId="24177"/>
    <cellStyle name="Normal 2 5 2 5" xfId="16721"/>
    <cellStyle name="Normal 2 5 2 5 2" xfId="18995"/>
    <cellStyle name="Normal 2 5 2 5 2 2" xfId="24178"/>
    <cellStyle name="Normal 2 5 2 5 3" xfId="20486"/>
    <cellStyle name="Normal 2 5 2 5 3 2" xfId="26156"/>
    <cellStyle name="Normal 2 5 2 5 4" xfId="24179"/>
    <cellStyle name="Normal 2 5 2 6" xfId="16722"/>
    <cellStyle name="Normal 2 5 2 6 2" xfId="18996"/>
    <cellStyle name="Normal 2 5 2 6 2 2" xfId="24180"/>
    <cellStyle name="Normal 2 5 2 6 3" xfId="20487"/>
    <cellStyle name="Normal 2 5 2 6 3 2" xfId="26157"/>
    <cellStyle name="Normal 2 5 2 6 4" xfId="24181"/>
    <cellStyle name="Normal 2 5 2 7" xfId="18997"/>
    <cellStyle name="Normal 2 5 2 7 2" xfId="24182"/>
    <cellStyle name="Normal 2 5 2 8" xfId="18998"/>
    <cellStyle name="Normal 2 5 2 8 2" xfId="24183"/>
    <cellStyle name="Normal 2 5 2 9" xfId="24184"/>
    <cellStyle name="Normal 2 5 3" xfId="667"/>
    <cellStyle name="Normal 2 6" xfId="668"/>
    <cellStyle name="Normal 2 6 2" xfId="669"/>
    <cellStyle name="Normal 2 6 2 10" xfId="24185"/>
    <cellStyle name="Normal 2 6 2 2" xfId="15617"/>
    <cellStyle name="Normal 2 6 2 2 2" xfId="18999"/>
    <cellStyle name="Normal 2 6 2 2 2 2" xfId="24186"/>
    <cellStyle name="Normal 2 6 2 2 3" xfId="19000"/>
    <cellStyle name="Normal 2 6 2 2 3 2" xfId="24187"/>
    <cellStyle name="Normal 2 6 2 2 4" xfId="24188"/>
    <cellStyle name="Normal 2 6 2 3" xfId="16723"/>
    <cellStyle name="Normal 2 6 2 3 2" xfId="19001"/>
    <cellStyle name="Normal 2 6 2 3 2 2" xfId="24189"/>
    <cellStyle name="Normal 2 6 2 3 3" xfId="20488"/>
    <cellStyle name="Normal 2 6 2 3 3 2" xfId="26158"/>
    <cellStyle name="Normal 2 6 2 3 4" xfId="24190"/>
    <cellStyle name="Normal 2 6 2 4" xfId="16724"/>
    <cellStyle name="Normal 2 6 2 4 2" xfId="19002"/>
    <cellStyle name="Normal 2 6 2 4 2 2" xfId="24191"/>
    <cellStyle name="Normal 2 6 2 4 3" xfId="20489"/>
    <cellStyle name="Normal 2 6 2 4 3 2" xfId="26159"/>
    <cellStyle name="Normal 2 6 2 4 4" xfId="24192"/>
    <cellStyle name="Normal 2 6 2 5" xfId="16725"/>
    <cellStyle name="Normal 2 6 2 5 2" xfId="19003"/>
    <cellStyle name="Normal 2 6 2 5 2 2" xfId="24193"/>
    <cellStyle name="Normal 2 6 2 5 3" xfId="20490"/>
    <cellStyle name="Normal 2 6 2 5 3 2" xfId="26160"/>
    <cellStyle name="Normal 2 6 2 5 4" xfId="24194"/>
    <cellStyle name="Normal 2 6 2 6" xfId="16726"/>
    <cellStyle name="Normal 2 6 2 6 2" xfId="19004"/>
    <cellStyle name="Normal 2 6 2 6 2 2" xfId="24195"/>
    <cellStyle name="Normal 2 6 2 6 3" xfId="20491"/>
    <cellStyle name="Normal 2 6 2 6 3 2" xfId="26161"/>
    <cellStyle name="Normal 2 6 2 6 4" xfId="24196"/>
    <cellStyle name="Normal 2 6 2 7" xfId="19005"/>
    <cellStyle name="Normal 2 6 2 7 2" xfId="24197"/>
    <cellStyle name="Normal 2 6 2 8" xfId="19006"/>
    <cellStyle name="Normal 2 6 2 8 2" xfId="24198"/>
    <cellStyle name="Normal 2 6 2 9" xfId="24199"/>
    <cellStyle name="Normal 2 6 3" xfId="670"/>
    <cellStyle name="Normal 2 6 4" xfId="15618"/>
    <cellStyle name="Normal 2 6 4 2" xfId="19007"/>
    <cellStyle name="Normal 2 6 4 2 2" xfId="24200"/>
    <cellStyle name="Normal 2 6 4 3" xfId="19008"/>
    <cellStyle name="Normal 2 6 4 3 2" xfId="24201"/>
    <cellStyle name="Normal 2 6 4 4" xfId="24202"/>
    <cellStyle name="Normal 2 6 5" xfId="24203"/>
    <cellStyle name="Normal 2 7" xfId="671"/>
    <cellStyle name="Normal 2 7 10" xfId="24204"/>
    <cellStyle name="Normal 2 7 11" xfId="24205"/>
    <cellStyle name="Normal 2 7 2" xfId="672"/>
    <cellStyle name="Normal 2 7 2 10" xfId="24206"/>
    <cellStyle name="Normal 2 7 2 2" xfId="15619"/>
    <cellStyle name="Normal 2 7 2 2 2" xfId="19009"/>
    <cellStyle name="Normal 2 7 2 2 2 2" xfId="24207"/>
    <cellStyle name="Normal 2 7 2 2 3" xfId="19010"/>
    <cellStyle name="Normal 2 7 2 2 3 2" xfId="24208"/>
    <cellStyle name="Normal 2 7 2 2 4" xfId="24209"/>
    <cellStyle name="Normal 2 7 2 3" xfId="16727"/>
    <cellStyle name="Normal 2 7 2 3 2" xfId="19011"/>
    <cellStyle name="Normal 2 7 2 3 2 2" xfId="24210"/>
    <cellStyle name="Normal 2 7 2 3 3" xfId="20492"/>
    <cellStyle name="Normal 2 7 2 3 3 2" xfId="26162"/>
    <cellStyle name="Normal 2 7 2 3 4" xfId="24211"/>
    <cellStyle name="Normal 2 7 2 4" xfId="16728"/>
    <cellStyle name="Normal 2 7 2 4 2" xfId="19012"/>
    <cellStyle name="Normal 2 7 2 4 2 2" xfId="24212"/>
    <cellStyle name="Normal 2 7 2 4 3" xfId="20493"/>
    <cellStyle name="Normal 2 7 2 4 3 2" xfId="26163"/>
    <cellStyle name="Normal 2 7 2 4 4" xfId="24213"/>
    <cellStyle name="Normal 2 7 2 5" xfId="16729"/>
    <cellStyle name="Normal 2 7 2 5 2" xfId="19013"/>
    <cellStyle name="Normal 2 7 2 5 2 2" xfId="24214"/>
    <cellStyle name="Normal 2 7 2 5 3" xfId="20494"/>
    <cellStyle name="Normal 2 7 2 5 3 2" xfId="26164"/>
    <cellStyle name="Normal 2 7 2 5 4" xfId="24215"/>
    <cellStyle name="Normal 2 7 2 6" xfId="16730"/>
    <cellStyle name="Normal 2 7 2 6 2" xfId="19014"/>
    <cellStyle name="Normal 2 7 2 6 2 2" xfId="24216"/>
    <cellStyle name="Normal 2 7 2 6 3" xfId="20495"/>
    <cellStyle name="Normal 2 7 2 6 3 2" xfId="26165"/>
    <cellStyle name="Normal 2 7 2 6 4" xfId="24217"/>
    <cellStyle name="Normal 2 7 2 7" xfId="19015"/>
    <cellStyle name="Normal 2 7 2 7 2" xfId="24218"/>
    <cellStyle name="Normal 2 7 2 8" xfId="19016"/>
    <cellStyle name="Normal 2 7 2 8 2" xfId="24219"/>
    <cellStyle name="Normal 2 7 2 9" xfId="24220"/>
    <cellStyle name="Normal 2 7 3" xfId="15620"/>
    <cellStyle name="Normal 2 7 3 2" xfId="19017"/>
    <cellStyle name="Normal 2 7 3 2 2" xfId="24221"/>
    <cellStyle name="Normal 2 7 3 3" xfId="19018"/>
    <cellStyle name="Normal 2 7 3 3 2" xfId="24222"/>
    <cellStyle name="Normal 2 7 3 4" xfId="24223"/>
    <cellStyle name="Normal 2 7 4" xfId="16731"/>
    <cellStyle name="Normal 2 7 4 2" xfId="19019"/>
    <cellStyle name="Normal 2 7 4 2 2" xfId="24224"/>
    <cellStyle name="Normal 2 7 4 3" xfId="20496"/>
    <cellStyle name="Normal 2 7 4 3 2" xfId="26166"/>
    <cellStyle name="Normal 2 7 4 4" xfId="24225"/>
    <cellStyle name="Normal 2 7 5" xfId="16732"/>
    <cellStyle name="Normal 2 7 5 2" xfId="19020"/>
    <cellStyle name="Normal 2 7 5 2 2" xfId="24226"/>
    <cellStyle name="Normal 2 7 5 3" xfId="20497"/>
    <cellStyle name="Normal 2 7 5 3 2" xfId="26167"/>
    <cellStyle name="Normal 2 7 5 4" xfId="24227"/>
    <cellStyle name="Normal 2 7 6" xfId="16733"/>
    <cellStyle name="Normal 2 7 6 2" xfId="19021"/>
    <cellStyle name="Normal 2 7 6 2 2" xfId="24228"/>
    <cellStyle name="Normal 2 7 6 3" xfId="20498"/>
    <cellStyle name="Normal 2 7 6 3 2" xfId="26168"/>
    <cellStyle name="Normal 2 7 6 4" xfId="24229"/>
    <cellStyle name="Normal 2 7 7" xfId="16734"/>
    <cellStyle name="Normal 2 7 7 2" xfId="19022"/>
    <cellStyle name="Normal 2 7 7 2 2" xfId="24230"/>
    <cellStyle name="Normal 2 7 7 3" xfId="20499"/>
    <cellStyle name="Normal 2 7 7 3 2" xfId="26169"/>
    <cellStyle name="Normal 2 7 7 4" xfId="24231"/>
    <cellStyle name="Normal 2 7 8" xfId="19023"/>
    <cellStyle name="Normal 2 7 8 2" xfId="24232"/>
    <cellStyle name="Normal 2 7 9" xfId="19024"/>
    <cellStyle name="Normal 2 7 9 2" xfId="24233"/>
    <cellStyle name="Normal 2 8" xfId="673"/>
    <cellStyle name="Normal 2 8 10" xfId="24234"/>
    <cellStyle name="Normal 2 8 11" xfId="24235"/>
    <cellStyle name="Normal 2 8 2" xfId="674"/>
    <cellStyle name="Normal 2 8 2 10" xfId="24236"/>
    <cellStyle name="Normal 2 8 2 2" xfId="15621"/>
    <cellStyle name="Normal 2 8 2 2 2" xfId="19025"/>
    <cellStyle name="Normal 2 8 2 2 2 2" xfId="24237"/>
    <cellStyle name="Normal 2 8 2 2 3" xfId="19026"/>
    <cellStyle name="Normal 2 8 2 2 3 2" xfId="24238"/>
    <cellStyle name="Normal 2 8 2 2 4" xfId="24239"/>
    <cellStyle name="Normal 2 8 2 3" xfId="16735"/>
    <cellStyle name="Normal 2 8 2 3 2" xfId="19027"/>
    <cellStyle name="Normal 2 8 2 3 2 2" xfId="24240"/>
    <cellStyle name="Normal 2 8 2 3 3" xfId="20500"/>
    <cellStyle name="Normal 2 8 2 3 3 2" xfId="26170"/>
    <cellStyle name="Normal 2 8 2 3 4" xfId="24241"/>
    <cellStyle name="Normal 2 8 2 4" xfId="16736"/>
    <cellStyle name="Normal 2 8 2 4 2" xfId="19028"/>
    <cellStyle name="Normal 2 8 2 4 2 2" xfId="24242"/>
    <cellStyle name="Normal 2 8 2 4 3" xfId="20501"/>
    <cellStyle name="Normal 2 8 2 4 3 2" xfId="26171"/>
    <cellStyle name="Normal 2 8 2 4 4" xfId="24243"/>
    <cellStyle name="Normal 2 8 2 5" xfId="16737"/>
    <cellStyle name="Normal 2 8 2 5 2" xfId="19029"/>
    <cellStyle name="Normal 2 8 2 5 2 2" xfId="24244"/>
    <cellStyle name="Normal 2 8 2 5 3" xfId="20502"/>
    <cellStyle name="Normal 2 8 2 5 3 2" xfId="26172"/>
    <cellStyle name="Normal 2 8 2 5 4" xfId="24245"/>
    <cellStyle name="Normal 2 8 2 6" xfId="16738"/>
    <cellStyle name="Normal 2 8 2 6 2" xfId="19030"/>
    <cellStyle name="Normal 2 8 2 6 2 2" xfId="24246"/>
    <cellStyle name="Normal 2 8 2 6 3" xfId="20503"/>
    <cellStyle name="Normal 2 8 2 6 3 2" xfId="26173"/>
    <cellStyle name="Normal 2 8 2 6 4" xfId="24247"/>
    <cellStyle name="Normal 2 8 2 7" xfId="19031"/>
    <cellStyle name="Normal 2 8 2 7 2" xfId="24248"/>
    <cellStyle name="Normal 2 8 2 8" xfId="19032"/>
    <cellStyle name="Normal 2 8 2 8 2" xfId="24249"/>
    <cellStyle name="Normal 2 8 2 9" xfId="24250"/>
    <cellStyle name="Normal 2 8 3" xfId="15622"/>
    <cellStyle name="Normal 2 8 3 2" xfId="19033"/>
    <cellStyle name="Normal 2 8 3 2 2" xfId="24251"/>
    <cellStyle name="Normal 2 8 3 3" xfId="19034"/>
    <cellStyle name="Normal 2 8 3 3 2" xfId="24252"/>
    <cellStyle name="Normal 2 8 3 4" xfId="24253"/>
    <cellStyle name="Normal 2 8 4" xfId="16739"/>
    <cellStyle name="Normal 2 8 4 2" xfId="19035"/>
    <cellStyle name="Normal 2 8 4 2 2" xfId="24254"/>
    <cellStyle name="Normal 2 8 4 3" xfId="20504"/>
    <cellStyle name="Normal 2 8 4 3 2" xfId="26174"/>
    <cellStyle name="Normal 2 8 4 4" xfId="24255"/>
    <cellStyle name="Normal 2 8 5" xfId="16740"/>
    <cellStyle name="Normal 2 8 5 2" xfId="19036"/>
    <cellStyle name="Normal 2 8 5 2 2" xfId="24256"/>
    <cellStyle name="Normal 2 8 5 3" xfId="20505"/>
    <cellStyle name="Normal 2 8 5 3 2" xfId="26175"/>
    <cellStyle name="Normal 2 8 5 4" xfId="24257"/>
    <cellStyle name="Normal 2 8 6" xfId="16741"/>
    <cellStyle name="Normal 2 8 6 2" xfId="19037"/>
    <cellStyle name="Normal 2 8 6 2 2" xfId="24258"/>
    <cellStyle name="Normal 2 8 6 3" xfId="20506"/>
    <cellStyle name="Normal 2 8 6 3 2" xfId="26176"/>
    <cellStyle name="Normal 2 8 6 4" xfId="24259"/>
    <cellStyle name="Normal 2 8 7" xfId="16742"/>
    <cellStyle name="Normal 2 8 7 2" xfId="19038"/>
    <cellStyle name="Normal 2 8 7 2 2" xfId="24260"/>
    <cellStyle name="Normal 2 8 7 3" xfId="20507"/>
    <cellStyle name="Normal 2 8 7 3 2" xfId="26177"/>
    <cellStyle name="Normal 2 8 7 4" xfId="24261"/>
    <cellStyle name="Normal 2 8 8" xfId="19039"/>
    <cellStyle name="Normal 2 8 8 2" xfId="24262"/>
    <cellStyle name="Normal 2 8 9" xfId="19040"/>
    <cellStyle name="Normal 2 8 9 2" xfId="24263"/>
    <cellStyle name="Normal 2 9" xfId="675"/>
    <cellStyle name="Normal 2 9 10" xfId="24264"/>
    <cellStyle name="Normal 2 9 11" xfId="24265"/>
    <cellStyle name="Normal 2 9 2" xfId="676"/>
    <cellStyle name="Normal 2 9 2 10" xfId="24266"/>
    <cellStyle name="Normal 2 9 2 2" xfId="15623"/>
    <cellStyle name="Normal 2 9 2 2 2" xfId="19041"/>
    <cellStyle name="Normal 2 9 2 2 2 2" xfId="24267"/>
    <cellStyle name="Normal 2 9 2 2 3" xfId="19042"/>
    <cellStyle name="Normal 2 9 2 2 3 2" xfId="24268"/>
    <cellStyle name="Normal 2 9 2 2 4" xfId="24269"/>
    <cellStyle name="Normal 2 9 2 3" xfId="16743"/>
    <cellStyle name="Normal 2 9 2 3 2" xfId="19043"/>
    <cellStyle name="Normal 2 9 2 3 2 2" xfId="24270"/>
    <cellStyle name="Normal 2 9 2 3 3" xfId="20508"/>
    <cellStyle name="Normal 2 9 2 3 3 2" xfId="26178"/>
    <cellStyle name="Normal 2 9 2 3 4" xfId="24271"/>
    <cellStyle name="Normal 2 9 2 4" xfId="16744"/>
    <cellStyle name="Normal 2 9 2 4 2" xfId="19044"/>
    <cellStyle name="Normal 2 9 2 4 2 2" xfId="24272"/>
    <cellStyle name="Normal 2 9 2 4 3" xfId="20509"/>
    <cellStyle name="Normal 2 9 2 4 3 2" xfId="26179"/>
    <cellStyle name="Normal 2 9 2 4 4" xfId="24273"/>
    <cellStyle name="Normal 2 9 2 5" xfId="16745"/>
    <cellStyle name="Normal 2 9 2 5 2" xfId="19045"/>
    <cellStyle name="Normal 2 9 2 5 2 2" xfId="24274"/>
    <cellStyle name="Normal 2 9 2 5 3" xfId="20510"/>
    <cellStyle name="Normal 2 9 2 5 3 2" xfId="26180"/>
    <cellStyle name="Normal 2 9 2 5 4" xfId="24275"/>
    <cellStyle name="Normal 2 9 2 6" xfId="16746"/>
    <cellStyle name="Normal 2 9 2 6 2" xfId="19046"/>
    <cellStyle name="Normal 2 9 2 6 2 2" xfId="24276"/>
    <cellStyle name="Normal 2 9 2 6 3" xfId="20511"/>
    <cellStyle name="Normal 2 9 2 6 3 2" xfId="26181"/>
    <cellStyle name="Normal 2 9 2 6 4" xfId="24277"/>
    <cellStyle name="Normal 2 9 2 7" xfId="19047"/>
    <cellStyle name="Normal 2 9 2 7 2" xfId="24278"/>
    <cellStyle name="Normal 2 9 2 8" xfId="19048"/>
    <cellStyle name="Normal 2 9 2 8 2" xfId="24279"/>
    <cellStyle name="Normal 2 9 2 9" xfId="24280"/>
    <cellStyle name="Normal 2 9 3" xfId="15624"/>
    <cellStyle name="Normal 2 9 3 2" xfId="19049"/>
    <cellStyle name="Normal 2 9 3 2 2" xfId="24281"/>
    <cellStyle name="Normal 2 9 3 3" xfId="19050"/>
    <cellStyle name="Normal 2 9 3 3 2" xfId="24282"/>
    <cellStyle name="Normal 2 9 3 4" xfId="24283"/>
    <cellStyle name="Normal 2 9 4" xfId="16747"/>
    <cellStyle name="Normal 2 9 4 2" xfId="19051"/>
    <cellStyle name="Normal 2 9 4 2 2" xfId="24284"/>
    <cellStyle name="Normal 2 9 4 3" xfId="20512"/>
    <cellStyle name="Normal 2 9 4 3 2" xfId="26182"/>
    <cellStyle name="Normal 2 9 4 4" xfId="24285"/>
    <cellStyle name="Normal 2 9 5" xfId="16748"/>
    <cellStyle name="Normal 2 9 5 2" xfId="19052"/>
    <cellStyle name="Normal 2 9 5 2 2" xfId="24286"/>
    <cellStyle name="Normal 2 9 5 3" xfId="20513"/>
    <cellStyle name="Normal 2 9 5 3 2" xfId="26183"/>
    <cellStyle name="Normal 2 9 5 4" xfId="24287"/>
    <cellStyle name="Normal 2 9 6" xfId="16749"/>
    <cellStyle name="Normal 2 9 6 2" xfId="19053"/>
    <cellStyle name="Normal 2 9 6 2 2" xfId="24288"/>
    <cellStyle name="Normal 2 9 6 3" xfId="20514"/>
    <cellStyle name="Normal 2 9 6 3 2" xfId="26184"/>
    <cellStyle name="Normal 2 9 6 4" xfId="24289"/>
    <cellStyle name="Normal 2 9 7" xfId="16750"/>
    <cellStyle name="Normal 2 9 7 2" xfId="19054"/>
    <cellStyle name="Normal 2 9 7 2 2" xfId="24290"/>
    <cellStyle name="Normal 2 9 7 3" xfId="20515"/>
    <cellStyle name="Normal 2 9 7 3 2" xfId="26185"/>
    <cellStyle name="Normal 2 9 7 4" xfId="24291"/>
    <cellStyle name="Normal 2 9 8" xfId="19055"/>
    <cellStyle name="Normal 2 9 8 2" xfId="24292"/>
    <cellStyle name="Normal 2 9 9" xfId="19056"/>
    <cellStyle name="Normal 2 9 9 2" xfId="24293"/>
    <cellStyle name="Normal 2_summary-NOZIE-26ogos" xfId="677"/>
    <cellStyle name="Normal 20" xfId="678"/>
    <cellStyle name="Normal 20 2" xfId="679"/>
    <cellStyle name="Normal 20 3" xfId="680"/>
    <cellStyle name="Normal 20 3 10" xfId="24294"/>
    <cellStyle name="Normal 20 3 2" xfId="15625"/>
    <cellStyle name="Normal 20 3 2 2" xfId="19057"/>
    <cellStyle name="Normal 20 3 2 2 2" xfId="24295"/>
    <cellStyle name="Normal 20 3 2 3" xfId="19058"/>
    <cellStyle name="Normal 20 3 2 3 2" xfId="24296"/>
    <cellStyle name="Normal 20 3 2 4" xfId="24297"/>
    <cellStyle name="Normal 20 3 3" xfId="16751"/>
    <cellStyle name="Normal 20 3 3 2" xfId="19059"/>
    <cellStyle name="Normal 20 3 3 2 2" xfId="24298"/>
    <cellStyle name="Normal 20 3 3 3" xfId="20516"/>
    <cellStyle name="Normal 20 3 3 3 2" xfId="26186"/>
    <cellStyle name="Normal 20 3 3 4" xfId="24299"/>
    <cellStyle name="Normal 20 3 4" xfId="16752"/>
    <cellStyle name="Normal 20 3 4 2" xfId="19060"/>
    <cellStyle name="Normal 20 3 4 2 2" xfId="24300"/>
    <cellStyle name="Normal 20 3 4 3" xfId="20517"/>
    <cellStyle name="Normal 20 3 4 3 2" xfId="26187"/>
    <cellStyle name="Normal 20 3 4 4" xfId="24301"/>
    <cellStyle name="Normal 20 3 5" xfId="16753"/>
    <cellStyle name="Normal 20 3 5 2" xfId="19061"/>
    <cellStyle name="Normal 20 3 5 2 2" xfId="24302"/>
    <cellStyle name="Normal 20 3 5 3" xfId="20518"/>
    <cellStyle name="Normal 20 3 5 3 2" xfId="26188"/>
    <cellStyle name="Normal 20 3 5 4" xfId="24303"/>
    <cellStyle name="Normal 20 3 6" xfId="16754"/>
    <cellStyle name="Normal 20 3 6 2" xfId="19062"/>
    <cellStyle name="Normal 20 3 6 2 2" xfId="24304"/>
    <cellStyle name="Normal 20 3 6 3" xfId="20519"/>
    <cellStyle name="Normal 20 3 6 3 2" xfId="26189"/>
    <cellStyle name="Normal 20 3 6 4" xfId="24305"/>
    <cellStyle name="Normal 20 3 7" xfId="19063"/>
    <cellStyle name="Normal 20 3 7 2" xfId="24306"/>
    <cellStyle name="Normal 20 3 8" xfId="19064"/>
    <cellStyle name="Normal 20 3 8 2" xfId="24307"/>
    <cellStyle name="Normal 20 3 9" xfId="24308"/>
    <cellStyle name="Normal 21" xfId="681"/>
    <cellStyle name="Normal 21 2" xfId="682"/>
    <cellStyle name="Normal 21 2 2" xfId="15626"/>
    <cellStyle name="Normal 21 2 2 2" xfId="19065"/>
    <cellStyle name="Normal 21 2 2 2 2" xfId="24309"/>
    <cellStyle name="Normal 21 2 2 3" xfId="19066"/>
    <cellStyle name="Normal 21 2 2 3 2" xfId="24310"/>
    <cellStyle name="Normal 21 2 2 4" xfId="24311"/>
    <cellStyle name="Normal 21 2 3" xfId="24312"/>
    <cellStyle name="Normal 21 3" xfId="15627"/>
    <cellStyle name="Normal 21 3 2" xfId="19067"/>
    <cellStyle name="Normal 21 3 2 2" xfId="24313"/>
    <cellStyle name="Normal 21 3 3" xfId="19068"/>
    <cellStyle name="Normal 21 3 3 2" xfId="24314"/>
    <cellStyle name="Normal 21 3 4" xfId="24315"/>
    <cellStyle name="Normal 21 4" xfId="24316"/>
    <cellStyle name="Normal 22" xfId="683"/>
    <cellStyle name="Normal 22 10" xfId="15628"/>
    <cellStyle name="Normal 22 11" xfId="15629"/>
    <cellStyle name="Normal 22 12" xfId="15630"/>
    <cellStyle name="Normal 22 13" xfId="15631"/>
    <cellStyle name="Normal 22 14" xfId="15632"/>
    <cellStyle name="Normal 22 15" xfId="15633"/>
    <cellStyle name="Normal 22 16" xfId="15634"/>
    <cellStyle name="Normal 22 17" xfId="15635"/>
    <cellStyle name="Normal 22 18" xfId="15636"/>
    <cellStyle name="Normal 22 19" xfId="15637"/>
    <cellStyle name="Normal 22 2" xfId="684"/>
    <cellStyle name="Normal 22 20" xfId="15638"/>
    <cellStyle name="Normal 22 21" xfId="15639"/>
    <cellStyle name="Normal 22 22" xfId="15640"/>
    <cellStyle name="Normal 22 23" xfId="15641"/>
    <cellStyle name="Normal 22 24" xfId="15642"/>
    <cellStyle name="Normal 22 25" xfId="15643"/>
    <cellStyle name="Normal 22 26" xfId="15644"/>
    <cellStyle name="Normal 22 27" xfId="15645"/>
    <cellStyle name="Normal 22 28" xfId="15646"/>
    <cellStyle name="Normal 22 3" xfId="15647"/>
    <cellStyle name="Normal 22 4" xfId="15648"/>
    <cellStyle name="Normal 22 5" xfId="15649"/>
    <cellStyle name="Normal 22 6" xfId="15650"/>
    <cellStyle name="Normal 22 7" xfId="15651"/>
    <cellStyle name="Normal 22 8" xfId="15652"/>
    <cellStyle name="Normal 22 9" xfId="15653"/>
    <cellStyle name="Normal 23" xfId="685"/>
    <cellStyle name="Normal 24" xfId="686"/>
    <cellStyle name="Normal 25" xfId="687"/>
    <cellStyle name="Normal 26" xfId="688"/>
    <cellStyle name="Normal 27" xfId="689"/>
    <cellStyle name="Normal 28" xfId="690"/>
    <cellStyle name="Normal 28 10" xfId="24317"/>
    <cellStyle name="Normal 28 2" xfId="15654"/>
    <cellStyle name="Normal 28 2 2" xfId="19069"/>
    <cellStyle name="Normal 28 2 2 2" xfId="24318"/>
    <cellStyle name="Normal 28 2 3" xfId="19070"/>
    <cellStyle name="Normal 28 2 3 2" xfId="24319"/>
    <cellStyle name="Normal 28 2 4" xfId="24320"/>
    <cellStyle name="Normal 28 3" xfId="16755"/>
    <cellStyle name="Normal 28 3 2" xfId="19071"/>
    <cellStyle name="Normal 28 3 2 2" xfId="24321"/>
    <cellStyle name="Normal 28 3 3" xfId="20520"/>
    <cellStyle name="Normal 28 3 3 2" xfId="26190"/>
    <cellStyle name="Normal 28 3 4" xfId="24322"/>
    <cellStyle name="Normal 28 4" xfId="16756"/>
    <cellStyle name="Normal 28 4 2" xfId="19072"/>
    <cellStyle name="Normal 28 4 2 2" xfId="24323"/>
    <cellStyle name="Normal 28 4 3" xfId="20521"/>
    <cellStyle name="Normal 28 4 3 2" xfId="26191"/>
    <cellStyle name="Normal 28 4 4" xfId="24324"/>
    <cellStyle name="Normal 28 5" xfId="16757"/>
    <cellStyle name="Normal 28 5 2" xfId="19073"/>
    <cellStyle name="Normal 28 5 2 2" xfId="24325"/>
    <cellStyle name="Normal 28 5 3" xfId="20522"/>
    <cellStyle name="Normal 28 5 3 2" xfId="26192"/>
    <cellStyle name="Normal 28 5 4" xfId="24326"/>
    <cellStyle name="Normal 28 6" xfId="16758"/>
    <cellStyle name="Normal 28 6 2" xfId="19074"/>
    <cellStyle name="Normal 28 6 2 2" xfId="24327"/>
    <cellStyle name="Normal 28 6 3" xfId="20523"/>
    <cellStyle name="Normal 28 6 3 2" xfId="26193"/>
    <cellStyle name="Normal 28 6 4" xfId="24328"/>
    <cellStyle name="Normal 28 7" xfId="19075"/>
    <cellStyle name="Normal 28 7 2" xfId="24329"/>
    <cellStyle name="Normal 28 8" xfId="19076"/>
    <cellStyle name="Normal 28 8 2" xfId="24330"/>
    <cellStyle name="Normal 28 9" xfId="24331"/>
    <cellStyle name="Normal 29" xfId="691"/>
    <cellStyle name="Normal 29 10" xfId="24332"/>
    <cellStyle name="Normal 29 11" xfId="24333"/>
    <cellStyle name="Normal 29 2" xfId="692"/>
    <cellStyle name="Normal 29 3" xfId="15655"/>
    <cellStyle name="Normal 29 3 2" xfId="19077"/>
    <cellStyle name="Normal 29 3 2 2" xfId="24334"/>
    <cellStyle name="Normal 29 3 3" xfId="19078"/>
    <cellStyle name="Normal 29 3 3 2" xfId="24335"/>
    <cellStyle name="Normal 29 3 4" xfId="24336"/>
    <cellStyle name="Normal 29 4" xfId="16759"/>
    <cellStyle name="Normal 29 4 2" xfId="19079"/>
    <cellStyle name="Normal 29 4 2 2" xfId="24337"/>
    <cellStyle name="Normal 29 4 3" xfId="20524"/>
    <cellStyle name="Normal 29 4 3 2" xfId="26194"/>
    <cellStyle name="Normal 29 4 4" xfId="24338"/>
    <cellStyle name="Normal 29 5" xfId="16760"/>
    <cellStyle name="Normal 29 5 2" xfId="19080"/>
    <cellStyle name="Normal 29 5 2 2" xfId="24339"/>
    <cellStyle name="Normal 29 5 3" xfId="20525"/>
    <cellStyle name="Normal 29 5 3 2" xfId="26195"/>
    <cellStyle name="Normal 29 5 4" xfId="24340"/>
    <cellStyle name="Normal 29 6" xfId="16761"/>
    <cellStyle name="Normal 29 6 2" xfId="19081"/>
    <cellStyle name="Normal 29 6 2 2" xfId="24341"/>
    <cellStyle name="Normal 29 6 3" xfId="20526"/>
    <cellStyle name="Normal 29 6 3 2" xfId="26196"/>
    <cellStyle name="Normal 29 6 4" xfId="24342"/>
    <cellStyle name="Normal 29 7" xfId="16762"/>
    <cellStyle name="Normal 29 7 2" xfId="19082"/>
    <cellStyle name="Normal 29 7 2 2" xfId="24343"/>
    <cellStyle name="Normal 29 7 3" xfId="20527"/>
    <cellStyle name="Normal 29 7 3 2" xfId="26197"/>
    <cellStyle name="Normal 29 7 4" xfId="24344"/>
    <cellStyle name="Normal 29 8" xfId="19083"/>
    <cellStyle name="Normal 29 8 2" xfId="24345"/>
    <cellStyle name="Normal 29 9" xfId="19084"/>
    <cellStyle name="Normal 29 9 2" xfId="24346"/>
    <cellStyle name="Normal 3" xfId="693"/>
    <cellStyle name="Normal 3 10" xfId="694"/>
    <cellStyle name="Normal 3 10 2" xfId="695"/>
    <cellStyle name="Normal 3 11" xfId="696"/>
    <cellStyle name="Normal 3 11 10" xfId="24347"/>
    <cellStyle name="Normal 3 11 2" xfId="15656"/>
    <cellStyle name="Normal 3 11 2 2" xfId="19085"/>
    <cellStyle name="Normal 3 11 2 2 2" xfId="24348"/>
    <cellStyle name="Normal 3 11 2 3" xfId="19086"/>
    <cellStyle name="Normal 3 11 2 3 2" xfId="24349"/>
    <cellStyle name="Normal 3 11 2 4" xfId="24350"/>
    <cellStyle name="Normal 3 11 3" xfId="16763"/>
    <cellStyle name="Normal 3 11 3 2" xfId="19087"/>
    <cellStyle name="Normal 3 11 3 2 2" xfId="24351"/>
    <cellStyle name="Normal 3 11 3 3" xfId="20528"/>
    <cellStyle name="Normal 3 11 3 3 2" xfId="26198"/>
    <cellStyle name="Normal 3 11 3 4" xfId="24352"/>
    <cellStyle name="Normal 3 11 4" xfId="16764"/>
    <cellStyle name="Normal 3 11 4 2" xfId="19088"/>
    <cellStyle name="Normal 3 11 4 2 2" xfId="24353"/>
    <cellStyle name="Normal 3 11 4 3" xfId="20529"/>
    <cellStyle name="Normal 3 11 4 3 2" xfId="26199"/>
    <cellStyle name="Normal 3 11 4 4" xfId="24354"/>
    <cellStyle name="Normal 3 11 5" xfId="16765"/>
    <cellStyle name="Normal 3 11 5 2" xfId="19089"/>
    <cellStyle name="Normal 3 11 5 2 2" xfId="24355"/>
    <cellStyle name="Normal 3 11 5 3" xfId="20530"/>
    <cellStyle name="Normal 3 11 5 3 2" xfId="26200"/>
    <cellStyle name="Normal 3 11 5 4" xfId="24356"/>
    <cellStyle name="Normal 3 11 6" xfId="16766"/>
    <cellStyle name="Normal 3 11 6 2" xfId="19090"/>
    <cellStyle name="Normal 3 11 6 2 2" xfId="24357"/>
    <cellStyle name="Normal 3 11 6 3" xfId="20531"/>
    <cellStyle name="Normal 3 11 6 3 2" xfId="26201"/>
    <cellStyle name="Normal 3 11 6 4" xfId="24358"/>
    <cellStyle name="Normal 3 11 7" xfId="19091"/>
    <cellStyle name="Normal 3 11 7 2" xfId="24359"/>
    <cellStyle name="Normal 3 11 8" xfId="19092"/>
    <cellStyle name="Normal 3 11 8 2" xfId="24360"/>
    <cellStyle name="Normal 3 11 9" xfId="24361"/>
    <cellStyle name="Normal 3 12" xfId="697"/>
    <cellStyle name="Normal 3 13" xfId="15657"/>
    <cellStyle name="Normal 3 14" xfId="15658"/>
    <cellStyle name="Normal 3 15" xfId="15659"/>
    <cellStyle name="Normal 3 16" xfId="15660"/>
    <cellStyle name="Normal 3 17" xfId="15661"/>
    <cellStyle name="Normal 3 18" xfId="15662"/>
    <cellStyle name="Normal 3 19" xfId="15663"/>
    <cellStyle name="Normal 3 2" xfId="698"/>
    <cellStyle name="Normal 3 2 10" xfId="19093"/>
    <cellStyle name="Normal 3 2 10 2" xfId="24362"/>
    <cellStyle name="Normal 3 2 11" xfId="19094"/>
    <cellStyle name="Normal 3 2 11 2" xfId="24363"/>
    <cellStyle name="Normal 3 2 12" xfId="24364"/>
    <cellStyle name="Normal 3 2 13" xfId="24365"/>
    <cellStyle name="Normal 3 2 2" xfId="699"/>
    <cellStyle name="Normal 3 2 2 10" xfId="24366"/>
    <cellStyle name="Normal 3 2 2 11" xfId="24367"/>
    <cellStyle name="Normal 3 2 2 2" xfId="700"/>
    <cellStyle name="Normal 3 2 2 2 10" xfId="24368"/>
    <cellStyle name="Normal 3 2 2 2 2" xfId="15664"/>
    <cellStyle name="Normal 3 2 2 2 2 2" xfId="19095"/>
    <cellStyle name="Normal 3 2 2 2 2 2 2" xfId="24369"/>
    <cellStyle name="Normal 3 2 2 2 2 3" xfId="19096"/>
    <cellStyle name="Normal 3 2 2 2 2 3 2" xfId="24370"/>
    <cellStyle name="Normal 3 2 2 2 2 4" xfId="24371"/>
    <cellStyle name="Normal 3 2 2 2 3" xfId="16767"/>
    <cellStyle name="Normal 3 2 2 2 3 2" xfId="19097"/>
    <cellStyle name="Normal 3 2 2 2 3 2 2" xfId="24372"/>
    <cellStyle name="Normal 3 2 2 2 3 3" xfId="20532"/>
    <cellStyle name="Normal 3 2 2 2 3 3 2" xfId="26202"/>
    <cellStyle name="Normal 3 2 2 2 3 4" xfId="24373"/>
    <cellStyle name="Normal 3 2 2 2 4" xfId="16768"/>
    <cellStyle name="Normal 3 2 2 2 4 2" xfId="19098"/>
    <cellStyle name="Normal 3 2 2 2 4 2 2" xfId="24374"/>
    <cellStyle name="Normal 3 2 2 2 4 3" xfId="20533"/>
    <cellStyle name="Normal 3 2 2 2 4 3 2" xfId="26203"/>
    <cellStyle name="Normal 3 2 2 2 4 4" xfId="24375"/>
    <cellStyle name="Normal 3 2 2 2 5" xfId="16769"/>
    <cellStyle name="Normal 3 2 2 2 5 2" xfId="19099"/>
    <cellStyle name="Normal 3 2 2 2 5 2 2" xfId="24376"/>
    <cellStyle name="Normal 3 2 2 2 5 3" xfId="20534"/>
    <cellStyle name="Normal 3 2 2 2 5 3 2" xfId="26204"/>
    <cellStyle name="Normal 3 2 2 2 5 4" xfId="24377"/>
    <cellStyle name="Normal 3 2 2 2 6" xfId="16770"/>
    <cellStyle name="Normal 3 2 2 2 6 2" xfId="19100"/>
    <cellStyle name="Normal 3 2 2 2 6 2 2" xfId="24378"/>
    <cellStyle name="Normal 3 2 2 2 6 3" xfId="20535"/>
    <cellStyle name="Normal 3 2 2 2 6 3 2" xfId="26205"/>
    <cellStyle name="Normal 3 2 2 2 6 4" xfId="24379"/>
    <cellStyle name="Normal 3 2 2 2 7" xfId="19101"/>
    <cellStyle name="Normal 3 2 2 2 7 2" xfId="24380"/>
    <cellStyle name="Normal 3 2 2 2 8" xfId="19102"/>
    <cellStyle name="Normal 3 2 2 2 8 2" xfId="24381"/>
    <cellStyle name="Normal 3 2 2 2 9" xfId="24382"/>
    <cellStyle name="Normal 3 2 2 3" xfId="15665"/>
    <cellStyle name="Normal 3 2 2 3 2" xfId="19103"/>
    <cellStyle name="Normal 3 2 2 3 2 2" xfId="24383"/>
    <cellStyle name="Normal 3 2 2 3 3" xfId="19104"/>
    <cellStyle name="Normal 3 2 2 3 3 2" xfId="24384"/>
    <cellStyle name="Normal 3 2 2 3 4" xfId="24385"/>
    <cellStyle name="Normal 3 2 2 4" xfId="16771"/>
    <cellStyle name="Normal 3 2 2 4 2" xfId="19105"/>
    <cellStyle name="Normal 3 2 2 4 2 2" xfId="24386"/>
    <cellStyle name="Normal 3 2 2 4 3" xfId="20536"/>
    <cellStyle name="Normal 3 2 2 4 3 2" xfId="26206"/>
    <cellStyle name="Normal 3 2 2 4 4" xfId="24387"/>
    <cellStyle name="Normal 3 2 2 5" xfId="16772"/>
    <cellStyle name="Normal 3 2 2 5 2" xfId="19106"/>
    <cellStyle name="Normal 3 2 2 5 2 2" xfId="24388"/>
    <cellStyle name="Normal 3 2 2 5 3" xfId="20537"/>
    <cellStyle name="Normal 3 2 2 5 3 2" xfId="26207"/>
    <cellStyle name="Normal 3 2 2 5 4" xfId="24389"/>
    <cellStyle name="Normal 3 2 2 6" xfId="16773"/>
    <cellStyle name="Normal 3 2 2 6 2" xfId="19107"/>
    <cellStyle name="Normal 3 2 2 6 2 2" xfId="24390"/>
    <cellStyle name="Normal 3 2 2 6 3" xfId="20538"/>
    <cellStyle name="Normal 3 2 2 6 3 2" xfId="26208"/>
    <cellStyle name="Normal 3 2 2 6 4" xfId="24391"/>
    <cellStyle name="Normal 3 2 2 7" xfId="16774"/>
    <cellStyle name="Normal 3 2 2 7 2" xfId="19108"/>
    <cellStyle name="Normal 3 2 2 7 2 2" xfId="24392"/>
    <cellStyle name="Normal 3 2 2 7 3" xfId="20539"/>
    <cellStyle name="Normal 3 2 2 7 3 2" xfId="26209"/>
    <cellStyle name="Normal 3 2 2 7 4" xfId="24393"/>
    <cellStyle name="Normal 3 2 2 8" xfId="19109"/>
    <cellStyle name="Normal 3 2 2 8 2" xfId="24394"/>
    <cellStyle name="Normal 3 2 2 9" xfId="19110"/>
    <cellStyle name="Normal 3 2 2 9 2" xfId="24395"/>
    <cellStyle name="Normal 3 2 3" xfId="701"/>
    <cellStyle name="Normal 3 2 3 10" xfId="24396"/>
    <cellStyle name="Normal 3 2 3 2" xfId="15666"/>
    <cellStyle name="Normal 3 2 3 2 2" xfId="19111"/>
    <cellStyle name="Normal 3 2 3 2 2 2" xfId="24397"/>
    <cellStyle name="Normal 3 2 3 2 3" xfId="19112"/>
    <cellStyle name="Normal 3 2 3 2 3 2" xfId="24398"/>
    <cellStyle name="Normal 3 2 3 2 4" xfId="24399"/>
    <cellStyle name="Normal 3 2 3 3" xfId="16775"/>
    <cellStyle name="Normal 3 2 3 3 2" xfId="19113"/>
    <cellStyle name="Normal 3 2 3 3 2 2" xfId="24400"/>
    <cellStyle name="Normal 3 2 3 3 3" xfId="20540"/>
    <cellStyle name="Normal 3 2 3 3 3 2" xfId="26210"/>
    <cellStyle name="Normal 3 2 3 3 4" xfId="24401"/>
    <cellStyle name="Normal 3 2 3 4" xfId="16776"/>
    <cellStyle name="Normal 3 2 3 4 2" xfId="19114"/>
    <cellStyle name="Normal 3 2 3 4 2 2" xfId="24402"/>
    <cellStyle name="Normal 3 2 3 4 3" xfId="20541"/>
    <cellStyle name="Normal 3 2 3 4 3 2" xfId="26211"/>
    <cellStyle name="Normal 3 2 3 4 4" xfId="24403"/>
    <cellStyle name="Normal 3 2 3 5" xfId="16777"/>
    <cellStyle name="Normal 3 2 3 5 2" xfId="19115"/>
    <cellStyle name="Normal 3 2 3 5 2 2" xfId="24404"/>
    <cellStyle name="Normal 3 2 3 5 3" xfId="20542"/>
    <cellStyle name="Normal 3 2 3 5 3 2" xfId="26212"/>
    <cellStyle name="Normal 3 2 3 5 4" xfId="24405"/>
    <cellStyle name="Normal 3 2 3 6" xfId="16778"/>
    <cellStyle name="Normal 3 2 3 6 2" xfId="19116"/>
    <cellStyle name="Normal 3 2 3 6 2 2" xfId="24406"/>
    <cellStyle name="Normal 3 2 3 6 3" xfId="20543"/>
    <cellStyle name="Normal 3 2 3 6 3 2" xfId="26213"/>
    <cellStyle name="Normal 3 2 3 6 4" xfId="24407"/>
    <cellStyle name="Normal 3 2 3 7" xfId="19117"/>
    <cellStyle name="Normal 3 2 3 7 2" xfId="24408"/>
    <cellStyle name="Normal 3 2 3 8" xfId="19118"/>
    <cellStyle name="Normal 3 2 3 8 2" xfId="24409"/>
    <cellStyle name="Normal 3 2 3 9" xfId="24410"/>
    <cellStyle name="Normal 3 2 4" xfId="702"/>
    <cellStyle name="Normal 3 2 5" xfId="15667"/>
    <cellStyle name="Normal 3 2 5 2" xfId="19119"/>
    <cellStyle name="Normal 3 2 5 2 2" xfId="24411"/>
    <cellStyle name="Normal 3 2 5 3" xfId="19120"/>
    <cellStyle name="Normal 3 2 5 3 2" xfId="24412"/>
    <cellStyle name="Normal 3 2 5 4" xfId="24413"/>
    <cellStyle name="Normal 3 2 6" xfId="16779"/>
    <cellStyle name="Normal 3 2 6 2" xfId="19121"/>
    <cellStyle name="Normal 3 2 6 2 2" xfId="24414"/>
    <cellStyle name="Normal 3 2 6 3" xfId="20544"/>
    <cellStyle name="Normal 3 2 6 3 2" xfId="26214"/>
    <cellStyle name="Normal 3 2 6 4" xfId="24415"/>
    <cellStyle name="Normal 3 2 7" xfId="16780"/>
    <cellStyle name="Normal 3 2 7 2" xfId="19122"/>
    <cellStyle name="Normal 3 2 7 2 2" xfId="24416"/>
    <cellStyle name="Normal 3 2 7 3" xfId="20545"/>
    <cellStyle name="Normal 3 2 7 3 2" xfId="26215"/>
    <cellStyle name="Normal 3 2 7 4" xfId="24417"/>
    <cellStyle name="Normal 3 2 8" xfId="16781"/>
    <cellStyle name="Normal 3 2 8 2" xfId="19123"/>
    <cellStyle name="Normal 3 2 8 2 2" xfId="24418"/>
    <cellStyle name="Normal 3 2 8 3" xfId="20546"/>
    <cellStyle name="Normal 3 2 8 3 2" xfId="26216"/>
    <cellStyle name="Normal 3 2 8 4" xfId="24419"/>
    <cellStyle name="Normal 3 2 9" xfId="16782"/>
    <cellStyle name="Normal 3 2 9 2" xfId="19124"/>
    <cellStyle name="Normal 3 2 9 2 2" xfId="24420"/>
    <cellStyle name="Normal 3 2 9 3" xfId="20547"/>
    <cellStyle name="Normal 3 2 9 3 2" xfId="26217"/>
    <cellStyle name="Normal 3 2 9 4" xfId="24421"/>
    <cellStyle name="Normal 3 20" xfId="15668"/>
    <cellStyle name="Normal 3 21" xfId="15669"/>
    <cellStyle name="Normal 3 22" xfId="15670"/>
    <cellStyle name="Normal 3 23" xfId="15671"/>
    <cellStyle name="Normal 3 24" xfId="15672"/>
    <cellStyle name="Normal 3 25" xfId="15673"/>
    <cellStyle name="Normal 3 26" xfId="15674"/>
    <cellStyle name="Normal 3 27" xfId="15675"/>
    <cellStyle name="Normal 3 28" xfId="15676"/>
    <cellStyle name="Normal 3 29" xfId="15677"/>
    <cellStyle name="Normal 3 3" xfId="703"/>
    <cellStyle name="Normal 3 3 10" xfId="19125"/>
    <cellStyle name="Normal 3 3 10 2" xfId="24422"/>
    <cellStyle name="Normal 3 3 11" xfId="19126"/>
    <cellStyle name="Normal 3 3 11 2" xfId="24423"/>
    <cellStyle name="Normal 3 3 12" xfId="24424"/>
    <cellStyle name="Normal 3 3 13" xfId="24425"/>
    <cellStyle name="Normal 3 3 2" xfId="704"/>
    <cellStyle name="Normal 3 3 2 10" xfId="24426"/>
    <cellStyle name="Normal 3 3 2 11" xfId="24427"/>
    <cellStyle name="Normal 3 3 2 2" xfId="705"/>
    <cellStyle name="Normal 3 3 2 2 10" xfId="24428"/>
    <cellStyle name="Normal 3 3 2 2 2" xfId="15678"/>
    <cellStyle name="Normal 3 3 2 2 2 2" xfId="19127"/>
    <cellStyle name="Normal 3 3 2 2 2 2 2" xfId="24429"/>
    <cellStyle name="Normal 3 3 2 2 2 3" xfId="19128"/>
    <cellStyle name="Normal 3 3 2 2 2 3 2" xfId="24430"/>
    <cellStyle name="Normal 3 3 2 2 2 4" xfId="24431"/>
    <cellStyle name="Normal 3 3 2 2 3" xfId="16783"/>
    <cellStyle name="Normal 3 3 2 2 3 2" xfId="19129"/>
    <cellStyle name="Normal 3 3 2 2 3 2 2" xfId="24432"/>
    <cellStyle name="Normal 3 3 2 2 3 3" xfId="20548"/>
    <cellStyle name="Normal 3 3 2 2 3 3 2" xfId="26218"/>
    <cellStyle name="Normal 3 3 2 2 3 4" xfId="24433"/>
    <cellStyle name="Normal 3 3 2 2 4" xfId="16784"/>
    <cellStyle name="Normal 3 3 2 2 4 2" xfId="19130"/>
    <cellStyle name="Normal 3 3 2 2 4 2 2" xfId="24434"/>
    <cellStyle name="Normal 3 3 2 2 4 3" xfId="20549"/>
    <cellStyle name="Normal 3 3 2 2 4 3 2" xfId="26219"/>
    <cellStyle name="Normal 3 3 2 2 4 4" xfId="24435"/>
    <cellStyle name="Normal 3 3 2 2 5" xfId="16785"/>
    <cellStyle name="Normal 3 3 2 2 5 2" xfId="19131"/>
    <cellStyle name="Normal 3 3 2 2 5 2 2" xfId="24436"/>
    <cellStyle name="Normal 3 3 2 2 5 3" xfId="20550"/>
    <cellStyle name="Normal 3 3 2 2 5 3 2" xfId="26220"/>
    <cellStyle name="Normal 3 3 2 2 5 4" xfId="24437"/>
    <cellStyle name="Normal 3 3 2 2 6" xfId="16786"/>
    <cellStyle name="Normal 3 3 2 2 6 2" xfId="19132"/>
    <cellStyle name="Normal 3 3 2 2 6 2 2" xfId="24438"/>
    <cellStyle name="Normal 3 3 2 2 6 3" xfId="20551"/>
    <cellStyle name="Normal 3 3 2 2 6 3 2" xfId="26221"/>
    <cellStyle name="Normal 3 3 2 2 6 4" xfId="24439"/>
    <cellStyle name="Normal 3 3 2 2 7" xfId="19133"/>
    <cellStyle name="Normal 3 3 2 2 7 2" xfId="24440"/>
    <cellStyle name="Normal 3 3 2 2 8" xfId="19134"/>
    <cellStyle name="Normal 3 3 2 2 8 2" xfId="24441"/>
    <cellStyle name="Normal 3 3 2 2 9" xfId="24442"/>
    <cellStyle name="Normal 3 3 2 3" xfId="15679"/>
    <cellStyle name="Normal 3 3 2 3 2" xfId="19135"/>
    <cellStyle name="Normal 3 3 2 3 2 2" xfId="24443"/>
    <cellStyle name="Normal 3 3 2 3 3" xfId="19136"/>
    <cellStyle name="Normal 3 3 2 3 3 2" xfId="24444"/>
    <cellStyle name="Normal 3 3 2 3 4" xfId="24445"/>
    <cellStyle name="Normal 3 3 2 4" xfId="16787"/>
    <cellStyle name="Normal 3 3 2 4 2" xfId="19137"/>
    <cellStyle name="Normal 3 3 2 4 2 2" xfId="24446"/>
    <cellStyle name="Normal 3 3 2 4 3" xfId="20552"/>
    <cellStyle name="Normal 3 3 2 4 3 2" xfId="26222"/>
    <cellStyle name="Normal 3 3 2 4 4" xfId="24447"/>
    <cellStyle name="Normal 3 3 2 5" xfId="16788"/>
    <cellStyle name="Normal 3 3 2 5 2" xfId="19138"/>
    <cellStyle name="Normal 3 3 2 5 2 2" xfId="24448"/>
    <cellStyle name="Normal 3 3 2 5 3" xfId="20553"/>
    <cellStyle name="Normal 3 3 2 5 3 2" xfId="26223"/>
    <cellStyle name="Normal 3 3 2 5 4" xfId="24449"/>
    <cellStyle name="Normal 3 3 2 6" xfId="16789"/>
    <cellStyle name="Normal 3 3 2 6 2" xfId="19139"/>
    <cellStyle name="Normal 3 3 2 6 2 2" xfId="24450"/>
    <cellStyle name="Normal 3 3 2 6 3" xfId="20554"/>
    <cellStyle name="Normal 3 3 2 6 3 2" xfId="26224"/>
    <cellStyle name="Normal 3 3 2 6 4" xfId="24451"/>
    <cellStyle name="Normal 3 3 2 7" xfId="16790"/>
    <cellStyle name="Normal 3 3 2 7 2" xfId="19140"/>
    <cellStyle name="Normal 3 3 2 7 2 2" xfId="24452"/>
    <cellStyle name="Normal 3 3 2 7 3" xfId="20555"/>
    <cellStyle name="Normal 3 3 2 7 3 2" xfId="26225"/>
    <cellStyle name="Normal 3 3 2 7 4" xfId="24453"/>
    <cellStyle name="Normal 3 3 2 8" xfId="19141"/>
    <cellStyle name="Normal 3 3 2 8 2" xfId="24454"/>
    <cellStyle name="Normal 3 3 2 9" xfId="19142"/>
    <cellStyle name="Normal 3 3 2 9 2" xfId="24455"/>
    <cellStyle name="Normal 3 3 3" xfId="706"/>
    <cellStyle name="Normal 3 3 3 10" xfId="24456"/>
    <cellStyle name="Normal 3 3 3 2" xfId="15680"/>
    <cellStyle name="Normal 3 3 3 2 2" xfId="19143"/>
    <cellStyle name="Normal 3 3 3 2 2 2" xfId="24457"/>
    <cellStyle name="Normal 3 3 3 2 3" xfId="19144"/>
    <cellStyle name="Normal 3 3 3 2 3 2" xfId="24458"/>
    <cellStyle name="Normal 3 3 3 2 4" xfId="24459"/>
    <cellStyle name="Normal 3 3 3 3" xfId="16791"/>
    <cellStyle name="Normal 3 3 3 3 2" xfId="19145"/>
    <cellStyle name="Normal 3 3 3 3 2 2" xfId="24460"/>
    <cellStyle name="Normal 3 3 3 3 3" xfId="20556"/>
    <cellStyle name="Normal 3 3 3 3 3 2" xfId="26226"/>
    <cellStyle name="Normal 3 3 3 3 4" xfId="24461"/>
    <cellStyle name="Normal 3 3 3 4" xfId="16792"/>
    <cellStyle name="Normal 3 3 3 4 2" xfId="19146"/>
    <cellStyle name="Normal 3 3 3 4 2 2" xfId="24462"/>
    <cellStyle name="Normal 3 3 3 4 3" xfId="20557"/>
    <cellStyle name="Normal 3 3 3 4 3 2" xfId="26227"/>
    <cellStyle name="Normal 3 3 3 4 4" xfId="24463"/>
    <cellStyle name="Normal 3 3 3 5" xfId="16793"/>
    <cellStyle name="Normal 3 3 3 5 2" xfId="19147"/>
    <cellStyle name="Normal 3 3 3 5 2 2" xfId="24464"/>
    <cellStyle name="Normal 3 3 3 5 3" xfId="20558"/>
    <cellStyle name="Normal 3 3 3 5 3 2" xfId="26228"/>
    <cellStyle name="Normal 3 3 3 5 4" xfId="24465"/>
    <cellStyle name="Normal 3 3 3 6" xfId="16794"/>
    <cellStyle name="Normal 3 3 3 6 2" xfId="19148"/>
    <cellStyle name="Normal 3 3 3 6 2 2" xfId="24466"/>
    <cellStyle name="Normal 3 3 3 6 3" xfId="20559"/>
    <cellStyle name="Normal 3 3 3 6 3 2" xfId="26229"/>
    <cellStyle name="Normal 3 3 3 6 4" xfId="24467"/>
    <cellStyle name="Normal 3 3 3 7" xfId="19149"/>
    <cellStyle name="Normal 3 3 3 7 2" xfId="24468"/>
    <cellStyle name="Normal 3 3 3 8" xfId="19150"/>
    <cellStyle name="Normal 3 3 3 8 2" xfId="24469"/>
    <cellStyle name="Normal 3 3 3 9" xfId="24470"/>
    <cellStyle name="Normal 3 3 4" xfId="707"/>
    <cellStyle name="Normal 3 3 4 10" xfId="24471"/>
    <cellStyle name="Normal 3 3 4 2" xfId="15681"/>
    <cellStyle name="Normal 3 3 4 2 2" xfId="19151"/>
    <cellStyle name="Normal 3 3 4 2 2 2" xfId="24472"/>
    <cellStyle name="Normal 3 3 4 2 3" xfId="19152"/>
    <cellStyle name="Normal 3 3 4 2 3 2" xfId="24473"/>
    <cellStyle name="Normal 3 3 4 2 4" xfId="24474"/>
    <cellStyle name="Normal 3 3 4 3" xfId="16795"/>
    <cellStyle name="Normal 3 3 4 3 2" xfId="19153"/>
    <cellStyle name="Normal 3 3 4 3 2 2" xfId="24475"/>
    <cellStyle name="Normal 3 3 4 3 3" xfId="20560"/>
    <cellStyle name="Normal 3 3 4 3 3 2" xfId="26230"/>
    <cellStyle name="Normal 3 3 4 3 4" xfId="24476"/>
    <cellStyle name="Normal 3 3 4 4" xfId="16796"/>
    <cellStyle name="Normal 3 3 4 4 2" xfId="19154"/>
    <cellStyle name="Normal 3 3 4 4 2 2" xfId="24477"/>
    <cellStyle name="Normal 3 3 4 4 3" xfId="20561"/>
    <cellStyle name="Normal 3 3 4 4 3 2" xfId="26231"/>
    <cellStyle name="Normal 3 3 4 4 4" xfId="24478"/>
    <cellStyle name="Normal 3 3 4 5" xfId="16797"/>
    <cellStyle name="Normal 3 3 4 5 2" xfId="19155"/>
    <cellStyle name="Normal 3 3 4 5 2 2" xfId="24479"/>
    <cellStyle name="Normal 3 3 4 5 3" xfId="20562"/>
    <cellStyle name="Normal 3 3 4 5 3 2" xfId="26232"/>
    <cellStyle name="Normal 3 3 4 5 4" xfId="24480"/>
    <cellStyle name="Normal 3 3 4 6" xfId="16798"/>
    <cellStyle name="Normal 3 3 4 6 2" xfId="19156"/>
    <cellStyle name="Normal 3 3 4 6 2 2" xfId="24481"/>
    <cellStyle name="Normal 3 3 4 6 3" xfId="20563"/>
    <cellStyle name="Normal 3 3 4 6 3 2" xfId="26233"/>
    <cellStyle name="Normal 3 3 4 6 4" xfId="24482"/>
    <cellStyle name="Normal 3 3 4 7" xfId="19157"/>
    <cellStyle name="Normal 3 3 4 7 2" xfId="24483"/>
    <cellStyle name="Normal 3 3 4 8" xfId="19158"/>
    <cellStyle name="Normal 3 3 4 8 2" xfId="24484"/>
    <cellStyle name="Normal 3 3 4 9" xfId="24485"/>
    <cellStyle name="Normal 3 3 5" xfId="15682"/>
    <cellStyle name="Normal 3 3 5 2" xfId="19159"/>
    <cellStyle name="Normal 3 3 5 2 2" xfId="24486"/>
    <cellStyle name="Normal 3 3 5 3" xfId="19160"/>
    <cellStyle name="Normal 3 3 5 3 2" xfId="24487"/>
    <cellStyle name="Normal 3 3 5 4" xfId="24488"/>
    <cellStyle name="Normal 3 3 6" xfId="16799"/>
    <cellStyle name="Normal 3 3 6 2" xfId="19161"/>
    <cellStyle name="Normal 3 3 6 2 2" xfId="24489"/>
    <cellStyle name="Normal 3 3 6 3" xfId="20564"/>
    <cellStyle name="Normal 3 3 6 3 2" xfId="26234"/>
    <cellStyle name="Normal 3 3 6 4" xfId="24490"/>
    <cellStyle name="Normal 3 3 7" xfId="16800"/>
    <cellStyle name="Normal 3 3 7 2" xfId="19162"/>
    <cellStyle name="Normal 3 3 7 2 2" xfId="24491"/>
    <cellStyle name="Normal 3 3 7 3" xfId="20565"/>
    <cellStyle name="Normal 3 3 7 3 2" xfId="26235"/>
    <cellStyle name="Normal 3 3 7 4" xfId="24492"/>
    <cellStyle name="Normal 3 3 8" xfId="16801"/>
    <cellStyle name="Normal 3 3 8 2" xfId="19163"/>
    <cellStyle name="Normal 3 3 8 2 2" xfId="24493"/>
    <cellStyle name="Normal 3 3 8 3" xfId="20566"/>
    <cellStyle name="Normal 3 3 8 3 2" xfId="26236"/>
    <cellStyle name="Normal 3 3 8 4" xfId="24494"/>
    <cellStyle name="Normal 3 3 9" xfId="16802"/>
    <cellStyle name="Normal 3 3 9 2" xfId="19164"/>
    <cellStyle name="Normal 3 3 9 2 2" xfId="24495"/>
    <cellStyle name="Normal 3 3 9 3" xfId="20567"/>
    <cellStyle name="Normal 3 3 9 3 2" xfId="26237"/>
    <cellStyle name="Normal 3 3 9 4" xfId="24496"/>
    <cellStyle name="Normal 3 30" xfId="15683"/>
    <cellStyle name="Normal 3 31" xfId="15684"/>
    <cellStyle name="Normal 3 32" xfId="15685"/>
    <cellStyle name="Normal 3 33" xfId="15686"/>
    <cellStyle name="Normal 3 34" xfId="15687"/>
    <cellStyle name="Normal 3 35" xfId="15688"/>
    <cellStyle name="Normal 3 36" xfId="15689"/>
    <cellStyle name="Normal 3 37" xfId="15690"/>
    <cellStyle name="Normal 3 38" xfId="15691"/>
    <cellStyle name="Normal 3 39" xfId="15692"/>
    <cellStyle name="Normal 3 39 2" xfId="19165"/>
    <cellStyle name="Normal 3 39 2 2" xfId="24497"/>
    <cellStyle name="Normal 3 39 3" xfId="19166"/>
    <cellStyle name="Normal 3 39 3 2" xfId="24498"/>
    <cellStyle name="Normal 3 39 4" xfId="24499"/>
    <cellStyle name="Normal 3 4" xfId="708"/>
    <cellStyle name="Normal 3 4 10" xfId="24500"/>
    <cellStyle name="Normal 3 4 11" xfId="24501"/>
    <cellStyle name="Normal 3 4 2" xfId="709"/>
    <cellStyle name="Normal 3 4 3" xfId="15693"/>
    <cellStyle name="Normal 3 4 3 2" xfId="19167"/>
    <cellStyle name="Normal 3 4 3 2 2" xfId="24502"/>
    <cellStyle name="Normal 3 4 3 3" xfId="19168"/>
    <cellStyle name="Normal 3 4 3 3 2" xfId="24503"/>
    <cellStyle name="Normal 3 4 3 4" xfId="24504"/>
    <cellStyle name="Normal 3 4 4" xfId="16803"/>
    <cellStyle name="Normal 3 4 4 2" xfId="19169"/>
    <cellStyle name="Normal 3 4 4 2 2" xfId="24505"/>
    <cellStyle name="Normal 3 4 4 3" xfId="20568"/>
    <cellStyle name="Normal 3 4 4 3 2" xfId="26238"/>
    <cellStyle name="Normal 3 4 4 4" xfId="24506"/>
    <cellStyle name="Normal 3 4 5" xfId="16804"/>
    <cellStyle name="Normal 3 4 5 2" xfId="19170"/>
    <cellStyle name="Normal 3 4 5 2 2" xfId="24507"/>
    <cellStyle name="Normal 3 4 5 3" xfId="20569"/>
    <cellStyle name="Normal 3 4 5 3 2" xfId="26239"/>
    <cellStyle name="Normal 3 4 5 4" xfId="24508"/>
    <cellStyle name="Normal 3 4 6" xfId="16805"/>
    <cellStyle name="Normal 3 4 6 2" xfId="19171"/>
    <cellStyle name="Normal 3 4 6 2 2" xfId="24509"/>
    <cellStyle name="Normal 3 4 6 3" xfId="20570"/>
    <cellStyle name="Normal 3 4 6 3 2" xfId="26240"/>
    <cellStyle name="Normal 3 4 6 4" xfId="24510"/>
    <cellStyle name="Normal 3 4 7" xfId="16806"/>
    <cellStyle name="Normal 3 4 7 2" xfId="19172"/>
    <cellStyle name="Normal 3 4 7 2 2" xfId="24511"/>
    <cellStyle name="Normal 3 4 7 3" xfId="20571"/>
    <cellStyle name="Normal 3 4 7 3 2" xfId="26241"/>
    <cellStyle name="Normal 3 4 7 4" xfId="24512"/>
    <cellStyle name="Normal 3 4 8" xfId="19173"/>
    <cellStyle name="Normal 3 4 8 2" xfId="24513"/>
    <cellStyle name="Normal 3 4 9" xfId="19174"/>
    <cellStyle name="Normal 3 4 9 2" xfId="24514"/>
    <cellStyle name="Normal 3 40" xfId="24515"/>
    <cellStyle name="Normal 3 5" xfId="710"/>
    <cellStyle name="Normal 3 5 10" xfId="24516"/>
    <cellStyle name="Normal 3 5 11" xfId="24517"/>
    <cellStyle name="Normal 3 5 2" xfId="711"/>
    <cellStyle name="Normal 3 5 2 10" xfId="24518"/>
    <cellStyle name="Normal 3 5 2 2" xfId="15694"/>
    <cellStyle name="Normal 3 5 2 2 2" xfId="19175"/>
    <cellStyle name="Normal 3 5 2 2 2 2" xfId="24519"/>
    <cellStyle name="Normal 3 5 2 2 3" xfId="19176"/>
    <cellStyle name="Normal 3 5 2 2 3 2" xfId="24520"/>
    <cellStyle name="Normal 3 5 2 2 4" xfId="24521"/>
    <cellStyle name="Normal 3 5 2 3" xfId="16807"/>
    <cellStyle name="Normal 3 5 2 3 2" xfId="19177"/>
    <cellStyle name="Normal 3 5 2 3 2 2" xfId="24522"/>
    <cellStyle name="Normal 3 5 2 3 3" xfId="20572"/>
    <cellStyle name="Normal 3 5 2 3 3 2" xfId="26242"/>
    <cellStyle name="Normal 3 5 2 3 4" xfId="24523"/>
    <cellStyle name="Normal 3 5 2 4" xfId="16808"/>
    <cellStyle name="Normal 3 5 2 4 2" xfId="19178"/>
    <cellStyle name="Normal 3 5 2 4 2 2" xfId="24524"/>
    <cellStyle name="Normal 3 5 2 4 3" xfId="20573"/>
    <cellStyle name="Normal 3 5 2 4 3 2" xfId="26243"/>
    <cellStyle name="Normal 3 5 2 4 4" xfId="24525"/>
    <cellStyle name="Normal 3 5 2 5" xfId="16809"/>
    <cellStyle name="Normal 3 5 2 5 2" xfId="19179"/>
    <cellStyle name="Normal 3 5 2 5 2 2" xfId="24526"/>
    <cellStyle name="Normal 3 5 2 5 3" xfId="20574"/>
    <cellStyle name="Normal 3 5 2 5 3 2" xfId="26244"/>
    <cellStyle name="Normal 3 5 2 5 4" xfId="24527"/>
    <cellStyle name="Normal 3 5 2 6" xfId="16810"/>
    <cellStyle name="Normal 3 5 2 6 2" xfId="19180"/>
    <cellStyle name="Normal 3 5 2 6 2 2" xfId="24528"/>
    <cellStyle name="Normal 3 5 2 6 3" xfId="20575"/>
    <cellStyle name="Normal 3 5 2 6 3 2" xfId="26245"/>
    <cellStyle name="Normal 3 5 2 6 4" xfId="24529"/>
    <cellStyle name="Normal 3 5 2 7" xfId="19181"/>
    <cellStyle name="Normal 3 5 2 7 2" xfId="24530"/>
    <cellStyle name="Normal 3 5 2 8" xfId="19182"/>
    <cellStyle name="Normal 3 5 2 8 2" xfId="24531"/>
    <cellStyle name="Normal 3 5 2 9" xfId="24532"/>
    <cellStyle name="Normal 3 5 3" xfId="15695"/>
    <cellStyle name="Normal 3 5 3 2" xfId="19183"/>
    <cellStyle name="Normal 3 5 3 2 2" xfId="24533"/>
    <cellStyle name="Normal 3 5 3 3" xfId="19184"/>
    <cellStyle name="Normal 3 5 3 3 2" xfId="24534"/>
    <cellStyle name="Normal 3 5 3 4" xfId="24535"/>
    <cellStyle name="Normal 3 5 4" xfId="16811"/>
    <cellStyle name="Normal 3 5 4 2" xfId="19185"/>
    <cellStyle name="Normal 3 5 4 2 2" xfId="24536"/>
    <cellStyle name="Normal 3 5 4 3" xfId="20576"/>
    <cellStyle name="Normal 3 5 4 3 2" xfId="26246"/>
    <cellStyle name="Normal 3 5 4 4" xfId="24537"/>
    <cellStyle name="Normal 3 5 5" xfId="16812"/>
    <cellStyle name="Normal 3 5 5 2" xfId="19186"/>
    <cellStyle name="Normal 3 5 5 2 2" xfId="24538"/>
    <cellStyle name="Normal 3 5 5 3" xfId="20577"/>
    <cellStyle name="Normal 3 5 5 3 2" xfId="26247"/>
    <cellStyle name="Normal 3 5 5 4" xfId="24539"/>
    <cellStyle name="Normal 3 5 6" xfId="16813"/>
    <cellStyle name="Normal 3 5 6 2" xfId="19187"/>
    <cellStyle name="Normal 3 5 6 2 2" xfId="24540"/>
    <cellStyle name="Normal 3 5 6 3" xfId="20578"/>
    <cellStyle name="Normal 3 5 6 3 2" xfId="26248"/>
    <cellStyle name="Normal 3 5 6 4" xfId="24541"/>
    <cellStyle name="Normal 3 5 7" xfId="16814"/>
    <cellStyle name="Normal 3 5 7 2" xfId="19188"/>
    <cellStyle name="Normal 3 5 7 2 2" xfId="24542"/>
    <cellStyle name="Normal 3 5 7 3" xfId="20579"/>
    <cellStyle name="Normal 3 5 7 3 2" xfId="26249"/>
    <cellStyle name="Normal 3 5 7 4" xfId="24543"/>
    <cellStyle name="Normal 3 5 8" xfId="19189"/>
    <cellStyle name="Normal 3 5 8 2" xfId="24544"/>
    <cellStyle name="Normal 3 5 9" xfId="19190"/>
    <cellStyle name="Normal 3 5 9 2" xfId="24545"/>
    <cellStyle name="Normal 3 6" xfId="712"/>
    <cellStyle name="Normal 3 6 2" xfId="713"/>
    <cellStyle name="Normal 3 7" xfId="714"/>
    <cellStyle name="Normal 3 7 10" xfId="24546"/>
    <cellStyle name="Normal 3 7 2" xfId="15696"/>
    <cellStyle name="Normal 3 7 2 2" xfId="19191"/>
    <cellStyle name="Normal 3 7 2 2 2" xfId="24547"/>
    <cellStyle name="Normal 3 7 2 3" xfId="19192"/>
    <cellStyle name="Normal 3 7 2 3 2" xfId="24548"/>
    <cellStyle name="Normal 3 7 2 4" xfId="24549"/>
    <cellStyle name="Normal 3 7 3" xfId="16815"/>
    <cellStyle name="Normal 3 7 3 2" xfId="19193"/>
    <cellStyle name="Normal 3 7 3 2 2" xfId="24550"/>
    <cellStyle name="Normal 3 7 3 3" xfId="20580"/>
    <cellStyle name="Normal 3 7 3 3 2" xfId="26250"/>
    <cellStyle name="Normal 3 7 3 4" xfId="24551"/>
    <cellStyle name="Normal 3 7 4" xfId="16816"/>
    <cellStyle name="Normal 3 7 4 2" xfId="19194"/>
    <cellStyle name="Normal 3 7 4 2 2" xfId="24552"/>
    <cellStyle name="Normal 3 7 4 3" xfId="20581"/>
    <cellStyle name="Normal 3 7 4 3 2" xfId="26251"/>
    <cellStyle name="Normal 3 7 4 4" xfId="24553"/>
    <cellStyle name="Normal 3 7 5" xfId="16817"/>
    <cellStyle name="Normal 3 7 5 2" xfId="19195"/>
    <cellStyle name="Normal 3 7 5 2 2" xfId="24554"/>
    <cellStyle name="Normal 3 7 5 3" xfId="20582"/>
    <cellStyle name="Normal 3 7 5 3 2" xfId="26252"/>
    <cellStyle name="Normal 3 7 5 4" xfId="24555"/>
    <cellStyle name="Normal 3 7 6" xfId="16818"/>
    <cellStyle name="Normal 3 7 6 2" xfId="19196"/>
    <cellStyle name="Normal 3 7 6 2 2" xfId="24556"/>
    <cellStyle name="Normal 3 7 6 3" xfId="20583"/>
    <cellStyle name="Normal 3 7 6 3 2" xfId="26253"/>
    <cellStyle name="Normal 3 7 6 4" xfId="24557"/>
    <cellStyle name="Normal 3 7 7" xfId="19197"/>
    <cellStyle name="Normal 3 7 7 2" xfId="24558"/>
    <cellStyle name="Normal 3 7 8" xfId="19198"/>
    <cellStyle name="Normal 3 7 8 2" xfId="24559"/>
    <cellStyle name="Normal 3 7 9" xfId="24560"/>
    <cellStyle name="Normal 3 8" xfId="715"/>
    <cellStyle name="Normal 3 8 10" xfId="24561"/>
    <cellStyle name="Normal 3 8 2" xfId="15697"/>
    <cellStyle name="Normal 3 8 2 2" xfId="19199"/>
    <cellStyle name="Normal 3 8 2 2 2" xfId="24562"/>
    <cellStyle name="Normal 3 8 2 3" xfId="19200"/>
    <cellStyle name="Normal 3 8 2 3 2" xfId="24563"/>
    <cellStyle name="Normal 3 8 2 4" xfId="24564"/>
    <cellStyle name="Normal 3 8 3" xfId="16819"/>
    <cellStyle name="Normal 3 8 3 2" xfId="19201"/>
    <cellStyle name="Normal 3 8 3 2 2" xfId="24565"/>
    <cellStyle name="Normal 3 8 3 3" xfId="20584"/>
    <cellStyle name="Normal 3 8 3 3 2" xfId="26254"/>
    <cellStyle name="Normal 3 8 3 4" xfId="24566"/>
    <cellStyle name="Normal 3 8 4" xfId="16820"/>
    <cellStyle name="Normal 3 8 4 2" xfId="19202"/>
    <cellStyle name="Normal 3 8 4 2 2" xfId="24567"/>
    <cellStyle name="Normal 3 8 4 3" xfId="20585"/>
    <cellStyle name="Normal 3 8 4 3 2" xfId="26255"/>
    <cellStyle name="Normal 3 8 4 4" xfId="24568"/>
    <cellStyle name="Normal 3 8 5" xfId="16821"/>
    <cellStyle name="Normal 3 8 5 2" xfId="19203"/>
    <cellStyle name="Normal 3 8 5 2 2" xfId="24569"/>
    <cellStyle name="Normal 3 8 5 3" xfId="20586"/>
    <cellStyle name="Normal 3 8 5 3 2" xfId="26256"/>
    <cellStyle name="Normal 3 8 5 4" xfId="24570"/>
    <cellStyle name="Normal 3 8 6" xfId="16822"/>
    <cellStyle name="Normal 3 8 6 2" xfId="19204"/>
    <cellStyle name="Normal 3 8 6 2 2" xfId="24571"/>
    <cellStyle name="Normal 3 8 6 3" xfId="20587"/>
    <cellStyle name="Normal 3 8 6 3 2" xfId="26257"/>
    <cellStyle name="Normal 3 8 6 4" xfId="24572"/>
    <cellStyle name="Normal 3 8 7" xfId="19205"/>
    <cellStyle name="Normal 3 8 7 2" xfId="24573"/>
    <cellStyle name="Normal 3 8 8" xfId="19206"/>
    <cellStyle name="Normal 3 8 8 2" xfId="24574"/>
    <cellStyle name="Normal 3 8 9" xfId="24575"/>
    <cellStyle name="Normal 3 9" xfId="716"/>
    <cellStyle name="Normal 30" xfId="717"/>
    <cellStyle name="Normal 30 10" xfId="24576"/>
    <cellStyle name="Normal 30 2" xfId="15698"/>
    <cellStyle name="Normal 30 2 2" xfId="19207"/>
    <cellStyle name="Normal 30 2 2 2" xfId="24577"/>
    <cellStyle name="Normal 30 2 3" xfId="19208"/>
    <cellStyle name="Normal 30 2 3 2" xfId="24578"/>
    <cellStyle name="Normal 30 2 4" xfId="24579"/>
    <cellStyle name="Normal 30 3" xfId="16823"/>
    <cellStyle name="Normal 30 3 2" xfId="19209"/>
    <cellStyle name="Normal 30 3 2 2" xfId="24580"/>
    <cellStyle name="Normal 30 3 3" xfId="20588"/>
    <cellStyle name="Normal 30 3 3 2" xfId="26258"/>
    <cellStyle name="Normal 30 3 4" xfId="24581"/>
    <cellStyle name="Normal 30 4" xfId="16824"/>
    <cellStyle name="Normal 30 4 2" xfId="19210"/>
    <cellStyle name="Normal 30 4 2 2" xfId="24582"/>
    <cellStyle name="Normal 30 4 3" xfId="20589"/>
    <cellStyle name="Normal 30 4 3 2" xfId="26259"/>
    <cellStyle name="Normal 30 4 4" xfId="24583"/>
    <cellStyle name="Normal 30 5" xfId="16825"/>
    <cellStyle name="Normal 30 5 2" xfId="19211"/>
    <cellStyle name="Normal 30 5 2 2" xfId="24584"/>
    <cellStyle name="Normal 30 5 3" xfId="20590"/>
    <cellStyle name="Normal 30 5 3 2" xfId="26260"/>
    <cellStyle name="Normal 30 5 4" xfId="24585"/>
    <cellStyle name="Normal 30 6" xfId="16826"/>
    <cellStyle name="Normal 30 6 2" xfId="19212"/>
    <cellStyle name="Normal 30 6 2 2" xfId="24586"/>
    <cellStyle name="Normal 30 6 3" xfId="20591"/>
    <cellStyle name="Normal 30 6 3 2" xfId="26261"/>
    <cellStyle name="Normal 30 6 4" xfId="24587"/>
    <cellStyle name="Normal 30 7" xfId="19213"/>
    <cellStyle name="Normal 30 7 2" xfId="24588"/>
    <cellStyle name="Normal 30 8" xfId="19214"/>
    <cellStyle name="Normal 30 8 2" xfId="24589"/>
    <cellStyle name="Normal 30 9" xfId="24590"/>
    <cellStyle name="Normal 31" xfId="718"/>
    <cellStyle name="Normal 31 10" xfId="24591"/>
    <cellStyle name="Normal 31 2" xfId="15699"/>
    <cellStyle name="Normal 31 2 2" xfId="19215"/>
    <cellStyle name="Normal 31 2 2 2" xfId="24592"/>
    <cellStyle name="Normal 31 2 3" xfId="19216"/>
    <cellStyle name="Normal 31 2 3 2" xfId="24593"/>
    <cellStyle name="Normal 31 2 4" xfId="24594"/>
    <cellStyle name="Normal 31 3" xfId="16827"/>
    <cellStyle name="Normal 31 3 2" xfId="19217"/>
    <cellStyle name="Normal 31 3 2 2" xfId="24595"/>
    <cellStyle name="Normal 31 3 3" xfId="20592"/>
    <cellStyle name="Normal 31 3 3 2" xfId="26262"/>
    <cellStyle name="Normal 31 3 4" xfId="24596"/>
    <cellStyle name="Normal 31 4" xfId="16828"/>
    <cellStyle name="Normal 31 4 2" xfId="19218"/>
    <cellStyle name="Normal 31 4 2 2" xfId="24597"/>
    <cellStyle name="Normal 31 4 3" xfId="20593"/>
    <cellStyle name="Normal 31 4 3 2" xfId="26263"/>
    <cellStyle name="Normal 31 4 4" xfId="24598"/>
    <cellStyle name="Normal 31 5" xfId="16829"/>
    <cellStyle name="Normal 31 5 2" xfId="19219"/>
    <cellStyle name="Normal 31 5 2 2" xfId="24599"/>
    <cellStyle name="Normal 31 5 3" xfId="20594"/>
    <cellStyle name="Normal 31 5 3 2" xfId="26264"/>
    <cellStyle name="Normal 31 5 4" xfId="24600"/>
    <cellStyle name="Normal 31 6" xfId="16830"/>
    <cellStyle name="Normal 31 6 2" xfId="19220"/>
    <cellStyle name="Normal 31 6 2 2" xfId="24601"/>
    <cellStyle name="Normal 31 6 3" xfId="20595"/>
    <cellStyle name="Normal 31 6 3 2" xfId="26265"/>
    <cellStyle name="Normal 31 6 4" xfId="24602"/>
    <cellStyle name="Normal 31 7" xfId="19221"/>
    <cellStyle name="Normal 31 7 2" xfId="24603"/>
    <cellStyle name="Normal 31 8" xfId="19222"/>
    <cellStyle name="Normal 31 8 2" xfId="24604"/>
    <cellStyle name="Normal 31 9" xfId="24605"/>
    <cellStyle name="Normal 32" xfId="15700"/>
    <cellStyle name="Normal 32 2" xfId="19223"/>
    <cellStyle name="Normal 32 2 2" xfId="24606"/>
    <cellStyle name="Normal 32 3" xfId="19224"/>
    <cellStyle name="Normal 32 3 2" xfId="24607"/>
    <cellStyle name="Normal 32 4" xfId="24608"/>
    <cellStyle name="Normal 33" xfId="15701"/>
    <cellStyle name="Normal 33 2" xfId="19225"/>
    <cellStyle name="Normal 33 2 2" xfId="24609"/>
    <cellStyle name="Normal 33 3" xfId="19226"/>
    <cellStyle name="Normal 33 3 2" xfId="24610"/>
    <cellStyle name="Normal 33 4" xfId="24611"/>
    <cellStyle name="Normal 34" xfId="19227"/>
    <cellStyle name="Normal 34 2" xfId="24612"/>
    <cellStyle name="Normal 35" xfId="16991"/>
    <cellStyle name="Normal 35 2" xfId="24613"/>
    <cellStyle name="Normal 36" xfId="19228"/>
    <cellStyle name="Normal 36 2" xfId="24614"/>
    <cellStyle name="Normal 37" xfId="19229"/>
    <cellStyle name="Normal 37 2" xfId="24615"/>
    <cellStyle name="Normal 38" xfId="19230"/>
    <cellStyle name="Normal 38 2" xfId="24616"/>
    <cellStyle name="Normal 39" xfId="19231"/>
    <cellStyle name="Normal 39 2" xfId="24617"/>
    <cellStyle name="Normal 4" xfId="719"/>
    <cellStyle name="Normal 4 10" xfId="720"/>
    <cellStyle name="Normal 4 11" xfId="721"/>
    <cellStyle name="Normal 4 12" xfId="722"/>
    <cellStyle name="Normal 4 2" xfId="723"/>
    <cellStyle name="Normal 4 2 10" xfId="19232"/>
    <cellStyle name="Normal 4 2 10 2" xfId="24618"/>
    <cellStyle name="Normal 4 2 11" xfId="24619"/>
    <cellStyle name="Normal 4 2 12" xfId="24620"/>
    <cellStyle name="Normal 4 2 2" xfId="724"/>
    <cellStyle name="Normal 4 2 2 10" xfId="24621"/>
    <cellStyle name="Normal 4 2 2 11" xfId="24622"/>
    <cellStyle name="Normal 4 2 2 2" xfId="725"/>
    <cellStyle name="Normal 4 2 2 2 10" xfId="24623"/>
    <cellStyle name="Normal 4 2 2 2 2" xfId="15702"/>
    <cellStyle name="Normal 4 2 2 2 2 2" xfId="19233"/>
    <cellStyle name="Normal 4 2 2 2 2 2 2" xfId="24624"/>
    <cellStyle name="Normal 4 2 2 2 2 3" xfId="19234"/>
    <cellStyle name="Normal 4 2 2 2 2 3 2" xfId="24625"/>
    <cellStyle name="Normal 4 2 2 2 2 4" xfId="24626"/>
    <cellStyle name="Normal 4 2 2 2 3" xfId="16831"/>
    <cellStyle name="Normal 4 2 2 2 3 2" xfId="19235"/>
    <cellStyle name="Normal 4 2 2 2 3 2 2" xfId="24627"/>
    <cellStyle name="Normal 4 2 2 2 3 3" xfId="20596"/>
    <cellStyle name="Normal 4 2 2 2 3 3 2" xfId="26266"/>
    <cellStyle name="Normal 4 2 2 2 3 4" xfId="24628"/>
    <cellStyle name="Normal 4 2 2 2 4" xfId="16832"/>
    <cellStyle name="Normal 4 2 2 2 4 2" xfId="19236"/>
    <cellStyle name="Normal 4 2 2 2 4 2 2" xfId="24629"/>
    <cellStyle name="Normal 4 2 2 2 4 3" xfId="20597"/>
    <cellStyle name="Normal 4 2 2 2 4 3 2" xfId="26267"/>
    <cellStyle name="Normal 4 2 2 2 4 4" xfId="24630"/>
    <cellStyle name="Normal 4 2 2 2 5" xfId="16833"/>
    <cellStyle name="Normal 4 2 2 2 5 2" xfId="19237"/>
    <cellStyle name="Normal 4 2 2 2 5 2 2" xfId="24631"/>
    <cellStyle name="Normal 4 2 2 2 5 3" xfId="20598"/>
    <cellStyle name="Normal 4 2 2 2 5 3 2" xfId="26268"/>
    <cellStyle name="Normal 4 2 2 2 5 4" xfId="24632"/>
    <cellStyle name="Normal 4 2 2 2 6" xfId="16834"/>
    <cellStyle name="Normal 4 2 2 2 6 2" xfId="19238"/>
    <cellStyle name="Normal 4 2 2 2 6 2 2" xfId="24633"/>
    <cellStyle name="Normal 4 2 2 2 6 3" xfId="20599"/>
    <cellStyle name="Normal 4 2 2 2 6 3 2" xfId="26269"/>
    <cellStyle name="Normal 4 2 2 2 6 4" xfId="24634"/>
    <cellStyle name="Normal 4 2 2 2 7" xfId="19239"/>
    <cellStyle name="Normal 4 2 2 2 7 2" xfId="24635"/>
    <cellStyle name="Normal 4 2 2 2 8" xfId="19240"/>
    <cellStyle name="Normal 4 2 2 2 8 2" xfId="24636"/>
    <cellStyle name="Normal 4 2 2 2 9" xfId="24637"/>
    <cellStyle name="Normal 4 2 2 3" xfId="15703"/>
    <cellStyle name="Normal 4 2 2 3 2" xfId="19241"/>
    <cellStyle name="Normal 4 2 2 3 2 2" xfId="24638"/>
    <cellStyle name="Normal 4 2 2 3 3" xfId="19242"/>
    <cellStyle name="Normal 4 2 2 3 3 2" xfId="24639"/>
    <cellStyle name="Normal 4 2 2 3 4" xfId="24640"/>
    <cellStyle name="Normal 4 2 2 4" xfId="16835"/>
    <cellStyle name="Normal 4 2 2 4 2" xfId="19243"/>
    <cellStyle name="Normal 4 2 2 4 2 2" xfId="24641"/>
    <cellStyle name="Normal 4 2 2 4 3" xfId="20600"/>
    <cellStyle name="Normal 4 2 2 4 3 2" xfId="26270"/>
    <cellStyle name="Normal 4 2 2 4 4" xfId="24642"/>
    <cellStyle name="Normal 4 2 2 5" xfId="16836"/>
    <cellStyle name="Normal 4 2 2 5 2" xfId="19244"/>
    <cellStyle name="Normal 4 2 2 5 2 2" xfId="24643"/>
    <cellStyle name="Normal 4 2 2 5 3" xfId="20601"/>
    <cellStyle name="Normal 4 2 2 5 3 2" xfId="26271"/>
    <cellStyle name="Normal 4 2 2 5 4" xfId="24644"/>
    <cellStyle name="Normal 4 2 2 6" xfId="16837"/>
    <cellStyle name="Normal 4 2 2 6 2" xfId="19245"/>
    <cellStyle name="Normal 4 2 2 6 2 2" xfId="24645"/>
    <cellStyle name="Normal 4 2 2 6 3" xfId="20602"/>
    <cellStyle name="Normal 4 2 2 6 3 2" xfId="26272"/>
    <cellStyle name="Normal 4 2 2 6 4" xfId="24646"/>
    <cellStyle name="Normal 4 2 2 7" xfId="16838"/>
    <cellStyle name="Normal 4 2 2 7 2" xfId="19246"/>
    <cellStyle name="Normal 4 2 2 7 2 2" xfId="24647"/>
    <cellStyle name="Normal 4 2 2 7 3" xfId="20603"/>
    <cellStyle name="Normal 4 2 2 7 3 2" xfId="26273"/>
    <cellStyle name="Normal 4 2 2 7 4" xfId="24648"/>
    <cellStyle name="Normal 4 2 2 8" xfId="19247"/>
    <cellStyle name="Normal 4 2 2 8 2" xfId="24649"/>
    <cellStyle name="Normal 4 2 2 9" xfId="19248"/>
    <cellStyle name="Normal 4 2 2 9 2" xfId="24650"/>
    <cellStyle name="Normal 4 2 3" xfId="726"/>
    <cellStyle name="Normal 4 2 4" xfId="15704"/>
    <cellStyle name="Normal 4 2 4 2" xfId="19249"/>
    <cellStyle name="Normal 4 2 4 2 2" xfId="24651"/>
    <cellStyle name="Normal 4 2 4 3" xfId="19250"/>
    <cellStyle name="Normal 4 2 4 3 2" xfId="24652"/>
    <cellStyle name="Normal 4 2 4 4" xfId="24653"/>
    <cellStyle name="Normal 4 2 5" xfId="16839"/>
    <cellStyle name="Normal 4 2 5 2" xfId="19251"/>
    <cellStyle name="Normal 4 2 5 2 2" xfId="24654"/>
    <cellStyle name="Normal 4 2 5 3" xfId="20604"/>
    <cellStyle name="Normal 4 2 5 3 2" xfId="26274"/>
    <cellStyle name="Normal 4 2 5 4" xfId="24655"/>
    <cellStyle name="Normal 4 2 6" xfId="16840"/>
    <cellStyle name="Normal 4 2 6 2" xfId="19252"/>
    <cellStyle name="Normal 4 2 6 2 2" xfId="24656"/>
    <cellStyle name="Normal 4 2 6 3" xfId="20605"/>
    <cellStyle name="Normal 4 2 6 3 2" xfId="26275"/>
    <cellStyle name="Normal 4 2 6 4" xfId="24657"/>
    <cellStyle name="Normal 4 2 7" xfId="16841"/>
    <cellStyle name="Normal 4 2 7 2" xfId="19253"/>
    <cellStyle name="Normal 4 2 7 2 2" xfId="24658"/>
    <cellStyle name="Normal 4 2 7 3" xfId="20606"/>
    <cellStyle name="Normal 4 2 7 3 2" xfId="26276"/>
    <cellStyle name="Normal 4 2 7 4" xfId="24659"/>
    <cellStyle name="Normal 4 2 8" xfId="16842"/>
    <cellStyle name="Normal 4 2 8 2" xfId="19254"/>
    <cellStyle name="Normal 4 2 8 2 2" xfId="24660"/>
    <cellStyle name="Normal 4 2 8 3" xfId="20607"/>
    <cellStyle name="Normal 4 2 8 3 2" xfId="26277"/>
    <cellStyle name="Normal 4 2 8 4" xfId="24661"/>
    <cellStyle name="Normal 4 2 9" xfId="19255"/>
    <cellStyle name="Normal 4 2 9 2" xfId="24662"/>
    <cellStyle name="Normal 4 3" xfId="727"/>
    <cellStyle name="Normal 4 3 2" xfId="728"/>
    <cellStyle name="Normal 4 4" xfId="729"/>
    <cellStyle name="Normal 4 5" xfId="730"/>
    <cellStyle name="Normal 4 6" xfId="731"/>
    <cellStyle name="Normal 4 7" xfId="732"/>
    <cellStyle name="Normal 4 8" xfId="733"/>
    <cellStyle name="Normal 4 9" xfId="734"/>
    <cellStyle name="Normal 40" xfId="19256"/>
    <cellStyle name="Normal 40 2" xfId="24663"/>
    <cellStyle name="Normal 41" xfId="19257"/>
    <cellStyle name="Normal 41 2" xfId="24664"/>
    <cellStyle name="Normal 42" xfId="19258"/>
    <cellStyle name="Normal 42 2" xfId="24665"/>
    <cellStyle name="Normal 43" xfId="19259"/>
    <cellStyle name="Normal 43 2" xfId="24666"/>
    <cellStyle name="Normal 44" xfId="19260"/>
    <cellStyle name="Normal 44 2" xfId="24667"/>
    <cellStyle name="Normal 45" xfId="19261"/>
    <cellStyle name="Normal 45 2" xfId="24668"/>
    <cellStyle name="Normal 46" xfId="19262"/>
    <cellStyle name="Normal 46 2" xfId="24669"/>
    <cellStyle name="Normal 47" xfId="19263"/>
    <cellStyle name="Normal 47 2" xfId="24670"/>
    <cellStyle name="Normal 48" xfId="19264"/>
    <cellStyle name="Normal 48 2" xfId="24671"/>
    <cellStyle name="Normal 49" xfId="19265"/>
    <cellStyle name="Normal 49 2" xfId="24672"/>
    <cellStyle name="Normal 5" xfId="735"/>
    <cellStyle name="Normal 5 10" xfId="15705"/>
    <cellStyle name="Normal 5 10 2" xfId="19266"/>
    <cellStyle name="Normal 5 10 2 2" xfId="24673"/>
    <cellStyle name="Normal 5 10 3" xfId="19267"/>
    <cellStyle name="Normal 5 10 3 2" xfId="24674"/>
    <cellStyle name="Normal 5 10 4" xfId="24675"/>
    <cellStyle name="Normal 5 11" xfId="15706"/>
    <cellStyle name="Normal 5 11 2" xfId="19268"/>
    <cellStyle name="Normal 5 11 2 2" xfId="24676"/>
    <cellStyle name="Normal 5 11 3" xfId="19269"/>
    <cellStyle name="Normal 5 11 3 2" xfId="24677"/>
    <cellStyle name="Normal 5 11 4" xfId="24678"/>
    <cellStyle name="Normal 5 12" xfId="15707"/>
    <cellStyle name="Normal 5 12 2" xfId="19270"/>
    <cellStyle name="Normal 5 12 2 2" xfId="24679"/>
    <cellStyle name="Normal 5 12 3" xfId="19271"/>
    <cellStyle name="Normal 5 12 3 2" xfId="24680"/>
    <cellStyle name="Normal 5 12 4" xfId="24681"/>
    <cellStyle name="Normal 5 13" xfId="15708"/>
    <cellStyle name="Normal 5 13 2" xfId="19272"/>
    <cellStyle name="Normal 5 13 2 2" xfId="24682"/>
    <cellStyle name="Normal 5 13 3" xfId="19273"/>
    <cellStyle name="Normal 5 13 3 2" xfId="24683"/>
    <cellStyle name="Normal 5 13 4" xfId="24684"/>
    <cellStyle name="Normal 5 14" xfId="15709"/>
    <cellStyle name="Normal 5 14 2" xfId="19274"/>
    <cellStyle name="Normal 5 14 2 2" xfId="24685"/>
    <cellStyle name="Normal 5 14 3" xfId="19275"/>
    <cellStyle name="Normal 5 14 3 2" xfId="24686"/>
    <cellStyle name="Normal 5 14 4" xfId="24687"/>
    <cellStyle name="Normal 5 15" xfId="15710"/>
    <cellStyle name="Normal 5 15 2" xfId="19276"/>
    <cellStyle name="Normal 5 15 2 2" xfId="24688"/>
    <cellStyle name="Normal 5 15 3" xfId="19277"/>
    <cellStyle name="Normal 5 15 3 2" xfId="24689"/>
    <cellStyle name="Normal 5 15 4" xfId="24690"/>
    <cellStyle name="Normal 5 16" xfId="15711"/>
    <cellStyle name="Normal 5 16 2" xfId="19278"/>
    <cellStyle name="Normal 5 16 2 2" xfId="24691"/>
    <cellStyle name="Normal 5 16 3" xfId="19279"/>
    <cellStyle name="Normal 5 16 3 2" xfId="24692"/>
    <cellStyle name="Normal 5 16 4" xfId="24693"/>
    <cellStyle name="Normal 5 17" xfId="15712"/>
    <cellStyle name="Normal 5 17 2" xfId="19280"/>
    <cellStyle name="Normal 5 17 2 2" xfId="24694"/>
    <cellStyle name="Normal 5 17 3" xfId="19281"/>
    <cellStyle name="Normal 5 17 3 2" xfId="24695"/>
    <cellStyle name="Normal 5 17 4" xfId="24696"/>
    <cellStyle name="Normal 5 18" xfId="15713"/>
    <cellStyle name="Normal 5 18 2" xfId="19282"/>
    <cellStyle name="Normal 5 18 2 2" xfId="24697"/>
    <cellStyle name="Normal 5 18 3" xfId="19283"/>
    <cellStyle name="Normal 5 18 3 2" xfId="24698"/>
    <cellStyle name="Normal 5 18 4" xfId="24699"/>
    <cellStyle name="Normal 5 19" xfId="15714"/>
    <cellStyle name="Normal 5 19 2" xfId="19284"/>
    <cellStyle name="Normal 5 19 2 2" xfId="24700"/>
    <cellStyle name="Normal 5 19 3" xfId="19285"/>
    <cellStyle name="Normal 5 19 3 2" xfId="24701"/>
    <cellStyle name="Normal 5 19 4" xfId="24702"/>
    <cellStyle name="Normal 5 2" xfId="736"/>
    <cellStyle name="Normal 5 2 2" xfId="737"/>
    <cellStyle name="Normal 5 2 2 10" xfId="24703"/>
    <cellStyle name="Normal 5 2 2 2" xfId="15715"/>
    <cellStyle name="Normal 5 2 2 2 2" xfId="19286"/>
    <cellStyle name="Normal 5 2 2 2 2 2" xfId="24704"/>
    <cellStyle name="Normal 5 2 2 2 3" xfId="19287"/>
    <cellStyle name="Normal 5 2 2 2 3 2" xfId="24705"/>
    <cellStyle name="Normal 5 2 2 2 4" xfId="24706"/>
    <cellStyle name="Normal 5 2 2 3" xfId="16843"/>
    <cellStyle name="Normal 5 2 2 3 2" xfId="19288"/>
    <cellStyle name="Normal 5 2 2 3 2 2" xfId="24707"/>
    <cellStyle name="Normal 5 2 2 3 3" xfId="20608"/>
    <cellStyle name="Normal 5 2 2 3 3 2" xfId="26278"/>
    <cellStyle name="Normal 5 2 2 3 4" xfId="24708"/>
    <cellStyle name="Normal 5 2 2 4" xfId="16844"/>
    <cellStyle name="Normal 5 2 2 4 2" xfId="19289"/>
    <cellStyle name="Normal 5 2 2 4 2 2" xfId="24709"/>
    <cellStyle name="Normal 5 2 2 4 3" xfId="20609"/>
    <cellStyle name="Normal 5 2 2 4 3 2" xfId="26279"/>
    <cellStyle name="Normal 5 2 2 4 4" xfId="24710"/>
    <cellStyle name="Normal 5 2 2 5" xfId="16845"/>
    <cellStyle name="Normal 5 2 2 5 2" xfId="19290"/>
    <cellStyle name="Normal 5 2 2 5 2 2" xfId="24711"/>
    <cellStyle name="Normal 5 2 2 5 3" xfId="20610"/>
    <cellStyle name="Normal 5 2 2 5 3 2" xfId="26280"/>
    <cellStyle name="Normal 5 2 2 5 4" xfId="24712"/>
    <cellStyle name="Normal 5 2 2 6" xfId="16846"/>
    <cellStyle name="Normal 5 2 2 6 2" xfId="19291"/>
    <cellStyle name="Normal 5 2 2 6 2 2" xfId="24713"/>
    <cellStyle name="Normal 5 2 2 6 3" xfId="20611"/>
    <cellStyle name="Normal 5 2 2 6 3 2" xfId="26281"/>
    <cellStyle name="Normal 5 2 2 6 4" xfId="24714"/>
    <cellStyle name="Normal 5 2 2 7" xfId="19292"/>
    <cellStyle name="Normal 5 2 2 7 2" xfId="24715"/>
    <cellStyle name="Normal 5 2 2 8" xfId="19293"/>
    <cellStyle name="Normal 5 2 2 8 2" xfId="24716"/>
    <cellStyle name="Normal 5 2 2 9" xfId="24717"/>
    <cellStyle name="Normal 5 20" xfId="15716"/>
    <cellStyle name="Normal 5 20 2" xfId="19294"/>
    <cellStyle name="Normal 5 20 2 2" xfId="24718"/>
    <cellStyle name="Normal 5 20 3" xfId="19295"/>
    <cellStyle name="Normal 5 20 3 2" xfId="24719"/>
    <cellStyle name="Normal 5 20 4" xfId="24720"/>
    <cellStyle name="Normal 5 21" xfId="15717"/>
    <cellStyle name="Normal 5 21 2" xfId="19296"/>
    <cellStyle name="Normal 5 21 2 2" xfId="24721"/>
    <cellStyle name="Normal 5 21 3" xfId="19297"/>
    <cellStyle name="Normal 5 21 3 2" xfId="24722"/>
    <cellStyle name="Normal 5 21 4" xfId="24723"/>
    <cellStyle name="Normal 5 22" xfId="15718"/>
    <cellStyle name="Normal 5 22 2" xfId="19298"/>
    <cellStyle name="Normal 5 22 2 2" xfId="24724"/>
    <cellStyle name="Normal 5 22 3" xfId="19299"/>
    <cellStyle name="Normal 5 22 3 2" xfId="24725"/>
    <cellStyle name="Normal 5 22 4" xfId="24726"/>
    <cellStyle name="Normal 5 23" xfId="15719"/>
    <cellStyle name="Normal 5 23 2" xfId="19300"/>
    <cellStyle name="Normal 5 23 2 2" xfId="24727"/>
    <cellStyle name="Normal 5 23 3" xfId="19301"/>
    <cellStyle name="Normal 5 23 3 2" xfId="24728"/>
    <cellStyle name="Normal 5 23 4" xfId="24729"/>
    <cellStyle name="Normal 5 24" xfId="15720"/>
    <cellStyle name="Normal 5 24 2" xfId="19302"/>
    <cellStyle name="Normal 5 24 2 2" xfId="24730"/>
    <cellStyle name="Normal 5 24 3" xfId="19303"/>
    <cellStyle name="Normal 5 24 3 2" xfId="24731"/>
    <cellStyle name="Normal 5 24 4" xfId="24732"/>
    <cellStyle name="Normal 5 25" xfId="15721"/>
    <cellStyle name="Normal 5 25 2" xfId="19304"/>
    <cellStyle name="Normal 5 25 2 2" xfId="24733"/>
    <cellStyle name="Normal 5 25 3" xfId="19305"/>
    <cellStyle name="Normal 5 25 3 2" xfId="24734"/>
    <cellStyle name="Normal 5 25 4" xfId="24735"/>
    <cellStyle name="Normal 5 26" xfId="15722"/>
    <cellStyle name="Normal 5 26 2" xfId="19306"/>
    <cellStyle name="Normal 5 26 2 2" xfId="24736"/>
    <cellStyle name="Normal 5 26 3" xfId="19307"/>
    <cellStyle name="Normal 5 26 3 2" xfId="24737"/>
    <cellStyle name="Normal 5 26 4" xfId="24738"/>
    <cellStyle name="Normal 5 27" xfId="15723"/>
    <cellStyle name="Normal 5 27 2" xfId="19308"/>
    <cellStyle name="Normal 5 27 2 2" xfId="24739"/>
    <cellStyle name="Normal 5 27 3" xfId="19309"/>
    <cellStyle name="Normal 5 27 3 2" xfId="24740"/>
    <cellStyle name="Normal 5 27 4" xfId="24741"/>
    <cellStyle name="Normal 5 28" xfId="15724"/>
    <cellStyle name="Normal 5 28 2" xfId="19310"/>
    <cellStyle name="Normal 5 28 2 2" xfId="24742"/>
    <cellStyle name="Normal 5 28 3" xfId="19311"/>
    <cellStyle name="Normal 5 28 3 2" xfId="24743"/>
    <cellStyle name="Normal 5 28 4" xfId="24744"/>
    <cellStyle name="Normal 5 29" xfId="15725"/>
    <cellStyle name="Normal 5 29 2" xfId="19312"/>
    <cellStyle name="Normal 5 29 2 2" xfId="24745"/>
    <cellStyle name="Normal 5 29 3" xfId="19313"/>
    <cellStyle name="Normal 5 29 3 2" xfId="24746"/>
    <cellStyle name="Normal 5 29 4" xfId="24747"/>
    <cellStyle name="Normal 5 3" xfId="738"/>
    <cellStyle name="Normal 5 3 10" xfId="24748"/>
    <cellStyle name="Normal 5 3 2" xfId="15726"/>
    <cellStyle name="Normal 5 3 2 2" xfId="19314"/>
    <cellStyle name="Normal 5 3 2 2 2" xfId="24749"/>
    <cellStyle name="Normal 5 3 2 3" xfId="19315"/>
    <cellStyle name="Normal 5 3 2 3 2" xfId="24750"/>
    <cellStyle name="Normal 5 3 2 4" xfId="24751"/>
    <cellStyle name="Normal 5 3 3" xfId="16847"/>
    <cellStyle name="Normal 5 3 3 2" xfId="19316"/>
    <cellStyle name="Normal 5 3 3 2 2" xfId="24752"/>
    <cellStyle name="Normal 5 3 3 3" xfId="20612"/>
    <cellStyle name="Normal 5 3 3 3 2" xfId="26282"/>
    <cellStyle name="Normal 5 3 3 4" xfId="24753"/>
    <cellStyle name="Normal 5 3 4" xfId="16848"/>
    <cellStyle name="Normal 5 3 4 2" xfId="19317"/>
    <cellStyle name="Normal 5 3 4 2 2" xfId="24754"/>
    <cellStyle name="Normal 5 3 4 3" xfId="20613"/>
    <cellStyle name="Normal 5 3 4 3 2" xfId="26283"/>
    <cellStyle name="Normal 5 3 4 4" xfId="24755"/>
    <cellStyle name="Normal 5 3 5" xfId="16849"/>
    <cellStyle name="Normal 5 3 5 2" xfId="19318"/>
    <cellStyle name="Normal 5 3 5 2 2" xfId="24756"/>
    <cellStyle name="Normal 5 3 5 3" xfId="20614"/>
    <cellStyle name="Normal 5 3 5 3 2" xfId="26284"/>
    <cellStyle name="Normal 5 3 5 4" xfId="24757"/>
    <cellStyle name="Normal 5 3 6" xfId="16850"/>
    <cellStyle name="Normal 5 3 6 2" xfId="19319"/>
    <cellStyle name="Normal 5 3 6 2 2" xfId="24758"/>
    <cellStyle name="Normal 5 3 6 3" xfId="20615"/>
    <cellStyle name="Normal 5 3 6 3 2" xfId="26285"/>
    <cellStyle name="Normal 5 3 6 4" xfId="24759"/>
    <cellStyle name="Normal 5 3 7" xfId="19320"/>
    <cellStyle name="Normal 5 3 7 2" xfId="24760"/>
    <cellStyle name="Normal 5 3 8" xfId="19321"/>
    <cellStyle name="Normal 5 3 8 2" xfId="24761"/>
    <cellStyle name="Normal 5 3 9" xfId="24762"/>
    <cellStyle name="Normal 5 30" xfId="15727"/>
    <cellStyle name="Normal 5 30 2" xfId="19322"/>
    <cellStyle name="Normal 5 30 2 2" xfId="24763"/>
    <cellStyle name="Normal 5 30 3" xfId="19323"/>
    <cellStyle name="Normal 5 30 3 2" xfId="24764"/>
    <cellStyle name="Normal 5 30 4" xfId="24765"/>
    <cellStyle name="Normal 5 31" xfId="15728"/>
    <cellStyle name="Normal 5 31 2" xfId="19324"/>
    <cellStyle name="Normal 5 31 2 2" xfId="24766"/>
    <cellStyle name="Normal 5 31 3" xfId="19325"/>
    <cellStyle name="Normal 5 31 3 2" xfId="24767"/>
    <cellStyle name="Normal 5 31 4" xfId="24768"/>
    <cellStyle name="Normal 5 32" xfId="19326"/>
    <cellStyle name="Normal 5 32 2" xfId="24769"/>
    <cellStyle name="Normal 5 33" xfId="19327"/>
    <cellStyle name="Normal 5 33 2" xfId="24770"/>
    <cellStyle name="Normal 5 34" xfId="24771"/>
    <cellStyle name="Normal 5 4" xfId="739"/>
    <cellStyle name="Normal 5 4 10" xfId="24772"/>
    <cellStyle name="Normal 5 4 2" xfId="15729"/>
    <cellStyle name="Normal 5 4 2 2" xfId="19328"/>
    <cellStyle name="Normal 5 4 2 2 2" xfId="24773"/>
    <cellStyle name="Normal 5 4 2 3" xfId="19329"/>
    <cellStyle name="Normal 5 4 2 3 2" xfId="24774"/>
    <cellStyle name="Normal 5 4 2 4" xfId="24775"/>
    <cellStyle name="Normal 5 4 3" xfId="16851"/>
    <cellStyle name="Normal 5 4 3 2" xfId="19330"/>
    <cellStyle name="Normal 5 4 3 2 2" xfId="24776"/>
    <cellStyle name="Normal 5 4 3 3" xfId="20616"/>
    <cellStyle name="Normal 5 4 3 3 2" xfId="26286"/>
    <cellStyle name="Normal 5 4 3 4" xfId="24777"/>
    <cellStyle name="Normal 5 4 4" xfId="16852"/>
    <cellStyle name="Normal 5 4 4 2" xfId="19331"/>
    <cellStyle name="Normal 5 4 4 2 2" xfId="24778"/>
    <cellStyle name="Normal 5 4 4 3" xfId="20617"/>
    <cellStyle name="Normal 5 4 4 3 2" xfId="26287"/>
    <cellStyle name="Normal 5 4 4 4" xfId="24779"/>
    <cellStyle name="Normal 5 4 5" xfId="16853"/>
    <cellStyle name="Normal 5 4 5 2" xfId="19332"/>
    <cellStyle name="Normal 5 4 5 2 2" xfId="24780"/>
    <cellStyle name="Normal 5 4 5 3" xfId="20618"/>
    <cellStyle name="Normal 5 4 5 3 2" xfId="26288"/>
    <cellStyle name="Normal 5 4 5 4" xfId="24781"/>
    <cellStyle name="Normal 5 4 6" xfId="16854"/>
    <cellStyle name="Normal 5 4 6 2" xfId="19333"/>
    <cellStyle name="Normal 5 4 6 2 2" xfId="24782"/>
    <cellStyle name="Normal 5 4 6 3" xfId="20619"/>
    <cellStyle name="Normal 5 4 6 3 2" xfId="26289"/>
    <cellStyle name="Normal 5 4 6 4" xfId="24783"/>
    <cellStyle name="Normal 5 4 7" xfId="19334"/>
    <cellStyle name="Normal 5 4 7 2" xfId="24784"/>
    <cellStyle name="Normal 5 4 8" xfId="19335"/>
    <cellStyle name="Normal 5 4 8 2" xfId="24785"/>
    <cellStyle name="Normal 5 4 9" xfId="24786"/>
    <cellStyle name="Normal 5 5" xfId="740"/>
    <cellStyle name="Normal 5 6" xfId="15730"/>
    <cellStyle name="Normal 5 6 2" xfId="19336"/>
    <cellStyle name="Normal 5 6 2 2" xfId="24787"/>
    <cellStyle name="Normal 5 6 3" xfId="19337"/>
    <cellStyle name="Normal 5 6 3 2" xfId="24788"/>
    <cellStyle name="Normal 5 6 4" xfId="24789"/>
    <cellStyle name="Normal 5 7" xfId="15731"/>
    <cellStyle name="Normal 5 7 2" xfId="19338"/>
    <cellStyle name="Normal 5 7 2 2" xfId="24790"/>
    <cellStyle name="Normal 5 7 3" xfId="19339"/>
    <cellStyle name="Normal 5 7 3 2" xfId="24791"/>
    <cellStyle name="Normal 5 7 4" xfId="24792"/>
    <cellStyle name="Normal 5 8" xfId="15732"/>
    <cellStyle name="Normal 5 8 2" xfId="19340"/>
    <cellStyle name="Normal 5 8 2 2" xfId="24793"/>
    <cellStyle name="Normal 5 8 3" xfId="19341"/>
    <cellStyle name="Normal 5 8 3 2" xfId="24794"/>
    <cellStyle name="Normal 5 8 4" xfId="24795"/>
    <cellStyle name="Normal 5 9" xfId="15733"/>
    <cellStyle name="Normal 5 9 2" xfId="19342"/>
    <cellStyle name="Normal 5 9 2 2" xfId="24796"/>
    <cellStyle name="Normal 5 9 3" xfId="19343"/>
    <cellStyle name="Normal 5 9 3 2" xfId="24797"/>
    <cellStyle name="Normal 5 9 4" xfId="24798"/>
    <cellStyle name="Normal 50" xfId="19344"/>
    <cellStyle name="Normal 50 2" xfId="24799"/>
    <cellStyle name="Normal 51" xfId="19345"/>
    <cellStyle name="Normal 51 2" xfId="24800"/>
    <cellStyle name="Normal 52" xfId="19346"/>
    <cellStyle name="Normal 52 2" xfId="24801"/>
    <cellStyle name="Normal 53" xfId="19347"/>
    <cellStyle name="Normal 53 2" xfId="24802"/>
    <cellStyle name="Normal 54" xfId="24803"/>
    <cellStyle name="Normal 55" xfId="24804"/>
    <cellStyle name="Normal 56" xfId="24805"/>
    <cellStyle name="Normal 57" xfId="24806"/>
    <cellStyle name="Normal 58" xfId="24807"/>
    <cellStyle name="Normal 59" xfId="24808"/>
    <cellStyle name="Normal 6" xfId="741"/>
    <cellStyle name="Normal 6 10" xfId="16855"/>
    <cellStyle name="Normal 6 10 2" xfId="19348"/>
    <cellStyle name="Normal 6 10 2 2" xfId="24809"/>
    <cellStyle name="Normal 6 10 3" xfId="20620"/>
    <cellStyle name="Normal 6 10 3 2" xfId="26290"/>
    <cellStyle name="Normal 6 10 4" xfId="24810"/>
    <cellStyle name="Normal 6 11" xfId="16856"/>
    <cellStyle name="Normal 6 11 2" xfId="19349"/>
    <cellStyle name="Normal 6 11 2 2" xfId="24811"/>
    <cellStyle name="Normal 6 11 3" xfId="20621"/>
    <cellStyle name="Normal 6 11 3 2" xfId="26291"/>
    <cellStyle name="Normal 6 11 4" xfId="24812"/>
    <cellStyle name="Normal 6 12" xfId="19350"/>
    <cellStyle name="Normal 6 12 2" xfId="24813"/>
    <cellStyle name="Normal 6 13" xfId="19351"/>
    <cellStyle name="Normal 6 13 2" xfId="24814"/>
    <cellStyle name="Normal 6 14" xfId="24815"/>
    <cellStyle name="Normal 6 15" xfId="24816"/>
    <cellStyle name="Normal 6 2" xfId="742"/>
    <cellStyle name="Normal 6 2 10" xfId="24817"/>
    <cellStyle name="Normal 6 2 11" xfId="24818"/>
    <cellStyle name="Normal 6 2 2" xfId="743"/>
    <cellStyle name="Normal 6 2 2 10" xfId="24819"/>
    <cellStyle name="Normal 6 2 2 2" xfId="15734"/>
    <cellStyle name="Normal 6 2 2 2 2" xfId="19352"/>
    <cellStyle name="Normal 6 2 2 2 2 2" xfId="24820"/>
    <cellStyle name="Normal 6 2 2 2 3" xfId="19353"/>
    <cellStyle name="Normal 6 2 2 2 3 2" xfId="24821"/>
    <cellStyle name="Normal 6 2 2 2 4" xfId="24822"/>
    <cellStyle name="Normal 6 2 2 3" xfId="16857"/>
    <cellStyle name="Normal 6 2 2 3 2" xfId="19354"/>
    <cellStyle name="Normal 6 2 2 3 2 2" xfId="24823"/>
    <cellStyle name="Normal 6 2 2 3 3" xfId="20622"/>
    <cellStyle name="Normal 6 2 2 3 3 2" xfId="26292"/>
    <cellStyle name="Normal 6 2 2 3 4" xfId="24824"/>
    <cellStyle name="Normal 6 2 2 4" xfId="16858"/>
    <cellStyle name="Normal 6 2 2 4 2" xfId="19355"/>
    <cellStyle name="Normal 6 2 2 4 2 2" xfId="24825"/>
    <cellStyle name="Normal 6 2 2 4 3" xfId="20623"/>
    <cellStyle name="Normal 6 2 2 4 3 2" xfId="26293"/>
    <cellStyle name="Normal 6 2 2 4 4" xfId="24826"/>
    <cellStyle name="Normal 6 2 2 5" xfId="16859"/>
    <cellStyle name="Normal 6 2 2 5 2" xfId="19356"/>
    <cellStyle name="Normal 6 2 2 5 2 2" xfId="24827"/>
    <cellStyle name="Normal 6 2 2 5 3" xfId="20624"/>
    <cellStyle name="Normal 6 2 2 5 3 2" xfId="26294"/>
    <cellStyle name="Normal 6 2 2 5 4" xfId="24828"/>
    <cellStyle name="Normal 6 2 2 6" xfId="16860"/>
    <cellStyle name="Normal 6 2 2 6 2" xfId="19357"/>
    <cellStyle name="Normal 6 2 2 6 2 2" xfId="24829"/>
    <cellStyle name="Normal 6 2 2 6 3" xfId="20625"/>
    <cellStyle name="Normal 6 2 2 6 3 2" xfId="26295"/>
    <cellStyle name="Normal 6 2 2 6 4" xfId="24830"/>
    <cellStyle name="Normal 6 2 2 7" xfId="19358"/>
    <cellStyle name="Normal 6 2 2 7 2" xfId="24831"/>
    <cellStyle name="Normal 6 2 2 8" xfId="19359"/>
    <cellStyle name="Normal 6 2 2 8 2" xfId="24832"/>
    <cellStyle name="Normal 6 2 2 9" xfId="24833"/>
    <cellStyle name="Normal 6 2 3" xfId="15735"/>
    <cellStyle name="Normal 6 2 3 2" xfId="19360"/>
    <cellStyle name="Normal 6 2 3 2 2" xfId="24834"/>
    <cellStyle name="Normal 6 2 3 3" xfId="19361"/>
    <cellStyle name="Normal 6 2 3 3 2" xfId="24835"/>
    <cellStyle name="Normal 6 2 3 4" xfId="24836"/>
    <cellStyle name="Normal 6 2 4" xfId="16861"/>
    <cellStyle name="Normal 6 2 4 2" xfId="19362"/>
    <cellStyle name="Normal 6 2 4 2 2" xfId="24837"/>
    <cellStyle name="Normal 6 2 4 3" xfId="20626"/>
    <cellStyle name="Normal 6 2 4 3 2" xfId="26296"/>
    <cellStyle name="Normal 6 2 4 4" xfId="24838"/>
    <cellStyle name="Normal 6 2 5" xfId="16862"/>
    <cellStyle name="Normal 6 2 5 2" xfId="19363"/>
    <cellStyle name="Normal 6 2 5 2 2" xfId="24839"/>
    <cellStyle name="Normal 6 2 5 3" xfId="20627"/>
    <cellStyle name="Normal 6 2 5 3 2" xfId="26297"/>
    <cellStyle name="Normal 6 2 5 4" xfId="24840"/>
    <cellStyle name="Normal 6 2 6" xfId="16863"/>
    <cellStyle name="Normal 6 2 6 2" xfId="19364"/>
    <cellStyle name="Normal 6 2 6 2 2" xfId="24841"/>
    <cellStyle name="Normal 6 2 6 3" xfId="20628"/>
    <cellStyle name="Normal 6 2 6 3 2" xfId="26298"/>
    <cellStyle name="Normal 6 2 6 4" xfId="24842"/>
    <cellStyle name="Normal 6 2 7" xfId="16864"/>
    <cellStyle name="Normal 6 2 7 2" xfId="19365"/>
    <cellStyle name="Normal 6 2 7 2 2" xfId="24843"/>
    <cellStyle name="Normal 6 2 7 3" xfId="20629"/>
    <cellStyle name="Normal 6 2 7 3 2" xfId="26299"/>
    <cellStyle name="Normal 6 2 7 4" xfId="24844"/>
    <cellStyle name="Normal 6 2 8" xfId="19366"/>
    <cellStyle name="Normal 6 2 8 2" xfId="24845"/>
    <cellStyle name="Normal 6 2 9" xfId="19367"/>
    <cellStyle name="Normal 6 2 9 2" xfId="24846"/>
    <cellStyle name="Normal 6 3" xfId="744"/>
    <cellStyle name="Normal 6 3 10" xfId="19368"/>
    <cellStyle name="Normal 6 3 10 2" xfId="24847"/>
    <cellStyle name="Normal 6 3 11" xfId="24848"/>
    <cellStyle name="Normal 6 3 12" xfId="24849"/>
    <cellStyle name="Normal 6 3 2" xfId="745"/>
    <cellStyle name="Normal 6 3 2 10" xfId="24850"/>
    <cellStyle name="Normal 6 3 2 11" xfId="24851"/>
    <cellStyle name="Normal 6 3 2 2" xfId="746"/>
    <cellStyle name="Normal 6 3 2 2 10" xfId="24852"/>
    <cellStyle name="Normal 6 3 2 2 2" xfId="15736"/>
    <cellStyle name="Normal 6 3 2 2 2 2" xfId="19369"/>
    <cellStyle name="Normal 6 3 2 2 2 2 2" xfId="24853"/>
    <cellStyle name="Normal 6 3 2 2 2 3" xfId="19370"/>
    <cellStyle name="Normal 6 3 2 2 2 3 2" xfId="24854"/>
    <cellStyle name="Normal 6 3 2 2 2 4" xfId="24855"/>
    <cellStyle name="Normal 6 3 2 2 3" xfId="16865"/>
    <cellStyle name="Normal 6 3 2 2 3 2" xfId="19371"/>
    <cellStyle name="Normal 6 3 2 2 3 2 2" xfId="24856"/>
    <cellStyle name="Normal 6 3 2 2 3 3" xfId="20630"/>
    <cellStyle name="Normal 6 3 2 2 3 3 2" xfId="26300"/>
    <cellStyle name="Normal 6 3 2 2 3 4" xfId="24857"/>
    <cellStyle name="Normal 6 3 2 2 4" xfId="16866"/>
    <cellStyle name="Normal 6 3 2 2 4 2" xfId="19372"/>
    <cellStyle name="Normal 6 3 2 2 4 2 2" xfId="24858"/>
    <cellStyle name="Normal 6 3 2 2 4 3" xfId="20631"/>
    <cellStyle name="Normal 6 3 2 2 4 3 2" xfId="26301"/>
    <cellStyle name="Normal 6 3 2 2 4 4" xfId="24859"/>
    <cellStyle name="Normal 6 3 2 2 5" xfId="16867"/>
    <cellStyle name="Normal 6 3 2 2 5 2" xfId="19373"/>
    <cellStyle name="Normal 6 3 2 2 5 2 2" xfId="24860"/>
    <cellStyle name="Normal 6 3 2 2 5 3" xfId="20632"/>
    <cellStyle name="Normal 6 3 2 2 5 3 2" xfId="26302"/>
    <cellStyle name="Normal 6 3 2 2 5 4" xfId="24861"/>
    <cellStyle name="Normal 6 3 2 2 6" xfId="16868"/>
    <cellStyle name="Normal 6 3 2 2 6 2" xfId="19374"/>
    <cellStyle name="Normal 6 3 2 2 6 2 2" xfId="24862"/>
    <cellStyle name="Normal 6 3 2 2 6 3" xfId="20633"/>
    <cellStyle name="Normal 6 3 2 2 6 3 2" xfId="26303"/>
    <cellStyle name="Normal 6 3 2 2 6 4" xfId="24863"/>
    <cellStyle name="Normal 6 3 2 2 7" xfId="19375"/>
    <cellStyle name="Normal 6 3 2 2 7 2" xfId="24864"/>
    <cellStyle name="Normal 6 3 2 2 8" xfId="19376"/>
    <cellStyle name="Normal 6 3 2 2 8 2" xfId="24865"/>
    <cellStyle name="Normal 6 3 2 2 9" xfId="24866"/>
    <cellStyle name="Normal 6 3 2 3" xfId="15737"/>
    <cellStyle name="Normal 6 3 2 3 2" xfId="19377"/>
    <cellStyle name="Normal 6 3 2 3 2 2" xfId="24867"/>
    <cellStyle name="Normal 6 3 2 3 3" xfId="19378"/>
    <cellStyle name="Normal 6 3 2 3 3 2" xfId="24868"/>
    <cellStyle name="Normal 6 3 2 3 4" xfId="24869"/>
    <cellStyle name="Normal 6 3 2 4" xfId="16869"/>
    <cellStyle name="Normal 6 3 2 4 2" xfId="19379"/>
    <cellStyle name="Normal 6 3 2 4 2 2" xfId="24870"/>
    <cellStyle name="Normal 6 3 2 4 3" xfId="20634"/>
    <cellStyle name="Normal 6 3 2 4 3 2" xfId="26304"/>
    <cellStyle name="Normal 6 3 2 4 4" xfId="24871"/>
    <cellStyle name="Normal 6 3 2 5" xfId="16870"/>
    <cellStyle name="Normal 6 3 2 5 2" xfId="19380"/>
    <cellStyle name="Normal 6 3 2 5 2 2" xfId="24872"/>
    <cellStyle name="Normal 6 3 2 5 3" xfId="20635"/>
    <cellStyle name="Normal 6 3 2 5 3 2" xfId="26305"/>
    <cellStyle name="Normal 6 3 2 5 4" xfId="24873"/>
    <cellStyle name="Normal 6 3 2 6" xfId="16871"/>
    <cellStyle name="Normal 6 3 2 6 2" xfId="19381"/>
    <cellStyle name="Normal 6 3 2 6 2 2" xfId="24874"/>
    <cellStyle name="Normal 6 3 2 6 3" xfId="20636"/>
    <cellStyle name="Normal 6 3 2 6 3 2" xfId="26306"/>
    <cellStyle name="Normal 6 3 2 6 4" xfId="24875"/>
    <cellStyle name="Normal 6 3 2 7" xfId="16872"/>
    <cellStyle name="Normal 6 3 2 7 2" xfId="19382"/>
    <cellStyle name="Normal 6 3 2 7 2 2" xfId="24876"/>
    <cellStyle name="Normal 6 3 2 7 3" xfId="20637"/>
    <cellStyle name="Normal 6 3 2 7 3 2" xfId="26307"/>
    <cellStyle name="Normal 6 3 2 7 4" xfId="24877"/>
    <cellStyle name="Normal 6 3 2 8" xfId="19383"/>
    <cellStyle name="Normal 6 3 2 8 2" xfId="24878"/>
    <cellStyle name="Normal 6 3 2 9" xfId="19384"/>
    <cellStyle name="Normal 6 3 2 9 2" xfId="24879"/>
    <cellStyle name="Normal 6 3 3" xfId="747"/>
    <cellStyle name="Normal 6 3 3 10" xfId="24880"/>
    <cellStyle name="Normal 6 3 3 2" xfId="15738"/>
    <cellStyle name="Normal 6 3 3 2 2" xfId="19385"/>
    <cellStyle name="Normal 6 3 3 2 2 2" xfId="24881"/>
    <cellStyle name="Normal 6 3 3 2 3" xfId="19386"/>
    <cellStyle name="Normal 6 3 3 2 3 2" xfId="24882"/>
    <cellStyle name="Normal 6 3 3 2 4" xfId="24883"/>
    <cellStyle name="Normal 6 3 3 3" xfId="16873"/>
    <cellStyle name="Normal 6 3 3 3 2" xfId="19387"/>
    <cellStyle name="Normal 6 3 3 3 2 2" xfId="24884"/>
    <cellStyle name="Normal 6 3 3 3 3" xfId="20638"/>
    <cellStyle name="Normal 6 3 3 3 3 2" xfId="26308"/>
    <cellStyle name="Normal 6 3 3 3 4" xfId="24885"/>
    <cellStyle name="Normal 6 3 3 4" xfId="16874"/>
    <cellStyle name="Normal 6 3 3 4 2" xfId="19388"/>
    <cellStyle name="Normal 6 3 3 4 2 2" xfId="24886"/>
    <cellStyle name="Normal 6 3 3 4 3" xfId="20639"/>
    <cellStyle name="Normal 6 3 3 4 3 2" xfId="26309"/>
    <cellStyle name="Normal 6 3 3 4 4" xfId="24887"/>
    <cellStyle name="Normal 6 3 3 5" xfId="16875"/>
    <cellStyle name="Normal 6 3 3 5 2" xfId="19389"/>
    <cellStyle name="Normal 6 3 3 5 2 2" xfId="24888"/>
    <cellStyle name="Normal 6 3 3 5 3" xfId="20640"/>
    <cellStyle name="Normal 6 3 3 5 3 2" xfId="26310"/>
    <cellStyle name="Normal 6 3 3 5 4" xfId="24889"/>
    <cellStyle name="Normal 6 3 3 6" xfId="16876"/>
    <cellStyle name="Normal 6 3 3 6 2" xfId="19390"/>
    <cellStyle name="Normal 6 3 3 6 2 2" xfId="24890"/>
    <cellStyle name="Normal 6 3 3 6 3" xfId="20641"/>
    <cellStyle name="Normal 6 3 3 6 3 2" xfId="26311"/>
    <cellStyle name="Normal 6 3 3 6 4" xfId="24891"/>
    <cellStyle name="Normal 6 3 3 7" xfId="19391"/>
    <cellStyle name="Normal 6 3 3 7 2" xfId="24892"/>
    <cellStyle name="Normal 6 3 3 8" xfId="19392"/>
    <cellStyle name="Normal 6 3 3 8 2" xfId="24893"/>
    <cellStyle name="Normal 6 3 3 9" xfId="24894"/>
    <cellStyle name="Normal 6 3 4" xfId="15739"/>
    <cellStyle name="Normal 6 3 4 2" xfId="19393"/>
    <cellStyle name="Normal 6 3 4 2 2" xfId="24895"/>
    <cellStyle name="Normal 6 3 4 3" xfId="19394"/>
    <cellStyle name="Normal 6 3 4 3 2" xfId="24896"/>
    <cellStyle name="Normal 6 3 4 4" xfId="24897"/>
    <cellStyle name="Normal 6 3 5" xfId="16877"/>
    <cellStyle name="Normal 6 3 5 2" xfId="19395"/>
    <cellStyle name="Normal 6 3 5 2 2" xfId="24898"/>
    <cellStyle name="Normal 6 3 5 3" xfId="20642"/>
    <cellStyle name="Normal 6 3 5 3 2" xfId="26312"/>
    <cellStyle name="Normal 6 3 5 4" xfId="24899"/>
    <cellStyle name="Normal 6 3 6" xfId="16878"/>
    <cellStyle name="Normal 6 3 6 2" xfId="19396"/>
    <cellStyle name="Normal 6 3 6 2 2" xfId="24900"/>
    <cellStyle name="Normal 6 3 6 3" xfId="20643"/>
    <cellStyle name="Normal 6 3 6 3 2" xfId="26313"/>
    <cellStyle name="Normal 6 3 6 4" xfId="24901"/>
    <cellStyle name="Normal 6 3 7" xfId="16879"/>
    <cellStyle name="Normal 6 3 7 2" xfId="19397"/>
    <cellStyle name="Normal 6 3 7 2 2" xfId="24902"/>
    <cellStyle name="Normal 6 3 7 3" xfId="20644"/>
    <cellStyle name="Normal 6 3 7 3 2" xfId="26314"/>
    <cellStyle name="Normal 6 3 7 4" xfId="24903"/>
    <cellStyle name="Normal 6 3 8" xfId="16880"/>
    <cellStyle name="Normal 6 3 8 2" xfId="19398"/>
    <cellStyle name="Normal 6 3 8 2 2" xfId="24904"/>
    <cellStyle name="Normal 6 3 8 3" xfId="20645"/>
    <cellStyle name="Normal 6 3 8 3 2" xfId="26315"/>
    <cellStyle name="Normal 6 3 8 4" xfId="24905"/>
    <cellStyle name="Normal 6 3 9" xfId="19399"/>
    <cellStyle name="Normal 6 3 9 2" xfId="24906"/>
    <cellStyle name="Normal 6 4" xfId="748"/>
    <cellStyle name="Normal 6 4 10" xfId="24907"/>
    <cellStyle name="Normal 6 4 11" xfId="24908"/>
    <cellStyle name="Normal 6 4 2" xfId="749"/>
    <cellStyle name="Normal 6 4 2 10" xfId="24909"/>
    <cellStyle name="Normal 6 4 2 2" xfId="15740"/>
    <cellStyle name="Normal 6 4 2 2 2" xfId="19400"/>
    <cellStyle name="Normal 6 4 2 2 2 2" xfId="24910"/>
    <cellStyle name="Normal 6 4 2 2 3" xfId="19401"/>
    <cellStyle name="Normal 6 4 2 2 3 2" xfId="24911"/>
    <cellStyle name="Normal 6 4 2 2 4" xfId="24912"/>
    <cellStyle name="Normal 6 4 2 3" xfId="16881"/>
    <cellStyle name="Normal 6 4 2 3 2" xfId="19402"/>
    <cellStyle name="Normal 6 4 2 3 2 2" xfId="24913"/>
    <cellStyle name="Normal 6 4 2 3 3" xfId="20646"/>
    <cellStyle name="Normal 6 4 2 3 3 2" xfId="26316"/>
    <cellStyle name="Normal 6 4 2 3 4" xfId="24914"/>
    <cellStyle name="Normal 6 4 2 4" xfId="16882"/>
    <cellStyle name="Normal 6 4 2 4 2" xfId="19403"/>
    <cellStyle name="Normal 6 4 2 4 2 2" xfId="24915"/>
    <cellStyle name="Normal 6 4 2 4 3" xfId="20647"/>
    <cellStyle name="Normal 6 4 2 4 3 2" xfId="26317"/>
    <cellStyle name="Normal 6 4 2 4 4" xfId="24916"/>
    <cellStyle name="Normal 6 4 2 5" xfId="16883"/>
    <cellStyle name="Normal 6 4 2 5 2" xfId="19404"/>
    <cellStyle name="Normal 6 4 2 5 2 2" xfId="24917"/>
    <cellStyle name="Normal 6 4 2 5 3" xfId="20648"/>
    <cellStyle name="Normal 6 4 2 5 3 2" xfId="26318"/>
    <cellStyle name="Normal 6 4 2 5 4" xfId="24918"/>
    <cellStyle name="Normal 6 4 2 6" xfId="16884"/>
    <cellStyle name="Normal 6 4 2 6 2" xfId="19405"/>
    <cellStyle name="Normal 6 4 2 6 2 2" xfId="24919"/>
    <cellStyle name="Normal 6 4 2 6 3" xfId="20649"/>
    <cellStyle name="Normal 6 4 2 6 3 2" xfId="26319"/>
    <cellStyle name="Normal 6 4 2 6 4" xfId="24920"/>
    <cellStyle name="Normal 6 4 2 7" xfId="19406"/>
    <cellStyle name="Normal 6 4 2 7 2" xfId="24921"/>
    <cellStyle name="Normal 6 4 2 8" xfId="19407"/>
    <cellStyle name="Normal 6 4 2 8 2" xfId="24922"/>
    <cellStyle name="Normal 6 4 2 9" xfId="24923"/>
    <cellStyle name="Normal 6 4 3" xfId="15741"/>
    <cellStyle name="Normal 6 4 3 2" xfId="19408"/>
    <cellStyle name="Normal 6 4 3 2 2" xfId="24924"/>
    <cellStyle name="Normal 6 4 3 3" xfId="19409"/>
    <cellStyle name="Normal 6 4 3 3 2" xfId="24925"/>
    <cellStyle name="Normal 6 4 3 4" xfId="24926"/>
    <cellStyle name="Normal 6 4 4" xfId="16885"/>
    <cellStyle name="Normal 6 4 4 2" xfId="19410"/>
    <cellStyle name="Normal 6 4 4 2 2" xfId="24927"/>
    <cellStyle name="Normal 6 4 4 3" xfId="20650"/>
    <cellStyle name="Normal 6 4 4 3 2" xfId="26320"/>
    <cellStyle name="Normal 6 4 4 4" xfId="24928"/>
    <cellStyle name="Normal 6 4 5" xfId="16886"/>
    <cellStyle name="Normal 6 4 5 2" xfId="19411"/>
    <cellStyle name="Normal 6 4 5 2 2" xfId="24929"/>
    <cellStyle name="Normal 6 4 5 3" xfId="20651"/>
    <cellStyle name="Normal 6 4 5 3 2" xfId="26321"/>
    <cellStyle name="Normal 6 4 5 4" xfId="24930"/>
    <cellStyle name="Normal 6 4 6" xfId="16887"/>
    <cellStyle name="Normal 6 4 6 2" xfId="19412"/>
    <cellStyle name="Normal 6 4 6 2 2" xfId="24931"/>
    <cellStyle name="Normal 6 4 6 3" xfId="20652"/>
    <cellStyle name="Normal 6 4 6 3 2" xfId="26322"/>
    <cellStyle name="Normal 6 4 6 4" xfId="24932"/>
    <cellStyle name="Normal 6 4 7" xfId="16888"/>
    <cellStyle name="Normal 6 4 7 2" xfId="19413"/>
    <cellStyle name="Normal 6 4 7 2 2" xfId="24933"/>
    <cellStyle name="Normal 6 4 7 3" xfId="20653"/>
    <cellStyle name="Normal 6 4 7 3 2" xfId="26323"/>
    <cellStyle name="Normal 6 4 7 4" xfId="24934"/>
    <cellStyle name="Normal 6 4 8" xfId="19414"/>
    <cellStyle name="Normal 6 4 8 2" xfId="24935"/>
    <cellStyle name="Normal 6 4 9" xfId="19415"/>
    <cellStyle name="Normal 6 4 9 2" xfId="24936"/>
    <cellStyle name="Normal 6 5" xfId="750"/>
    <cellStyle name="Normal 6 5 10" xfId="24937"/>
    <cellStyle name="Normal 6 5 11" xfId="24938"/>
    <cellStyle name="Normal 6 5 2" xfId="751"/>
    <cellStyle name="Normal 6 5 2 10" xfId="24939"/>
    <cellStyle name="Normal 6 5 2 2" xfId="15742"/>
    <cellStyle name="Normal 6 5 2 2 2" xfId="19416"/>
    <cellStyle name="Normal 6 5 2 2 2 2" xfId="24940"/>
    <cellStyle name="Normal 6 5 2 2 3" xfId="19417"/>
    <cellStyle name="Normal 6 5 2 2 3 2" xfId="24941"/>
    <cellStyle name="Normal 6 5 2 2 4" xfId="24942"/>
    <cellStyle name="Normal 6 5 2 3" xfId="16889"/>
    <cellStyle name="Normal 6 5 2 3 2" xfId="19418"/>
    <cellStyle name="Normal 6 5 2 3 2 2" xfId="24943"/>
    <cellStyle name="Normal 6 5 2 3 3" xfId="20654"/>
    <cellStyle name="Normal 6 5 2 3 3 2" xfId="26324"/>
    <cellStyle name="Normal 6 5 2 3 4" xfId="24944"/>
    <cellStyle name="Normal 6 5 2 4" xfId="16890"/>
    <cellStyle name="Normal 6 5 2 4 2" xfId="19419"/>
    <cellStyle name="Normal 6 5 2 4 2 2" xfId="24945"/>
    <cellStyle name="Normal 6 5 2 4 3" xfId="20655"/>
    <cellStyle name="Normal 6 5 2 4 3 2" xfId="26325"/>
    <cellStyle name="Normal 6 5 2 4 4" xfId="24946"/>
    <cellStyle name="Normal 6 5 2 5" xfId="16891"/>
    <cellStyle name="Normal 6 5 2 5 2" xfId="19420"/>
    <cellStyle name="Normal 6 5 2 5 2 2" xfId="24947"/>
    <cellStyle name="Normal 6 5 2 5 3" xfId="20656"/>
    <cellStyle name="Normal 6 5 2 5 3 2" xfId="26326"/>
    <cellStyle name="Normal 6 5 2 5 4" xfId="24948"/>
    <cellStyle name="Normal 6 5 2 6" xfId="16892"/>
    <cellStyle name="Normal 6 5 2 6 2" xfId="19421"/>
    <cellStyle name="Normal 6 5 2 6 2 2" xfId="24949"/>
    <cellStyle name="Normal 6 5 2 6 3" xfId="20657"/>
    <cellStyle name="Normal 6 5 2 6 3 2" xfId="26327"/>
    <cellStyle name="Normal 6 5 2 6 4" xfId="24950"/>
    <cellStyle name="Normal 6 5 2 7" xfId="19422"/>
    <cellStyle name="Normal 6 5 2 7 2" xfId="24951"/>
    <cellStyle name="Normal 6 5 2 8" xfId="19423"/>
    <cellStyle name="Normal 6 5 2 8 2" xfId="24952"/>
    <cellStyle name="Normal 6 5 2 9" xfId="24953"/>
    <cellStyle name="Normal 6 5 3" xfId="15743"/>
    <cellStyle name="Normal 6 5 3 2" xfId="19424"/>
    <cellStyle name="Normal 6 5 3 2 2" xfId="24954"/>
    <cellStyle name="Normal 6 5 3 3" xfId="19425"/>
    <cellStyle name="Normal 6 5 3 3 2" xfId="24955"/>
    <cellStyle name="Normal 6 5 3 4" xfId="24956"/>
    <cellStyle name="Normal 6 5 4" xfId="16893"/>
    <cellStyle name="Normal 6 5 4 2" xfId="19426"/>
    <cellStyle name="Normal 6 5 4 2 2" xfId="24957"/>
    <cellStyle name="Normal 6 5 4 3" xfId="20658"/>
    <cellStyle name="Normal 6 5 4 3 2" xfId="26328"/>
    <cellStyle name="Normal 6 5 4 4" xfId="24958"/>
    <cellStyle name="Normal 6 5 5" xfId="16894"/>
    <cellStyle name="Normal 6 5 5 2" xfId="19427"/>
    <cellStyle name="Normal 6 5 5 2 2" xfId="24959"/>
    <cellStyle name="Normal 6 5 5 3" xfId="20659"/>
    <cellStyle name="Normal 6 5 5 3 2" xfId="26329"/>
    <cellStyle name="Normal 6 5 5 4" xfId="24960"/>
    <cellStyle name="Normal 6 5 6" xfId="16895"/>
    <cellStyle name="Normal 6 5 6 2" xfId="19428"/>
    <cellStyle name="Normal 6 5 6 2 2" xfId="24961"/>
    <cellStyle name="Normal 6 5 6 3" xfId="20660"/>
    <cellStyle name="Normal 6 5 6 3 2" xfId="26330"/>
    <cellStyle name="Normal 6 5 6 4" xfId="24962"/>
    <cellStyle name="Normal 6 5 7" xfId="16896"/>
    <cellStyle name="Normal 6 5 7 2" xfId="19429"/>
    <cellStyle name="Normal 6 5 7 2 2" xfId="24963"/>
    <cellStyle name="Normal 6 5 7 3" xfId="20661"/>
    <cellStyle name="Normal 6 5 7 3 2" xfId="26331"/>
    <cellStyle name="Normal 6 5 7 4" xfId="24964"/>
    <cellStyle name="Normal 6 5 8" xfId="19430"/>
    <cellStyle name="Normal 6 5 8 2" xfId="24965"/>
    <cellStyle name="Normal 6 5 9" xfId="19431"/>
    <cellStyle name="Normal 6 5 9 2" xfId="24966"/>
    <cellStyle name="Normal 6 6" xfId="752"/>
    <cellStyle name="Normal 6 6 10" xfId="24967"/>
    <cellStyle name="Normal 6 6 2" xfId="15744"/>
    <cellStyle name="Normal 6 6 2 2" xfId="19432"/>
    <cellStyle name="Normal 6 6 2 2 2" xfId="24968"/>
    <cellStyle name="Normal 6 6 2 3" xfId="19433"/>
    <cellStyle name="Normal 6 6 2 3 2" xfId="24969"/>
    <cellStyle name="Normal 6 6 2 4" xfId="24970"/>
    <cellStyle name="Normal 6 6 3" xfId="16897"/>
    <cellStyle name="Normal 6 6 3 2" xfId="19434"/>
    <cellStyle name="Normal 6 6 3 2 2" xfId="24971"/>
    <cellStyle name="Normal 6 6 3 3" xfId="20662"/>
    <cellStyle name="Normal 6 6 3 3 2" xfId="26332"/>
    <cellStyle name="Normal 6 6 3 4" xfId="24972"/>
    <cellStyle name="Normal 6 6 4" xfId="16898"/>
    <cellStyle name="Normal 6 6 4 2" xfId="19435"/>
    <cellStyle name="Normal 6 6 4 2 2" xfId="24973"/>
    <cellStyle name="Normal 6 6 4 3" xfId="20663"/>
    <cellStyle name="Normal 6 6 4 3 2" xfId="26333"/>
    <cellStyle name="Normal 6 6 4 4" xfId="24974"/>
    <cellStyle name="Normal 6 6 5" xfId="16899"/>
    <cellStyle name="Normal 6 6 5 2" xfId="19436"/>
    <cellStyle name="Normal 6 6 5 2 2" xfId="24975"/>
    <cellStyle name="Normal 6 6 5 3" xfId="20664"/>
    <cellStyle name="Normal 6 6 5 3 2" xfId="26334"/>
    <cellStyle name="Normal 6 6 5 4" xfId="24976"/>
    <cellStyle name="Normal 6 6 6" xfId="16900"/>
    <cellStyle name="Normal 6 6 6 2" xfId="19437"/>
    <cellStyle name="Normal 6 6 6 2 2" xfId="24977"/>
    <cellStyle name="Normal 6 6 6 3" xfId="20665"/>
    <cellStyle name="Normal 6 6 6 3 2" xfId="26335"/>
    <cellStyle name="Normal 6 6 6 4" xfId="24978"/>
    <cellStyle name="Normal 6 6 7" xfId="19438"/>
    <cellStyle name="Normal 6 6 7 2" xfId="24979"/>
    <cellStyle name="Normal 6 6 8" xfId="19439"/>
    <cellStyle name="Normal 6 6 8 2" xfId="24980"/>
    <cellStyle name="Normal 6 6 9" xfId="24981"/>
    <cellStyle name="Normal 6 7" xfId="15745"/>
    <cellStyle name="Normal 6 7 2" xfId="19440"/>
    <cellStyle name="Normal 6 7 2 2" xfId="24982"/>
    <cellStyle name="Normal 6 7 3" xfId="19441"/>
    <cellStyle name="Normal 6 7 3 2" xfId="24983"/>
    <cellStyle name="Normal 6 7 4" xfId="24984"/>
    <cellStyle name="Normal 6 8" xfId="16901"/>
    <cellStyle name="Normal 6 8 2" xfId="19442"/>
    <cellStyle name="Normal 6 8 2 2" xfId="24985"/>
    <cellStyle name="Normal 6 8 3" xfId="20666"/>
    <cellStyle name="Normal 6 8 3 2" xfId="26336"/>
    <cellStyle name="Normal 6 8 4" xfId="24986"/>
    <cellStyle name="Normal 6 9" xfId="16902"/>
    <cellStyle name="Normal 6 9 2" xfId="19443"/>
    <cellStyle name="Normal 6 9 2 2" xfId="24987"/>
    <cellStyle name="Normal 6 9 3" xfId="20667"/>
    <cellStyle name="Normal 6 9 3 2" xfId="26337"/>
    <cellStyle name="Normal 6 9 4" xfId="24988"/>
    <cellStyle name="Normal 60" xfId="24989"/>
    <cellStyle name="Normal 61" xfId="24990"/>
    <cellStyle name="Normal 62" xfId="24991"/>
    <cellStyle name="Normal 63" xfId="24992"/>
    <cellStyle name="Normal 64" xfId="24993"/>
    <cellStyle name="Normal 65" xfId="24994"/>
    <cellStyle name="Normal 66" xfId="24995"/>
    <cellStyle name="Normal 67" xfId="24996"/>
    <cellStyle name="Normal 68" xfId="24997"/>
    <cellStyle name="Normal 69" xfId="24998"/>
    <cellStyle name="Normal 7" xfId="753"/>
    <cellStyle name="Normal 7 10" xfId="19444"/>
    <cellStyle name="Normal 7 10 2" xfId="24999"/>
    <cellStyle name="Normal 7 11" xfId="25000"/>
    <cellStyle name="Normal 7 12" xfId="25001"/>
    <cellStyle name="Normal 7 2" xfId="754"/>
    <cellStyle name="Normal 7 2 10" xfId="25002"/>
    <cellStyle name="Normal 7 2 11" xfId="25003"/>
    <cellStyle name="Normal 7 2 2" xfId="755"/>
    <cellStyle name="Normal 7 2 2 10" xfId="25004"/>
    <cellStyle name="Normal 7 2 2 2" xfId="15746"/>
    <cellStyle name="Normal 7 2 2 2 2" xfId="19445"/>
    <cellStyle name="Normal 7 2 2 2 2 2" xfId="25005"/>
    <cellStyle name="Normal 7 2 2 2 3" xfId="19446"/>
    <cellStyle name="Normal 7 2 2 2 3 2" xfId="25006"/>
    <cellStyle name="Normal 7 2 2 2 4" xfId="25007"/>
    <cellStyle name="Normal 7 2 2 3" xfId="16903"/>
    <cellStyle name="Normal 7 2 2 3 2" xfId="19447"/>
    <cellStyle name="Normal 7 2 2 3 2 2" xfId="25008"/>
    <cellStyle name="Normal 7 2 2 3 3" xfId="20668"/>
    <cellStyle name="Normal 7 2 2 3 3 2" xfId="26338"/>
    <cellStyle name="Normal 7 2 2 3 4" xfId="25009"/>
    <cellStyle name="Normal 7 2 2 4" xfId="16904"/>
    <cellStyle name="Normal 7 2 2 4 2" xfId="19448"/>
    <cellStyle name="Normal 7 2 2 4 2 2" xfId="25010"/>
    <cellStyle name="Normal 7 2 2 4 3" xfId="20669"/>
    <cellStyle name="Normal 7 2 2 4 3 2" xfId="26339"/>
    <cellStyle name="Normal 7 2 2 4 4" xfId="25011"/>
    <cellStyle name="Normal 7 2 2 5" xfId="16905"/>
    <cellStyle name="Normal 7 2 2 5 2" xfId="19449"/>
    <cellStyle name="Normal 7 2 2 5 2 2" xfId="25012"/>
    <cellStyle name="Normal 7 2 2 5 3" xfId="20670"/>
    <cellStyle name="Normal 7 2 2 5 3 2" xfId="26340"/>
    <cellStyle name="Normal 7 2 2 5 4" xfId="25013"/>
    <cellStyle name="Normal 7 2 2 6" xfId="16906"/>
    <cellStyle name="Normal 7 2 2 6 2" xfId="19450"/>
    <cellStyle name="Normal 7 2 2 6 2 2" xfId="25014"/>
    <cellStyle name="Normal 7 2 2 6 3" xfId="20671"/>
    <cellStyle name="Normal 7 2 2 6 3 2" xfId="26341"/>
    <cellStyle name="Normal 7 2 2 6 4" xfId="25015"/>
    <cellStyle name="Normal 7 2 2 7" xfId="19451"/>
    <cellStyle name="Normal 7 2 2 7 2" xfId="25016"/>
    <cellStyle name="Normal 7 2 2 8" xfId="19452"/>
    <cellStyle name="Normal 7 2 2 8 2" xfId="25017"/>
    <cellStyle name="Normal 7 2 2 9" xfId="25018"/>
    <cellStyle name="Normal 7 2 3" xfId="15747"/>
    <cellStyle name="Normal 7 2 3 2" xfId="19453"/>
    <cellStyle name="Normal 7 2 3 2 2" xfId="25019"/>
    <cellStyle name="Normal 7 2 3 3" xfId="19454"/>
    <cellStyle name="Normal 7 2 3 3 2" xfId="25020"/>
    <cellStyle name="Normal 7 2 3 4" xfId="25021"/>
    <cellStyle name="Normal 7 2 4" xfId="16907"/>
    <cellStyle name="Normal 7 2 4 2" xfId="19455"/>
    <cellStyle name="Normal 7 2 4 2 2" xfId="25022"/>
    <cellStyle name="Normal 7 2 4 3" xfId="20672"/>
    <cellStyle name="Normal 7 2 4 3 2" xfId="26342"/>
    <cellStyle name="Normal 7 2 4 4" xfId="25023"/>
    <cellStyle name="Normal 7 2 5" xfId="16908"/>
    <cellStyle name="Normal 7 2 5 2" xfId="19456"/>
    <cellStyle name="Normal 7 2 5 2 2" xfId="25024"/>
    <cellStyle name="Normal 7 2 5 3" xfId="20673"/>
    <cellStyle name="Normal 7 2 5 3 2" xfId="26343"/>
    <cellStyle name="Normal 7 2 5 4" xfId="25025"/>
    <cellStyle name="Normal 7 2 6" xfId="16909"/>
    <cellStyle name="Normal 7 2 6 2" xfId="19457"/>
    <cellStyle name="Normal 7 2 6 2 2" xfId="25026"/>
    <cellStyle name="Normal 7 2 6 3" xfId="20674"/>
    <cellStyle name="Normal 7 2 6 3 2" xfId="26344"/>
    <cellStyle name="Normal 7 2 6 4" xfId="25027"/>
    <cellStyle name="Normal 7 2 7" xfId="16910"/>
    <cellStyle name="Normal 7 2 7 2" xfId="19458"/>
    <cellStyle name="Normal 7 2 7 2 2" xfId="25028"/>
    <cellStyle name="Normal 7 2 7 3" xfId="20675"/>
    <cellStyle name="Normal 7 2 7 3 2" xfId="26345"/>
    <cellStyle name="Normal 7 2 7 4" xfId="25029"/>
    <cellStyle name="Normal 7 2 8" xfId="19459"/>
    <cellStyle name="Normal 7 2 8 2" xfId="25030"/>
    <cellStyle name="Normal 7 2 9" xfId="19460"/>
    <cellStyle name="Normal 7 2 9 2" xfId="25031"/>
    <cellStyle name="Normal 7 3" xfId="756"/>
    <cellStyle name="Normal 7 3 10" xfId="25032"/>
    <cellStyle name="Normal 7 3 2" xfId="15748"/>
    <cellStyle name="Normal 7 3 2 2" xfId="19461"/>
    <cellStyle name="Normal 7 3 2 2 2" xfId="25033"/>
    <cellStyle name="Normal 7 3 2 3" xfId="19462"/>
    <cellStyle name="Normal 7 3 2 3 2" xfId="25034"/>
    <cellStyle name="Normal 7 3 2 4" xfId="25035"/>
    <cellStyle name="Normal 7 3 3" xfId="16911"/>
    <cellStyle name="Normal 7 3 3 2" xfId="19463"/>
    <cellStyle name="Normal 7 3 3 2 2" xfId="25036"/>
    <cellStyle name="Normal 7 3 3 3" xfId="20676"/>
    <cellStyle name="Normal 7 3 3 3 2" xfId="26346"/>
    <cellStyle name="Normal 7 3 3 4" xfId="25037"/>
    <cellStyle name="Normal 7 3 4" xfId="16912"/>
    <cellStyle name="Normal 7 3 4 2" xfId="19464"/>
    <cellStyle name="Normal 7 3 4 2 2" xfId="25038"/>
    <cellStyle name="Normal 7 3 4 3" xfId="20677"/>
    <cellStyle name="Normal 7 3 4 3 2" xfId="26347"/>
    <cellStyle name="Normal 7 3 4 4" xfId="25039"/>
    <cellStyle name="Normal 7 3 5" xfId="16913"/>
    <cellStyle name="Normal 7 3 5 2" xfId="19465"/>
    <cellStyle name="Normal 7 3 5 2 2" xfId="25040"/>
    <cellStyle name="Normal 7 3 5 3" xfId="20678"/>
    <cellStyle name="Normal 7 3 5 3 2" xfId="26348"/>
    <cellStyle name="Normal 7 3 5 4" xfId="25041"/>
    <cellStyle name="Normal 7 3 6" xfId="16914"/>
    <cellStyle name="Normal 7 3 6 2" xfId="19466"/>
    <cellStyle name="Normal 7 3 6 2 2" xfId="25042"/>
    <cellStyle name="Normal 7 3 6 3" xfId="20679"/>
    <cellStyle name="Normal 7 3 6 3 2" xfId="26349"/>
    <cellStyle name="Normal 7 3 6 4" xfId="25043"/>
    <cellStyle name="Normal 7 3 7" xfId="19467"/>
    <cellStyle name="Normal 7 3 7 2" xfId="25044"/>
    <cellStyle name="Normal 7 3 8" xfId="19468"/>
    <cellStyle name="Normal 7 3 8 2" xfId="25045"/>
    <cellStyle name="Normal 7 3 9" xfId="25046"/>
    <cellStyle name="Normal 7 4" xfId="15749"/>
    <cellStyle name="Normal 7 4 2" xfId="19469"/>
    <cellStyle name="Normal 7 4 2 2" xfId="25047"/>
    <cellStyle name="Normal 7 4 3" xfId="19470"/>
    <cellStyle name="Normal 7 4 3 2" xfId="25048"/>
    <cellStyle name="Normal 7 4 4" xfId="25049"/>
    <cellStyle name="Normal 7 5" xfId="16915"/>
    <cellStyle name="Normal 7 5 2" xfId="19471"/>
    <cellStyle name="Normal 7 5 2 2" xfId="25050"/>
    <cellStyle name="Normal 7 5 3" xfId="20680"/>
    <cellStyle name="Normal 7 5 3 2" xfId="26350"/>
    <cellStyle name="Normal 7 5 4" xfId="25051"/>
    <cellStyle name="Normal 7 6" xfId="16916"/>
    <cellStyle name="Normal 7 6 2" xfId="19472"/>
    <cellStyle name="Normal 7 6 2 2" xfId="25052"/>
    <cellStyle name="Normal 7 6 3" xfId="20681"/>
    <cellStyle name="Normal 7 6 3 2" xfId="26351"/>
    <cellStyle name="Normal 7 6 4" xfId="25053"/>
    <cellStyle name="Normal 7 7" xfId="16917"/>
    <cellStyle name="Normal 7 7 2" xfId="19473"/>
    <cellStyle name="Normal 7 7 2 2" xfId="25054"/>
    <cellStyle name="Normal 7 7 3" xfId="20682"/>
    <cellStyle name="Normal 7 7 3 2" xfId="26352"/>
    <cellStyle name="Normal 7 7 4" xfId="25055"/>
    <cellStyle name="Normal 7 8" xfId="16918"/>
    <cellStyle name="Normal 7 8 2" xfId="19474"/>
    <cellStyle name="Normal 7 8 2 2" xfId="25056"/>
    <cellStyle name="Normal 7 8 3" xfId="20683"/>
    <cellStyle name="Normal 7 8 3 2" xfId="26353"/>
    <cellStyle name="Normal 7 8 4" xfId="25057"/>
    <cellStyle name="Normal 7 9" xfId="19475"/>
    <cellStyle name="Normal 7 9 2" xfId="25058"/>
    <cellStyle name="Normal 70" xfId="25059"/>
    <cellStyle name="Normal 71" xfId="25060"/>
    <cellStyle name="Normal 72" xfId="25061"/>
    <cellStyle name="Normal 73" xfId="26402"/>
    <cellStyle name="Normal 8" xfId="757"/>
    <cellStyle name="Normal 8 10" xfId="19476"/>
    <cellStyle name="Normal 8 10 2" xfId="25062"/>
    <cellStyle name="Normal 8 11" xfId="19477"/>
    <cellStyle name="Normal 8 11 2" xfId="25063"/>
    <cellStyle name="Normal 8 12" xfId="25064"/>
    <cellStyle name="Normal 8 13" xfId="25065"/>
    <cellStyle name="Normal 8 2" xfId="758"/>
    <cellStyle name="Normal 8 2 10" xfId="25066"/>
    <cellStyle name="Normal 8 2 2" xfId="15750"/>
    <cellStyle name="Normal 8 2 2 2" xfId="19478"/>
    <cellStyle name="Normal 8 2 2 2 2" xfId="25067"/>
    <cellStyle name="Normal 8 2 2 3" xfId="19479"/>
    <cellStyle name="Normal 8 2 2 3 2" xfId="25068"/>
    <cellStyle name="Normal 8 2 2 4" xfId="25069"/>
    <cellStyle name="Normal 8 2 3" xfId="16919"/>
    <cellStyle name="Normal 8 2 3 2" xfId="19480"/>
    <cellStyle name="Normal 8 2 3 2 2" xfId="25070"/>
    <cellStyle name="Normal 8 2 3 3" xfId="20684"/>
    <cellStyle name="Normal 8 2 3 3 2" xfId="26354"/>
    <cellStyle name="Normal 8 2 3 4" xfId="25071"/>
    <cellStyle name="Normal 8 2 4" xfId="16920"/>
    <cellStyle name="Normal 8 2 4 2" xfId="19481"/>
    <cellStyle name="Normal 8 2 4 2 2" xfId="25072"/>
    <cellStyle name="Normal 8 2 4 3" xfId="20685"/>
    <cellStyle name="Normal 8 2 4 3 2" xfId="26355"/>
    <cellStyle name="Normal 8 2 4 4" xfId="25073"/>
    <cellStyle name="Normal 8 2 5" xfId="16921"/>
    <cellStyle name="Normal 8 2 5 2" xfId="19482"/>
    <cellStyle name="Normal 8 2 5 2 2" xfId="25074"/>
    <cellStyle name="Normal 8 2 5 3" xfId="20686"/>
    <cellStyle name="Normal 8 2 5 3 2" xfId="26356"/>
    <cellStyle name="Normal 8 2 5 4" xfId="25075"/>
    <cellStyle name="Normal 8 2 6" xfId="16922"/>
    <cellStyle name="Normal 8 2 6 2" xfId="19483"/>
    <cellStyle name="Normal 8 2 6 2 2" xfId="25076"/>
    <cellStyle name="Normal 8 2 6 3" xfId="20687"/>
    <cellStyle name="Normal 8 2 6 3 2" xfId="26357"/>
    <cellStyle name="Normal 8 2 6 4" xfId="25077"/>
    <cellStyle name="Normal 8 2 7" xfId="19484"/>
    <cellStyle name="Normal 8 2 7 2" xfId="25078"/>
    <cellStyle name="Normal 8 2 8" xfId="19485"/>
    <cellStyle name="Normal 8 2 8 2" xfId="25079"/>
    <cellStyle name="Normal 8 2 9" xfId="25080"/>
    <cellStyle name="Normal 8 3" xfId="759"/>
    <cellStyle name="Normal 8 3 10" xfId="25081"/>
    <cellStyle name="Normal 8 3 2" xfId="15751"/>
    <cellStyle name="Normal 8 3 2 2" xfId="19486"/>
    <cellStyle name="Normal 8 3 2 2 2" xfId="25082"/>
    <cellStyle name="Normal 8 3 2 3" xfId="19487"/>
    <cellStyle name="Normal 8 3 2 3 2" xfId="25083"/>
    <cellStyle name="Normal 8 3 2 4" xfId="25084"/>
    <cellStyle name="Normal 8 3 3" xfId="16923"/>
    <cellStyle name="Normal 8 3 3 2" xfId="19488"/>
    <cellStyle name="Normal 8 3 3 2 2" xfId="25085"/>
    <cellStyle name="Normal 8 3 3 3" xfId="20688"/>
    <cellStyle name="Normal 8 3 3 3 2" xfId="26358"/>
    <cellStyle name="Normal 8 3 3 4" xfId="25086"/>
    <cellStyle name="Normal 8 3 4" xfId="16924"/>
    <cellStyle name="Normal 8 3 4 2" xfId="19489"/>
    <cellStyle name="Normal 8 3 4 2 2" xfId="25087"/>
    <cellStyle name="Normal 8 3 4 3" xfId="20689"/>
    <cellStyle name="Normal 8 3 4 3 2" xfId="26359"/>
    <cellStyle name="Normal 8 3 4 4" xfId="25088"/>
    <cellStyle name="Normal 8 3 5" xfId="16925"/>
    <cellStyle name="Normal 8 3 5 2" xfId="19490"/>
    <cellStyle name="Normal 8 3 5 2 2" xfId="25089"/>
    <cellStyle name="Normal 8 3 5 3" xfId="20690"/>
    <cellStyle name="Normal 8 3 5 3 2" xfId="26360"/>
    <cellStyle name="Normal 8 3 5 4" xfId="25090"/>
    <cellStyle name="Normal 8 3 6" xfId="16926"/>
    <cellStyle name="Normal 8 3 6 2" xfId="19491"/>
    <cellStyle name="Normal 8 3 6 2 2" xfId="25091"/>
    <cellStyle name="Normal 8 3 6 3" xfId="20691"/>
    <cellStyle name="Normal 8 3 6 3 2" xfId="26361"/>
    <cellStyle name="Normal 8 3 6 4" xfId="25092"/>
    <cellStyle name="Normal 8 3 7" xfId="19492"/>
    <cellStyle name="Normal 8 3 7 2" xfId="25093"/>
    <cellStyle name="Normal 8 3 8" xfId="19493"/>
    <cellStyle name="Normal 8 3 8 2" xfId="25094"/>
    <cellStyle name="Normal 8 3 9" xfId="25095"/>
    <cellStyle name="Normal 8 4" xfId="760"/>
    <cellStyle name="Normal 8 5" xfId="15752"/>
    <cellStyle name="Normal 8 5 2" xfId="19494"/>
    <cellStyle name="Normal 8 5 2 2" xfId="25096"/>
    <cellStyle name="Normal 8 5 3" xfId="19495"/>
    <cellStyle name="Normal 8 5 3 2" xfId="25097"/>
    <cellStyle name="Normal 8 5 4" xfId="25098"/>
    <cellStyle name="Normal 8 6" xfId="16927"/>
    <cellStyle name="Normal 8 6 2" xfId="19496"/>
    <cellStyle name="Normal 8 6 2 2" xfId="25099"/>
    <cellStyle name="Normal 8 6 3" xfId="20692"/>
    <cellStyle name="Normal 8 6 3 2" xfId="26362"/>
    <cellStyle name="Normal 8 6 4" xfId="25100"/>
    <cellStyle name="Normal 8 7" xfId="16928"/>
    <cellStyle name="Normal 8 7 2" xfId="19497"/>
    <cellStyle name="Normal 8 7 2 2" xfId="25101"/>
    <cellStyle name="Normal 8 7 3" xfId="20693"/>
    <cellStyle name="Normal 8 7 3 2" xfId="26363"/>
    <cellStyle name="Normal 8 7 4" xfId="25102"/>
    <cellStyle name="Normal 8 8" xfId="16929"/>
    <cellStyle name="Normal 8 8 2" xfId="19498"/>
    <cellStyle name="Normal 8 8 2 2" xfId="25103"/>
    <cellStyle name="Normal 8 8 3" xfId="20694"/>
    <cellStyle name="Normal 8 8 3 2" xfId="26364"/>
    <cellStyle name="Normal 8 8 4" xfId="25104"/>
    <cellStyle name="Normal 8 9" xfId="16930"/>
    <cellStyle name="Normal 8 9 2" xfId="19499"/>
    <cellStyle name="Normal 8 9 2 2" xfId="25105"/>
    <cellStyle name="Normal 8 9 3" xfId="20695"/>
    <cellStyle name="Normal 8 9 3 2" xfId="26365"/>
    <cellStyle name="Normal 8 9 4" xfId="25106"/>
    <cellStyle name="Normal 9" xfId="761"/>
    <cellStyle name="Normal 9 10" xfId="19500"/>
    <cellStyle name="Normal 9 10 2" xfId="25107"/>
    <cellStyle name="Normal 9 11" xfId="25108"/>
    <cellStyle name="Normal 9 12" xfId="25109"/>
    <cellStyle name="Normal 9 2" xfId="762"/>
    <cellStyle name="Normal 9 2 10" xfId="25110"/>
    <cellStyle name="Normal 9 2 2" xfId="15753"/>
    <cellStyle name="Normal 9 2 2 2" xfId="19501"/>
    <cellStyle name="Normal 9 2 2 2 2" xfId="25111"/>
    <cellStyle name="Normal 9 2 2 3" xfId="19502"/>
    <cellStyle name="Normal 9 2 2 3 2" xfId="25112"/>
    <cellStyle name="Normal 9 2 2 4" xfId="25113"/>
    <cellStyle name="Normal 9 2 3" xfId="16931"/>
    <cellStyle name="Normal 9 2 3 2" xfId="19503"/>
    <cellStyle name="Normal 9 2 3 2 2" xfId="25114"/>
    <cellStyle name="Normal 9 2 3 3" xfId="20696"/>
    <cellStyle name="Normal 9 2 3 3 2" xfId="26366"/>
    <cellStyle name="Normal 9 2 3 4" xfId="25115"/>
    <cellStyle name="Normal 9 2 4" xfId="16932"/>
    <cellStyle name="Normal 9 2 4 2" xfId="19504"/>
    <cellStyle name="Normal 9 2 4 2 2" xfId="25116"/>
    <cellStyle name="Normal 9 2 4 3" xfId="20697"/>
    <cellStyle name="Normal 9 2 4 3 2" xfId="26367"/>
    <cellStyle name="Normal 9 2 4 4" xfId="25117"/>
    <cellStyle name="Normal 9 2 5" xfId="16933"/>
    <cellStyle name="Normal 9 2 5 2" xfId="19505"/>
    <cellStyle name="Normal 9 2 5 2 2" xfId="25118"/>
    <cellStyle name="Normal 9 2 5 3" xfId="20698"/>
    <cellStyle name="Normal 9 2 5 3 2" xfId="26368"/>
    <cellStyle name="Normal 9 2 5 4" xfId="25119"/>
    <cellStyle name="Normal 9 2 6" xfId="16934"/>
    <cellStyle name="Normal 9 2 6 2" xfId="19506"/>
    <cellStyle name="Normal 9 2 6 2 2" xfId="25120"/>
    <cellStyle name="Normal 9 2 6 3" xfId="20699"/>
    <cellStyle name="Normal 9 2 6 3 2" xfId="26369"/>
    <cellStyle name="Normal 9 2 6 4" xfId="25121"/>
    <cellStyle name="Normal 9 2 7" xfId="19507"/>
    <cellStyle name="Normal 9 2 7 2" xfId="25122"/>
    <cellStyle name="Normal 9 2 8" xfId="19508"/>
    <cellStyle name="Normal 9 2 8 2" xfId="25123"/>
    <cellStyle name="Normal 9 2 9" xfId="25124"/>
    <cellStyle name="Normal 9 3" xfId="763"/>
    <cellStyle name="Normal 9 3 10" xfId="25125"/>
    <cellStyle name="Normal 9 3 2" xfId="15754"/>
    <cellStyle name="Normal 9 3 2 2" xfId="19509"/>
    <cellStyle name="Normal 9 3 2 2 2" xfId="25126"/>
    <cellStyle name="Normal 9 3 2 3" xfId="19510"/>
    <cellStyle name="Normal 9 3 2 3 2" xfId="25127"/>
    <cellStyle name="Normal 9 3 2 4" xfId="25128"/>
    <cellStyle name="Normal 9 3 3" xfId="16935"/>
    <cellStyle name="Normal 9 3 3 2" xfId="19511"/>
    <cellStyle name="Normal 9 3 3 2 2" xfId="25129"/>
    <cellStyle name="Normal 9 3 3 3" xfId="20700"/>
    <cellStyle name="Normal 9 3 3 3 2" xfId="26370"/>
    <cellStyle name="Normal 9 3 3 4" xfId="25130"/>
    <cellStyle name="Normal 9 3 4" xfId="16936"/>
    <cellStyle name="Normal 9 3 4 2" xfId="19512"/>
    <cellStyle name="Normal 9 3 4 2 2" xfId="25131"/>
    <cellStyle name="Normal 9 3 4 3" xfId="20701"/>
    <cellStyle name="Normal 9 3 4 3 2" xfId="26371"/>
    <cellStyle name="Normal 9 3 4 4" xfId="25132"/>
    <cellStyle name="Normal 9 3 5" xfId="16937"/>
    <cellStyle name="Normal 9 3 5 2" xfId="19513"/>
    <cellStyle name="Normal 9 3 5 2 2" xfId="25133"/>
    <cellStyle name="Normal 9 3 5 3" xfId="20702"/>
    <cellStyle name="Normal 9 3 5 3 2" xfId="26372"/>
    <cellStyle name="Normal 9 3 5 4" xfId="25134"/>
    <cellStyle name="Normal 9 3 6" xfId="16938"/>
    <cellStyle name="Normal 9 3 6 2" xfId="19514"/>
    <cellStyle name="Normal 9 3 6 2 2" xfId="25135"/>
    <cellStyle name="Normal 9 3 6 3" xfId="20703"/>
    <cellStyle name="Normal 9 3 6 3 2" xfId="26373"/>
    <cellStyle name="Normal 9 3 6 4" xfId="25136"/>
    <cellStyle name="Normal 9 3 7" xfId="19515"/>
    <cellStyle name="Normal 9 3 7 2" xfId="25137"/>
    <cellStyle name="Normal 9 3 8" xfId="19516"/>
    <cellStyle name="Normal 9 3 8 2" xfId="25138"/>
    <cellStyle name="Normal 9 3 9" xfId="25139"/>
    <cellStyle name="Normal 9 4" xfId="15755"/>
    <cellStyle name="Normal 9 4 2" xfId="19517"/>
    <cellStyle name="Normal 9 4 2 2" xfId="25140"/>
    <cellStyle name="Normal 9 4 3" xfId="19518"/>
    <cellStyle name="Normal 9 4 3 2" xfId="25141"/>
    <cellStyle name="Normal 9 4 4" xfId="25142"/>
    <cellStyle name="Normal 9 5" xfId="16939"/>
    <cellStyle name="Normal 9 5 2" xfId="19519"/>
    <cellStyle name="Normal 9 5 2 2" xfId="25143"/>
    <cellStyle name="Normal 9 5 3" xfId="20704"/>
    <cellStyle name="Normal 9 5 3 2" xfId="26374"/>
    <cellStyle name="Normal 9 5 4" xfId="25144"/>
    <cellStyle name="Normal 9 6" xfId="16940"/>
    <cellStyle name="Normal 9 6 2" xfId="19520"/>
    <cellStyle name="Normal 9 6 2 2" xfId="25145"/>
    <cellStyle name="Normal 9 6 3" xfId="20705"/>
    <cellStyle name="Normal 9 6 3 2" xfId="26375"/>
    <cellStyle name="Normal 9 6 4" xfId="25146"/>
    <cellStyle name="Normal 9 7" xfId="16941"/>
    <cellStyle name="Normal 9 7 2" xfId="19521"/>
    <cellStyle name="Normal 9 7 2 2" xfId="25147"/>
    <cellStyle name="Normal 9 7 3" xfId="20706"/>
    <cellStyle name="Normal 9 7 3 2" xfId="26376"/>
    <cellStyle name="Normal 9 7 4" xfId="25148"/>
    <cellStyle name="Normal 9 8" xfId="16942"/>
    <cellStyle name="Normal 9 8 2" xfId="19522"/>
    <cellStyle name="Normal 9 8 2 2" xfId="25149"/>
    <cellStyle name="Normal 9 8 3" xfId="20707"/>
    <cellStyle name="Normal 9 8 3 2" xfId="26377"/>
    <cellStyle name="Normal 9 8 4" xfId="25150"/>
    <cellStyle name="Normal 9 9" xfId="19523"/>
    <cellStyle name="Normal 9 9 2" xfId="25151"/>
    <cellStyle name="Note 2" xfId="764"/>
    <cellStyle name="Note 3" xfId="765"/>
    <cellStyle name="Note 3 10" xfId="25152"/>
    <cellStyle name="Note 3 11" xfId="25153"/>
    <cellStyle name="Note 3 2" xfId="766"/>
    <cellStyle name="Note 3 2 10" xfId="25154"/>
    <cellStyle name="Note 3 2 2" xfId="15756"/>
    <cellStyle name="Note 3 2 2 2" xfId="19524"/>
    <cellStyle name="Note 3 2 2 2 2" xfId="25155"/>
    <cellStyle name="Note 3 2 2 3" xfId="19525"/>
    <cellStyle name="Note 3 2 2 3 2" xfId="25156"/>
    <cellStyle name="Note 3 2 2 4" xfId="25157"/>
    <cellStyle name="Note 3 2 3" xfId="16943"/>
    <cellStyle name="Note 3 2 3 2" xfId="19526"/>
    <cellStyle name="Note 3 2 3 2 2" xfId="25158"/>
    <cellStyle name="Note 3 2 3 3" xfId="20708"/>
    <cellStyle name="Note 3 2 3 3 2" xfId="26378"/>
    <cellStyle name="Note 3 2 3 4" xfId="25159"/>
    <cellStyle name="Note 3 2 4" xfId="16944"/>
    <cellStyle name="Note 3 2 4 2" xfId="19527"/>
    <cellStyle name="Note 3 2 4 2 2" xfId="25160"/>
    <cellStyle name="Note 3 2 4 3" xfId="20709"/>
    <cellStyle name="Note 3 2 4 3 2" xfId="26379"/>
    <cellStyle name="Note 3 2 4 4" xfId="25161"/>
    <cellStyle name="Note 3 2 5" xfId="16945"/>
    <cellStyle name="Note 3 2 5 2" xfId="19528"/>
    <cellStyle name="Note 3 2 5 2 2" xfId="25162"/>
    <cellStyle name="Note 3 2 5 3" xfId="20710"/>
    <cellStyle name="Note 3 2 5 3 2" xfId="26380"/>
    <cellStyle name="Note 3 2 5 4" xfId="25163"/>
    <cellStyle name="Note 3 2 6" xfId="16946"/>
    <cellStyle name="Note 3 2 6 2" xfId="19529"/>
    <cellStyle name="Note 3 2 6 2 2" xfId="25164"/>
    <cellStyle name="Note 3 2 6 3" xfId="20711"/>
    <cellStyle name="Note 3 2 6 3 2" xfId="26381"/>
    <cellStyle name="Note 3 2 6 4" xfId="25165"/>
    <cellStyle name="Note 3 2 7" xfId="19530"/>
    <cellStyle name="Note 3 2 7 2" xfId="25166"/>
    <cellStyle name="Note 3 2 8" xfId="19531"/>
    <cellStyle name="Note 3 2 8 2" xfId="25167"/>
    <cellStyle name="Note 3 2 9" xfId="25168"/>
    <cellStyle name="Note 3 3" xfId="15757"/>
    <cellStyle name="Note 3 3 2" xfId="19532"/>
    <cellStyle name="Note 3 3 2 2" xfId="25169"/>
    <cellStyle name="Note 3 3 3" xfId="19533"/>
    <cellStyle name="Note 3 3 3 2" xfId="25170"/>
    <cellStyle name="Note 3 3 4" xfId="25171"/>
    <cellStyle name="Note 3 4" xfId="16947"/>
    <cellStyle name="Note 3 4 2" xfId="19534"/>
    <cellStyle name="Note 3 4 2 2" xfId="25172"/>
    <cellStyle name="Note 3 4 3" xfId="20712"/>
    <cellStyle name="Note 3 4 3 2" xfId="26382"/>
    <cellStyle name="Note 3 4 4" xfId="25173"/>
    <cellStyle name="Note 3 5" xfId="16948"/>
    <cellStyle name="Note 3 5 2" xfId="19535"/>
    <cellStyle name="Note 3 5 2 2" xfId="25174"/>
    <cellStyle name="Note 3 5 3" xfId="20713"/>
    <cellStyle name="Note 3 5 3 2" xfId="26383"/>
    <cellStyle name="Note 3 5 4" xfId="25175"/>
    <cellStyle name="Note 3 6" xfId="16949"/>
    <cellStyle name="Note 3 6 2" xfId="19536"/>
    <cellStyle name="Note 3 6 2 2" xfId="25176"/>
    <cellStyle name="Note 3 6 3" xfId="20714"/>
    <cellStyle name="Note 3 6 3 2" xfId="26384"/>
    <cellStyle name="Note 3 6 4" xfId="25177"/>
    <cellStyle name="Note 3 7" xfId="16950"/>
    <cellStyle name="Note 3 7 2" xfId="19537"/>
    <cellStyle name="Note 3 7 2 2" xfId="25178"/>
    <cellStyle name="Note 3 7 3" xfId="20715"/>
    <cellStyle name="Note 3 7 3 2" xfId="26385"/>
    <cellStyle name="Note 3 7 4" xfId="25179"/>
    <cellStyle name="Note 3 8" xfId="19538"/>
    <cellStyle name="Note 3 8 2" xfId="25180"/>
    <cellStyle name="Note 3 9" xfId="19539"/>
    <cellStyle name="Note 3 9 2" xfId="25181"/>
    <cellStyle name="Note 4" xfId="767"/>
    <cellStyle name="Output 2" xfId="768"/>
    <cellStyle name="Output 3" xfId="769"/>
    <cellStyle name="Output 4" xfId="770"/>
    <cellStyle name="Percent 11" xfId="771"/>
    <cellStyle name="Percent 2" xfId="772"/>
    <cellStyle name="Percent 2 10" xfId="773"/>
    <cellStyle name="Percent 2 11" xfId="774"/>
    <cellStyle name="Percent 2 12" xfId="775"/>
    <cellStyle name="Percent 2 12 10" xfId="2924"/>
    <cellStyle name="Percent 2 12 11" xfId="3142"/>
    <cellStyle name="Percent 2 12 12" xfId="3362"/>
    <cellStyle name="Percent 2 12 13" xfId="3576"/>
    <cellStyle name="Percent 2 12 14" xfId="3793"/>
    <cellStyle name="Percent 2 12 15" xfId="4008"/>
    <cellStyle name="Percent 2 12 16" xfId="4223"/>
    <cellStyle name="Percent 2 12 17" xfId="4439"/>
    <cellStyle name="Percent 2 12 18" xfId="4653"/>
    <cellStyle name="Percent 2 12 19" xfId="4866"/>
    <cellStyle name="Percent 2 12 2" xfId="776"/>
    <cellStyle name="Percent 2 12 2 10" xfId="3143"/>
    <cellStyle name="Percent 2 12 2 11" xfId="3363"/>
    <cellStyle name="Percent 2 12 2 12" xfId="3577"/>
    <cellStyle name="Percent 2 12 2 13" xfId="3794"/>
    <cellStyle name="Percent 2 12 2 14" xfId="4009"/>
    <cellStyle name="Percent 2 12 2 15" xfId="4224"/>
    <cellStyle name="Percent 2 12 2 16" xfId="4440"/>
    <cellStyle name="Percent 2 12 2 17" xfId="4654"/>
    <cellStyle name="Percent 2 12 2 18" xfId="4867"/>
    <cellStyle name="Percent 2 12 2 19" xfId="5071"/>
    <cellStyle name="Percent 2 12 2 2" xfId="777"/>
    <cellStyle name="Percent 2 12 2 2 10" xfId="3364"/>
    <cellStyle name="Percent 2 12 2 2 11" xfId="3578"/>
    <cellStyle name="Percent 2 12 2 2 12" xfId="3795"/>
    <cellStyle name="Percent 2 12 2 2 13" xfId="4010"/>
    <cellStyle name="Percent 2 12 2 2 14" xfId="4225"/>
    <cellStyle name="Percent 2 12 2 2 15" xfId="4441"/>
    <cellStyle name="Percent 2 12 2 2 16" xfId="4655"/>
    <cellStyle name="Percent 2 12 2 2 17" xfId="4868"/>
    <cellStyle name="Percent 2 12 2 2 18" xfId="5072"/>
    <cellStyle name="Percent 2 12 2 2 19" xfId="5273"/>
    <cellStyle name="Percent 2 12 2 2 2" xfId="1592"/>
    <cellStyle name="Percent 2 12 2 2 20" xfId="5447"/>
    <cellStyle name="Percent 2 12 2 2 21" xfId="5572"/>
    <cellStyle name="Percent 2 12 2 2 22" xfId="5617"/>
    <cellStyle name="Percent 2 12 2 2 23" xfId="6391"/>
    <cellStyle name="Percent 2 12 2 2 24" xfId="6619"/>
    <cellStyle name="Percent 2 12 2 2 25" xfId="6846"/>
    <cellStyle name="Percent 2 12 2 2 26" xfId="7074"/>
    <cellStyle name="Percent 2 12 2 2 27" xfId="7301"/>
    <cellStyle name="Percent 2 12 2 2 28" xfId="7527"/>
    <cellStyle name="Percent 2 12 2 2 29" xfId="7754"/>
    <cellStyle name="Percent 2 12 2 2 3" xfId="1817"/>
    <cellStyle name="Percent 2 12 2 2 30" xfId="7981"/>
    <cellStyle name="Percent 2 12 2 2 31" xfId="8207"/>
    <cellStyle name="Percent 2 12 2 2 32" xfId="8434"/>
    <cellStyle name="Percent 2 12 2 2 33" xfId="8661"/>
    <cellStyle name="Percent 2 12 2 2 34" xfId="8888"/>
    <cellStyle name="Percent 2 12 2 2 35" xfId="9112"/>
    <cellStyle name="Percent 2 12 2 2 36" xfId="9336"/>
    <cellStyle name="Percent 2 12 2 2 37" xfId="9559"/>
    <cellStyle name="Percent 2 12 2 2 38" xfId="9783"/>
    <cellStyle name="Percent 2 12 2 2 39" xfId="10002"/>
    <cellStyle name="Percent 2 12 2 2 4" xfId="2041"/>
    <cellStyle name="Percent 2 12 2 2 40" xfId="10220"/>
    <cellStyle name="Percent 2 12 2 2 41" xfId="10438"/>
    <cellStyle name="Percent 2 12 2 2 42" xfId="10656"/>
    <cellStyle name="Percent 2 12 2 2 43" xfId="10874"/>
    <cellStyle name="Percent 2 12 2 2 44" xfId="11091"/>
    <cellStyle name="Percent 2 12 2 2 45" xfId="11306"/>
    <cellStyle name="Percent 2 12 2 2 46" xfId="11521"/>
    <cellStyle name="Percent 2 12 2 2 47" xfId="11735"/>
    <cellStyle name="Percent 2 12 2 2 48" xfId="11950"/>
    <cellStyle name="Percent 2 12 2 2 49" xfId="12164"/>
    <cellStyle name="Percent 2 12 2 2 5" xfId="2264"/>
    <cellStyle name="Percent 2 12 2 2 50" xfId="12368"/>
    <cellStyle name="Percent 2 12 2 2 51" xfId="12570"/>
    <cellStyle name="Percent 2 12 2 2 52" xfId="12744"/>
    <cellStyle name="Percent 2 12 2 2 53" xfId="12868"/>
    <cellStyle name="Percent 2 12 2 2 54" xfId="12913"/>
    <cellStyle name="Percent 2 12 2 2 55" xfId="13532"/>
    <cellStyle name="Percent 2 12 2 2 56" xfId="13736"/>
    <cellStyle name="Percent 2 12 2 2 57" xfId="13941"/>
    <cellStyle name="Percent 2 12 2 2 58" xfId="14113"/>
    <cellStyle name="Percent 2 12 2 2 59" xfId="14239"/>
    <cellStyle name="Percent 2 12 2 2 6" xfId="2487"/>
    <cellStyle name="Percent 2 12 2 2 60" xfId="14281"/>
    <cellStyle name="Percent 2 12 2 2 61" xfId="14851"/>
    <cellStyle name="Percent 2 12 2 2 62" xfId="15024"/>
    <cellStyle name="Percent 2 12 2 2 63" xfId="15148"/>
    <cellStyle name="Percent 2 12 2 2 64" xfId="15193"/>
    <cellStyle name="Percent 2 12 2 2 7" xfId="2708"/>
    <cellStyle name="Percent 2 12 2 2 8" xfId="2926"/>
    <cellStyle name="Percent 2 12 2 2 9" xfId="3144"/>
    <cellStyle name="Percent 2 12 2 20" xfId="5272"/>
    <cellStyle name="Percent 2 12 2 21" xfId="5446"/>
    <cellStyle name="Percent 2 12 2 22" xfId="5571"/>
    <cellStyle name="Percent 2 12 2 23" xfId="5616"/>
    <cellStyle name="Percent 2 12 2 24" xfId="6390"/>
    <cellStyle name="Percent 2 12 2 25" xfId="6618"/>
    <cellStyle name="Percent 2 12 2 26" xfId="6845"/>
    <cellStyle name="Percent 2 12 2 27" xfId="7073"/>
    <cellStyle name="Percent 2 12 2 28" xfId="7300"/>
    <cellStyle name="Percent 2 12 2 29" xfId="7526"/>
    <cellStyle name="Percent 2 12 2 3" xfId="1591"/>
    <cellStyle name="Percent 2 12 2 30" xfId="7753"/>
    <cellStyle name="Percent 2 12 2 31" xfId="7980"/>
    <cellStyle name="Percent 2 12 2 32" xfId="8206"/>
    <cellStyle name="Percent 2 12 2 33" xfId="8433"/>
    <cellStyle name="Percent 2 12 2 34" xfId="8660"/>
    <cellStyle name="Percent 2 12 2 35" xfId="8887"/>
    <cellStyle name="Percent 2 12 2 36" xfId="9111"/>
    <cellStyle name="Percent 2 12 2 37" xfId="9335"/>
    <cellStyle name="Percent 2 12 2 38" xfId="9558"/>
    <cellStyle name="Percent 2 12 2 39" xfId="9782"/>
    <cellStyle name="Percent 2 12 2 4" xfId="1816"/>
    <cellStyle name="Percent 2 12 2 40" xfId="10001"/>
    <cellStyle name="Percent 2 12 2 41" xfId="10219"/>
    <cellStyle name="Percent 2 12 2 42" xfId="10437"/>
    <cellStyle name="Percent 2 12 2 43" xfId="10655"/>
    <cellStyle name="Percent 2 12 2 44" xfId="10873"/>
    <cellStyle name="Percent 2 12 2 45" xfId="11090"/>
    <cellStyle name="Percent 2 12 2 46" xfId="11305"/>
    <cellStyle name="Percent 2 12 2 47" xfId="11520"/>
    <cellStyle name="Percent 2 12 2 48" xfId="11734"/>
    <cellStyle name="Percent 2 12 2 49" xfId="11949"/>
    <cellStyle name="Percent 2 12 2 5" xfId="2040"/>
    <cellStyle name="Percent 2 12 2 50" xfId="12163"/>
    <cellStyle name="Percent 2 12 2 51" xfId="12367"/>
    <cellStyle name="Percent 2 12 2 52" xfId="12569"/>
    <cellStyle name="Percent 2 12 2 53" xfId="12743"/>
    <cellStyle name="Percent 2 12 2 54" xfId="12867"/>
    <cellStyle name="Percent 2 12 2 55" xfId="12912"/>
    <cellStyle name="Percent 2 12 2 56" xfId="13531"/>
    <cellStyle name="Percent 2 12 2 57" xfId="13735"/>
    <cellStyle name="Percent 2 12 2 58" xfId="13940"/>
    <cellStyle name="Percent 2 12 2 59" xfId="14112"/>
    <cellStyle name="Percent 2 12 2 6" xfId="2263"/>
    <cellStyle name="Percent 2 12 2 60" xfId="14238"/>
    <cellStyle name="Percent 2 12 2 61" xfId="14280"/>
    <cellStyle name="Percent 2 12 2 62" xfId="14850"/>
    <cellStyle name="Percent 2 12 2 63" xfId="15023"/>
    <cellStyle name="Percent 2 12 2 64" xfId="15147"/>
    <cellStyle name="Percent 2 12 2 65" xfId="15192"/>
    <cellStyle name="Percent 2 12 2 7" xfId="2486"/>
    <cellStyle name="Percent 2 12 2 8" xfId="2707"/>
    <cellStyle name="Percent 2 12 2 9" xfId="2925"/>
    <cellStyle name="Percent 2 12 20" xfId="5070"/>
    <cellStyle name="Percent 2 12 21" xfId="5271"/>
    <cellStyle name="Percent 2 12 22" xfId="5445"/>
    <cellStyle name="Percent 2 12 23" xfId="5570"/>
    <cellStyle name="Percent 2 12 24" xfId="5615"/>
    <cellStyle name="Percent 2 12 25" xfId="6389"/>
    <cellStyle name="Percent 2 12 26" xfId="6617"/>
    <cellStyle name="Percent 2 12 27" xfId="6844"/>
    <cellStyle name="Percent 2 12 28" xfId="7072"/>
    <cellStyle name="Percent 2 12 29" xfId="7299"/>
    <cellStyle name="Percent 2 12 3" xfId="778"/>
    <cellStyle name="Percent 2 12 3 10" xfId="3365"/>
    <cellStyle name="Percent 2 12 3 11" xfId="3579"/>
    <cellStyle name="Percent 2 12 3 12" xfId="3796"/>
    <cellStyle name="Percent 2 12 3 13" xfId="4011"/>
    <cellStyle name="Percent 2 12 3 14" xfId="4226"/>
    <cellStyle name="Percent 2 12 3 15" xfId="4442"/>
    <cellStyle name="Percent 2 12 3 16" xfId="4656"/>
    <cellStyle name="Percent 2 12 3 17" xfId="4869"/>
    <cellStyle name="Percent 2 12 3 18" xfId="5073"/>
    <cellStyle name="Percent 2 12 3 19" xfId="5274"/>
    <cellStyle name="Percent 2 12 3 2" xfId="1593"/>
    <cellStyle name="Percent 2 12 3 20" xfId="5448"/>
    <cellStyle name="Percent 2 12 3 21" xfId="5573"/>
    <cellStyle name="Percent 2 12 3 22" xfId="5618"/>
    <cellStyle name="Percent 2 12 3 23" xfId="6392"/>
    <cellStyle name="Percent 2 12 3 24" xfId="6620"/>
    <cellStyle name="Percent 2 12 3 25" xfId="6847"/>
    <cellStyle name="Percent 2 12 3 26" xfId="7075"/>
    <cellStyle name="Percent 2 12 3 27" xfId="7302"/>
    <cellStyle name="Percent 2 12 3 28" xfId="7528"/>
    <cellStyle name="Percent 2 12 3 29" xfId="7755"/>
    <cellStyle name="Percent 2 12 3 3" xfId="1818"/>
    <cellStyle name="Percent 2 12 3 30" xfId="7982"/>
    <cellStyle name="Percent 2 12 3 31" xfId="8208"/>
    <cellStyle name="Percent 2 12 3 32" xfId="8435"/>
    <cellStyle name="Percent 2 12 3 33" xfId="8662"/>
    <cellStyle name="Percent 2 12 3 34" xfId="8889"/>
    <cellStyle name="Percent 2 12 3 35" xfId="9113"/>
    <cellStyle name="Percent 2 12 3 36" xfId="9337"/>
    <cellStyle name="Percent 2 12 3 37" xfId="9560"/>
    <cellStyle name="Percent 2 12 3 38" xfId="9784"/>
    <cellStyle name="Percent 2 12 3 39" xfId="10003"/>
    <cellStyle name="Percent 2 12 3 4" xfId="2042"/>
    <cellStyle name="Percent 2 12 3 40" xfId="10221"/>
    <cellStyle name="Percent 2 12 3 41" xfId="10439"/>
    <cellStyle name="Percent 2 12 3 42" xfId="10657"/>
    <cellStyle name="Percent 2 12 3 43" xfId="10875"/>
    <cellStyle name="Percent 2 12 3 44" xfId="11092"/>
    <cellStyle name="Percent 2 12 3 45" xfId="11307"/>
    <cellStyle name="Percent 2 12 3 46" xfId="11522"/>
    <cellStyle name="Percent 2 12 3 47" xfId="11736"/>
    <cellStyle name="Percent 2 12 3 48" xfId="11951"/>
    <cellStyle name="Percent 2 12 3 49" xfId="12165"/>
    <cellStyle name="Percent 2 12 3 5" xfId="2265"/>
    <cellStyle name="Percent 2 12 3 50" xfId="12369"/>
    <cellStyle name="Percent 2 12 3 51" xfId="12571"/>
    <cellStyle name="Percent 2 12 3 52" xfId="12745"/>
    <cellStyle name="Percent 2 12 3 53" xfId="12869"/>
    <cellStyle name="Percent 2 12 3 54" xfId="12914"/>
    <cellStyle name="Percent 2 12 3 55" xfId="13533"/>
    <cellStyle name="Percent 2 12 3 56" xfId="13737"/>
    <cellStyle name="Percent 2 12 3 57" xfId="13942"/>
    <cellStyle name="Percent 2 12 3 58" xfId="14114"/>
    <cellStyle name="Percent 2 12 3 59" xfId="14240"/>
    <cellStyle name="Percent 2 12 3 6" xfId="2488"/>
    <cellStyle name="Percent 2 12 3 60" xfId="14282"/>
    <cellStyle name="Percent 2 12 3 61" xfId="14852"/>
    <cellStyle name="Percent 2 12 3 62" xfId="15025"/>
    <cellStyle name="Percent 2 12 3 63" xfId="15149"/>
    <cellStyle name="Percent 2 12 3 64" xfId="15194"/>
    <cellStyle name="Percent 2 12 3 7" xfId="2709"/>
    <cellStyle name="Percent 2 12 3 8" xfId="2927"/>
    <cellStyle name="Percent 2 12 3 9" xfId="3145"/>
    <cellStyle name="Percent 2 12 30" xfId="7525"/>
    <cellStyle name="Percent 2 12 31" xfId="7752"/>
    <cellStyle name="Percent 2 12 32" xfId="7979"/>
    <cellStyle name="Percent 2 12 33" xfId="8205"/>
    <cellStyle name="Percent 2 12 34" xfId="8432"/>
    <cellStyle name="Percent 2 12 35" xfId="8659"/>
    <cellStyle name="Percent 2 12 36" xfId="8886"/>
    <cellStyle name="Percent 2 12 37" xfId="9110"/>
    <cellStyle name="Percent 2 12 38" xfId="9334"/>
    <cellStyle name="Percent 2 12 39" xfId="9557"/>
    <cellStyle name="Percent 2 12 4" xfId="1590"/>
    <cellStyle name="Percent 2 12 40" xfId="9781"/>
    <cellStyle name="Percent 2 12 41" xfId="10000"/>
    <cellStyle name="Percent 2 12 42" xfId="10218"/>
    <cellStyle name="Percent 2 12 43" xfId="10436"/>
    <cellStyle name="Percent 2 12 44" xfId="10654"/>
    <cellStyle name="Percent 2 12 45" xfId="10872"/>
    <cellStyle name="Percent 2 12 46" xfId="11089"/>
    <cellStyle name="Percent 2 12 47" xfId="11304"/>
    <cellStyle name="Percent 2 12 48" xfId="11519"/>
    <cellStyle name="Percent 2 12 49" xfId="11733"/>
    <cellStyle name="Percent 2 12 5" xfId="1815"/>
    <cellStyle name="Percent 2 12 50" xfId="11948"/>
    <cellStyle name="Percent 2 12 51" xfId="12162"/>
    <cellStyle name="Percent 2 12 52" xfId="12366"/>
    <cellStyle name="Percent 2 12 53" xfId="12568"/>
    <cellStyle name="Percent 2 12 54" xfId="12742"/>
    <cellStyle name="Percent 2 12 55" xfId="12866"/>
    <cellStyle name="Percent 2 12 56" xfId="12911"/>
    <cellStyle name="Percent 2 12 57" xfId="13530"/>
    <cellStyle name="Percent 2 12 58" xfId="13734"/>
    <cellStyle name="Percent 2 12 59" xfId="13939"/>
    <cellStyle name="Percent 2 12 6" xfId="2039"/>
    <cellStyle name="Percent 2 12 60" xfId="14111"/>
    <cellStyle name="Percent 2 12 61" xfId="14237"/>
    <cellStyle name="Percent 2 12 62" xfId="14279"/>
    <cellStyle name="Percent 2 12 63" xfId="14849"/>
    <cellStyle name="Percent 2 12 64" xfId="15022"/>
    <cellStyle name="Percent 2 12 65" xfId="15146"/>
    <cellStyle name="Percent 2 12 66" xfId="15191"/>
    <cellStyle name="Percent 2 12 7" xfId="2262"/>
    <cellStyle name="Percent 2 12 8" xfId="2485"/>
    <cellStyle name="Percent 2 12 9" xfId="2706"/>
    <cellStyle name="Percent 2 13" xfId="15758"/>
    <cellStyle name="Percent 2 14" xfId="15759"/>
    <cellStyle name="Percent 2 15" xfId="15760"/>
    <cellStyle name="Percent 2 16" xfId="15761"/>
    <cellStyle name="Percent 2 17" xfId="15762"/>
    <cellStyle name="Percent 2 18" xfId="15763"/>
    <cellStyle name="Percent 2 19" xfId="15764"/>
    <cellStyle name="Percent 2 2" xfId="779"/>
    <cellStyle name="Percent 2 2 2" xfId="780"/>
    <cellStyle name="Percent 2 2 2 10" xfId="2929"/>
    <cellStyle name="Percent 2 2 2 11" xfId="3147"/>
    <cellStyle name="Percent 2 2 2 12" xfId="3367"/>
    <cellStyle name="Percent 2 2 2 13" xfId="3581"/>
    <cellStyle name="Percent 2 2 2 14" xfId="3798"/>
    <cellStyle name="Percent 2 2 2 15" xfId="4013"/>
    <cellStyle name="Percent 2 2 2 16" xfId="4228"/>
    <cellStyle name="Percent 2 2 2 17" xfId="4444"/>
    <cellStyle name="Percent 2 2 2 18" xfId="4658"/>
    <cellStyle name="Percent 2 2 2 19" xfId="4871"/>
    <cellStyle name="Percent 2 2 2 2" xfId="781"/>
    <cellStyle name="Percent 2 2 2 2 10" xfId="3148"/>
    <cellStyle name="Percent 2 2 2 2 11" xfId="3368"/>
    <cellStyle name="Percent 2 2 2 2 12" xfId="3582"/>
    <cellStyle name="Percent 2 2 2 2 13" xfId="3799"/>
    <cellStyle name="Percent 2 2 2 2 14" xfId="4014"/>
    <cellStyle name="Percent 2 2 2 2 15" xfId="4229"/>
    <cellStyle name="Percent 2 2 2 2 16" xfId="4445"/>
    <cellStyle name="Percent 2 2 2 2 17" xfId="4659"/>
    <cellStyle name="Percent 2 2 2 2 18" xfId="4872"/>
    <cellStyle name="Percent 2 2 2 2 19" xfId="5076"/>
    <cellStyle name="Percent 2 2 2 2 2" xfId="782"/>
    <cellStyle name="Percent 2 2 2 2 2 10" xfId="3369"/>
    <cellStyle name="Percent 2 2 2 2 2 11" xfId="3583"/>
    <cellStyle name="Percent 2 2 2 2 2 12" xfId="3800"/>
    <cellStyle name="Percent 2 2 2 2 2 13" xfId="4015"/>
    <cellStyle name="Percent 2 2 2 2 2 14" xfId="4230"/>
    <cellStyle name="Percent 2 2 2 2 2 15" xfId="4446"/>
    <cellStyle name="Percent 2 2 2 2 2 16" xfId="4660"/>
    <cellStyle name="Percent 2 2 2 2 2 17" xfId="4873"/>
    <cellStyle name="Percent 2 2 2 2 2 18" xfId="5077"/>
    <cellStyle name="Percent 2 2 2 2 2 19" xfId="5278"/>
    <cellStyle name="Percent 2 2 2 2 2 2" xfId="1597"/>
    <cellStyle name="Percent 2 2 2 2 2 20" xfId="5452"/>
    <cellStyle name="Percent 2 2 2 2 2 21" xfId="5577"/>
    <cellStyle name="Percent 2 2 2 2 2 22" xfId="5621"/>
    <cellStyle name="Percent 2 2 2 2 2 23" xfId="6396"/>
    <cellStyle name="Percent 2 2 2 2 2 24" xfId="6624"/>
    <cellStyle name="Percent 2 2 2 2 2 25" xfId="6851"/>
    <cellStyle name="Percent 2 2 2 2 2 26" xfId="7079"/>
    <cellStyle name="Percent 2 2 2 2 2 27" xfId="7306"/>
    <cellStyle name="Percent 2 2 2 2 2 28" xfId="7532"/>
    <cellStyle name="Percent 2 2 2 2 2 29" xfId="7759"/>
    <cellStyle name="Percent 2 2 2 2 2 3" xfId="1822"/>
    <cellStyle name="Percent 2 2 2 2 2 30" xfId="7986"/>
    <cellStyle name="Percent 2 2 2 2 2 31" xfId="8212"/>
    <cellStyle name="Percent 2 2 2 2 2 32" xfId="8439"/>
    <cellStyle name="Percent 2 2 2 2 2 33" xfId="8666"/>
    <cellStyle name="Percent 2 2 2 2 2 34" xfId="8893"/>
    <cellStyle name="Percent 2 2 2 2 2 35" xfId="9117"/>
    <cellStyle name="Percent 2 2 2 2 2 36" xfId="9341"/>
    <cellStyle name="Percent 2 2 2 2 2 37" xfId="9564"/>
    <cellStyle name="Percent 2 2 2 2 2 38" xfId="9788"/>
    <cellStyle name="Percent 2 2 2 2 2 39" xfId="10007"/>
    <cellStyle name="Percent 2 2 2 2 2 4" xfId="2046"/>
    <cellStyle name="Percent 2 2 2 2 2 40" xfId="10225"/>
    <cellStyle name="Percent 2 2 2 2 2 41" xfId="10443"/>
    <cellStyle name="Percent 2 2 2 2 2 42" xfId="10661"/>
    <cellStyle name="Percent 2 2 2 2 2 43" xfId="10879"/>
    <cellStyle name="Percent 2 2 2 2 2 44" xfId="11096"/>
    <cellStyle name="Percent 2 2 2 2 2 45" xfId="11311"/>
    <cellStyle name="Percent 2 2 2 2 2 46" xfId="11526"/>
    <cellStyle name="Percent 2 2 2 2 2 47" xfId="11740"/>
    <cellStyle name="Percent 2 2 2 2 2 48" xfId="11955"/>
    <cellStyle name="Percent 2 2 2 2 2 49" xfId="12169"/>
    <cellStyle name="Percent 2 2 2 2 2 5" xfId="2269"/>
    <cellStyle name="Percent 2 2 2 2 2 50" xfId="12373"/>
    <cellStyle name="Percent 2 2 2 2 2 51" xfId="12575"/>
    <cellStyle name="Percent 2 2 2 2 2 52" xfId="12749"/>
    <cellStyle name="Percent 2 2 2 2 2 53" xfId="12873"/>
    <cellStyle name="Percent 2 2 2 2 2 54" xfId="12917"/>
    <cellStyle name="Percent 2 2 2 2 2 55" xfId="13537"/>
    <cellStyle name="Percent 2 2 2 2 2 56" xfId="13741"/>
    <cellStyle name="Percent 2 2 2 2 2 57" xfId="13946"/>
    <cellStyle name="Percent 2 2 2 2 2 58" xfId="14118"/>
    <cellStyle name="Percent 2 2 2 2 2 59" xfId="14244"/>
    <cellStyle name="Percent 2 2 2 2 2 6" xfId="2492"/>
    <cellStyle name="Percent 2 2 2 2 2 60" xfId="14285"/>
    <cellStyle name="Percent 2 2 2 2 2 61" xfId="14856"/>
    <cellStyle name="Percent 2 2 2 2 2 62" xfId="15029"/>
    <cellStyle name="Percent 2 2 2 2 2 63" xfId="15153"/>
    <cellStyle name="Percent 2 2 2 2 2 64" xfId="15197"/>
    <cellStyle name="Percent 2 2 2 2 2 7" xfId="2713"/>
    <cellStyle name="Percent 2 2 2 2 2 8" xfId="2931"/>
    <cellStyle name="Percent 2 2 2 2 2 9" xfId="3149"/>
    <cellStyle name="Percent 2 2 2 2 20" xfId="5277"/>
    <cellStyle name="Percent 2 2 2 2 21" xfId="5451"/>
    <cellStyle name="Percent 2 2 2 2 22" xfId="5576"/>
    <cellStyle name="Percent 2 2 2 2 23" xfId="5620"/>
    <cellStyle name="Percent 2 2 2 2 24" xfId="6395"/>
    <cellStyle name="Percent 2 2 2 2 25" xfId="6623"/>
    <cellStyle name="Percent 2 2 2 2 26" xfId="6850"/>
    <cellStyle name="Percent 2 2 2 2 27" xfId="7078"/>
    <cellStyle name="Percent 2 2 2 2 28" xfId="7305"/>
    <cellStyle name="Percent 2 2 2 2 29" xfId="7531"/>
    <cellStyle name="Percent 2 2 2 2 3" xfId="1596"/>
    <cellStyle name="Percent 2 2 2 2 30" xfId="7758"/>
    <cellStyle name="Percent 2 2 2 2 31" xfId="7985"/>
    <cellStyle name="Percent 2 2 2 2 32" xfId="8211"/>
    <cellStyle name="Percent 2 2 2 2 33" xfId="8438"/>
    <cellStyle name="Percent 2 2 2 2 34" xfId="8665"/>
    <cellStyle name="Percent 2 2 2 2 35" xfId="8892"/>
    <cellStyle name="Percent 2 2 2 2 36" xfId="9116"/>
    <cellStyle name="Percent 2 2 2 2 37" xfId="9340"/>
    <cellStyle name="Percent 2 2 2 2 38" xfId="9563"/>
    <cellStyle name="Percent 2 2 2 2 39" xfId="9787"/>
    <cellStyle name="Percent 2 2 2 2 4" xfId="1821"/>
    <cellStyle name="Percent 2 2 2 2 40" xfId="10006"/>
    <cellStyle name="Percent 2 2 2 2 41" xfId="10224"/>
    <cellStyle name="Percent 2 2 2 2 42" xfId="10442"/>
    <cellStyle name="Percent 2 2 2 2 43" xfId="10660"/>
    <cellStyle name="Percent 2 2 2 2 44" xfId="10878"/>
    <cellStyle name="Percent 2 2 2 2 45" xfId="11095"/>
    <cellStyle name="Percent 2 2 2 2 46" xfId="11310"/>
    <cellStyle name="Percent 2 2 2 2 47" xfId="11525"/>
    <cellStyle name="Percent 2 2 2 2 48" xfId="11739"/>
    <cellStyle name="Percent 2 2 2 2 49" xfId="11954"/>
    <cellStyle name="Percent 2 2 2 2 5" xfId="2045"/>
    <cellStyle name="Percent 2 2 2 2 50" xfId="12168"/>
    <cellStyle name="Percent 2 2 2 2 51" xfId="12372"/>
    <cellStyle name="Percent 2 2 2 2 52" xfId="12574"/>
    <cellStyle name="Percent 2 2 2 2 53" xfId="12748"/>
    <cellStyle name="Percent 2 2 2 2 54" xfId="12872"/>
    <cellStyle name="Percent 2 2 2 2 55" xfId="12916"/>
    <cellStyle name="Percent 2 2 2 2 56" xfId="13536"/>
    <cellStyle name="Percent 2 2 2 2 57" xfId="13740"/>
    <cellStyle name="Percent 2 2 2 2 58" xfId="13945"/>
    <cellStyle name="Percent 2 2 2 2 59" xfId="14117"/>
    <cellStyle name="Percent 2 2 2 2 6" xfId="2268"/>
    <cellStyle name="Percent 2 2 2 2 60" xfId="14243"/>
    <cellStyle name="Percent 2 2 2 2 61" xfId="14284"/>
    <cellStyle name="Percent 2 2 2 2 62" xfId="14855"/>
    <cellStyle name="Percent 2 2 2 2 63" xfId="15028"/>
    <cellStyle name="Percent 2 2 2 2 64" xfId="15152"/>
    <cellStyle name="Percent 2 2 2 2 65" xfId="15196"/>
    <cellStyle name="Percent 2 2 2 2 7" xfId="2491"/>
    <cellStyle name="Percent 2 2 2 2 8" xfId="2712"/>
    <cellStyle name="Percent 2 2 2 2 9" xfId="2930"/>
    <cellStyle name="Percent 2 2 2 20" xfId="5075"/>
    <cellStyle name="Percent 2 2 2 21" xfId="5276"/>
    <cellStyle name="Percent 2 2 2 22" xfId="5450"/>
    <cellStyle name="Percent 2 2 2 23" xfId="5575"/>
    <cellStyle name="Percent 2 2 2 24" xfId="5619"/>
    <cellStyle name="Percent 2 2 2 25" xfId="6394"/>
    <cellStyle name="Percent 2 2 2 26" xfId="6622"/>
    <cellStyle name="Percent 2 2 2 27" xfId="6849"/>
    <cellStyle name="Percent 2 2 2 28" xfId="7077"/>
    <cellStyle name="Percent 2 2 2 29" xfId="7304"/>
    <cellStyle name="Percent 2 2 2 3" xfId="783"/>
    <cellStyle name="Percent 2 2 2 3 10" xfId="3370"/>
    <cellStyle name="Percent 2 2 2 3 11" xfId="3584"/>
    <cellStyle name="Percent 2 2 2 3 12" xfId="3801"/>
    <cellStyle name="Percent 2 2 2 3 13" xfId="4016"/>
    <cellStyle name="Percent 2 2 2 3 14" xfId="4231"/>
    <cellStyle name="Percent 2 2 2 3 15" xfId="4447"/>
    <cellStyle name="Percent 2 2 2 3 16" xfId="4661"/>
    <cellStyle name="Percent 2 2 2 3 17" xfId="4874"/>
    <cellStyle name="Percent 2 2 2 3 18" xfId="5078"/>
    <cellStyle name="Percent 2 2 2 3 19" xfId="5279"/>
    <cellStyle name="Percent 2 2 2 3 2" xfId="1598"/>
    <cellStyle name="Percent 2 2 2 3 20" xfId="5453"/>
    <cellStyle name="Percent 2 2 2 3 21" xfId="5578"/>
    <cellStyle name="Percent 2 2 2 3 22" xfId="5622"/>
    <cellStyle name="Percent 2 2 2 3 23" xfId="6397"/>
    <cellStyle name="Percent 2 2 2 3 24" xfId="6625"/>
    <cellStyle name="Percent 2 2 2 3 25" xfId="6852"/>
    <cellStyle name="Percent 2 2 2 3 26" xfId="7080"/>
    <cellStyle name="Percent 2 2 2 3 27" xfId="7307"/>
    <cellStyle name="Percent 2 2 2 3 28" xfId="7533"/>
    <cellStyle name="Percent 2 2 2 3 29" xfId="7760"/>
    <cellStyle name="Percent 2 2 2 3 3" xfId="1823"/>
    <cellStyle name="Percent 2 2 2 3 30" xfId="7987"/>
    <cellStyle name="Percent 2 2 2 3 31" xfId="8213"/>
    <cellStyle name="Percent 2 2 2 3 32" xfId="8440"/>
    <cellStyle name="Percent 2 2 2 3 33" xfId="8667"/>
    <cellStyle name="Percent 2 2 2 3 34" xfId="8894"/>
    <cellStyle name="Percent 2 2 2 3 35" xfId="9118"/>
    <cellStyle name="Percent 2 2 2 3 36" xfId="9342"/>
    <cellStyle name="Percent 2 2 2 3 37" xfId="9565"/>
    <cellStyle name="Percent 2 2 2 3 38" xfId="9789"/>
    <cellStyle name="Percent 2 2 2 3 39" xfId="10008"/>
    <cellStyle name="Percent 2 2 2 3 4" xfId="2047"/>
    <cellStyle name="Percent 2 2 2 3 40" xfId="10226"/>
    <cellStyle name="Percent 2 2 2 3 41" xfId="10444"/>
    <cellStyle name="Percent 2 2 2 3 42" xfId="10662"/>
    <cellStyle name="Percent 2 2 2 3 43" xfId="10880"/>
    <cellStyle name="Percent 2 2 2 3 44" xfId="11097"/>
    <cellStyle name="Percent 2 2 2 3 45" xfId="11312"/>
    <cellStyle name="Percent 2 2 2 3 46" xfId="11527"/>
    <cellStyle name="Percent 2 2 2 3 47" xfId="11741"/>
    <cellStyle name="Percent 2 2 2 3 48" xfId="11956"/>
    <cellStyle name="Percent 2 2 2 3 49" xfId="12170"/>
    <cellStyle name="Percent 2 2 2 3 5" xfId="2270"/>
    <cellStyle name="Percent 2 2 2 3 50" xfId="12374"/>
    <cellStyle name="Percent 2 2 2 3 51" xfId="12576"/>
    <cellStyle name="Percent 2 2 2 3 52" xfId="12750"/>
    <cellStyle name="Percent 2 2 2 3 53" xfId="12874"/>
    <cellStyle name="Percent 2 2 2 3 54" xfId="12918"/>
    <cellStyle name="Percent 2 2 2 3 55" xfId="13538"/>
    <cellStyle name="Percent 2 2 2 3 56" xfId="13742"/>
    <cellStyle name="Percent 2 2 2 3 57" xfId="13947"/>
    <cellStyle name="Percent 2 2 2 3 58" xfId="14119"/>
    <cellStyle name="Percent 2 2 2 3 59" xfId="14245"/>
    <cellStyle name="Percent 2 2 2 3 6" xfId="2493"/>
    <cellStyle name="Percent 2 2 2 3 60" xfId="14286"/>
    <cellStyle name="Percent 2 2 2 3 61" xfId="14857"/>
    <cellStyle name="Percent 2 2 2 3 62" xfId="15030"/>
    <cellStyle name="Percent 2 2 2 3 63" xfId="15154"/>
    <cellStyle name="Percent 2 2 2 3 64" xfId="15198"/>
    <cellStyle name="Percent 2 2 2 3 7" xfId="2714"/>
    <cellStyle name="Percent 2 2 2 3 8" xfId="2932"/>
    <cellStyle name="Percent 2 2 2 3 9" xfId="3150"/>
    <cellStyle name="Percent 2 2 2 30" xfId="7530"/>
    <cellStyle name="Percent 2 2 2 31" xfId="7757"/>
    <cellStyle name="Percent 2 2 2 32" xfId="7984"/>
    <cellStyle name="Percent 2 2 2 33" xfId="8210"/>
    <cellStyle name="Percent 2 2 2 34" xfId="8437"/>
    <cellStyle name="Percent 2 2 2 35" xfId="8664"/>
    <cellStyle name="Percent 2 2 2 36" xfId="8891"/>
    <cellStyle name="Percent 2 2 2 37" xfId="9115"/>
    <cellStyle name="Percent 2 2 2 38" xfId="9339"/>
    <cellStyle name="Percent 2 2 2 39" xfId="9562"/>
    <cellStyle name="Percent 2 2 2 4" xfId="1595"/>
    <cellStyle name="Percent 2 2 2 40" xfId="9786"/>
    <cellStyle name="Percent 2 2 2 41" xfId="10005"/>
    <cellStyle name="Percent 2 2 2 42" xfId="10223"/>
    <cellStyle name="Percent 2 2 2 43" xfId="10441"/>
    <cellStyle name="Percent 2 2 2 44" xfId="10659"/>
    <cellStyle name="Percent 2 2 2 45" xfId="10877"/>
    <cellStyle name="Percent 2 2 2 46" xfId="11094"/>
    <cellStyle name="Percent 2 2 2 47" xfId="11309"/>
    <cellStyle name="Percent 2 2 2 48" xfId="11524"/>
    <cellStyle name="Percent 2 2 2 49" xfId="11738"/>
    <cellStyle name="Percent 2 2 2 5" xfId="1820"/>
    <cellStyle name="Percent 2 2 2 50" xfId="11953"/>
    <cellStyle name="Percent 2 2 2 51" xfId="12167"/>
    <cellStyle name="Percent 2 2 2 52" xfId="12371"/>
    <cellStyle name="Percent 2 2 2 53" xfId="12573"/>
    <cellStyle name="Percent 2 2 2 54" xfId="12747"/>
    <cellStyle name="Percent 2 2 2 55" xfId="12871"/>
    <cellStyle name="Percent 2 2 2 56" xfId="12915"/>
    <cellStyle name="Percent 2 2 2 57" xfId="13535"/>
    <cellStyle name="Percent 2 2 2 58" xfId="13739"/>
    <cellStyle name="Percent 2 2 2 59" xfId="13944"/>
    <cellStyle name="Percent 2 2 2 6" xfId="2044"/>
    <cellStyle name="Percent 2 2 2 60" xfId="14116"/>
    <cellStyle name="Percent 2 2 2 61" xfId="14242"/>
    <cellStyle name="Percent 2 2 2 62" xfId="14283"/>
    <cellStyle name="Percent 2 2 2 63" xfId="14854"/>
    <cellStyle name="Percent 2 2 2 64" xfId="15027"/>
    <cellStyle name="Percent 2 2 2 65" xfId="15151"/>
    <cellStyle name="Percent 2 2 2 66" xfId="15195"/>
    <cellStyle name="Percent 2 2 2 7" xfId="2267"/>
    <cellStyle name="Percent 2 2 2 8" xfId="2490"/>
    <cellStyle name="Percent 2 2 2 9" xfId="2711"/>
    <cellStyle name="Percent 2 2 3" xfId="16951"/>
    <cellStyle name="Percent 2 2 4" xfId="16952"/>
    <cellStyle name="Percent 2 2 5" xfId="16953"/>
    <cellStyle name="Percent 2 2 6" xfId="16954"/>
    <cellStyle name="Percent 2 2 7" xfId="16955"/>
    <cellStyle name="Percent 2 2 8" xfId="16956"/>
    <cellStyle name="Percent 2 20" xfId="15765"/>
    <cellStyle name="Percent 2 21" xfId="15766"/>
    <cellStyle name="Percent 2 22" xfId="15767"/>
    <cellStyle name="Percent 2 23" xfId="15768"/>
    <cellStyle name="Percent 2 24" xfId="15769"/>
    <cellStyle name="Percent 2 25" xfId="15770"/>
    <cellStyle name="Percent 2 26" xfId="15771"/>
    <cellStyle name="Percent 2 27" xfId="15772"/>
    <cellStyle name="Percent 2 28" xfId="15773"/>
    <cellStyle name="Percent 2 29" xfId="15774"/>
    <cellStyle name="Percent 2 3" xfId="784"/>
    <cellStyle name="Percent 2 3 2" xfId="785"/>
    <cellStyle name="Percent 2 3 3" xfId="15775"/>
    <cellStyle name="Percent 2 30" xfId="15776"/>
    <cellStyle name="Percent 2 31" xfId="15777"/>
    <cellStyle name="Percent 2 32" xfId="15778"/>
    <cellStyle name="Percent 2 33" xfId="15779"/>
    <cellStyle name="Percent 2 34" xfId="15780"/>
    <cellStyle name="Percent 2 35" xfId="15781"/>
    <cellStyle name="Percent 2 36" xfId="15782"/>
    <cellStyle name="Percent 2 37" xfId="15783"/>
    <cellStyle name="Percent 2 38" xfId="15784"/>
    <cellStyle name="Percent 2 4" xfId="786"/>
    <cellStyle name="Percent 2 4 2" xfId="787"/>
    <cellStyle name="Percent 2 5" xfId="788"/>
    <cellStyle name="Percent 2 5 2" xfId="789"/>
    <cellStyle name="Percent 2 5 2 10" xfId="25182"/>
    <cellStyle name="Percent 2 5 2 2" xfId="15785"/>
    <cellStyle name="Percent 2 5 2 2 2" xfId="19540"/>
    <cellStyle name="Percent 2 5 2 2 2 2" xfId="25183"/>
    <cellStyle name="Percent 2 5 2 2 3" xfId="19541"/>
    <cellStyle name="Percent 2 5 2 2 3 2" xfId="25184"/>
    <cellStyle name="Percent 2 5 2 2 4" xfId="25185"/>
    <cellStyle name="Percent 2 5 2 3" xfId="16957"/>
    <cellStyle name="Percent 2 5 2 3 2" xfId="19542"/>
    <cellStyle name="Percent 2 5 2 3 2 2" xfId="25186"/>
    <cellStyle name="Percent 2 5 2 3 3" xfId="20716"/>
    <cellStyle name="Percent 2 5 2 3 3 2" xfId="26386"/>
    <cellStyle name="Percent 2 5 2 3 4" xfId="25187"/>
    <cellStyle name="Percent 2 5 2 4" xfId="16958"/>
    <cellStyle name="Percent 2 5 2 4 2" xfId="19543"/>
    <cellStyle name="Percent 2 5 2 4 2 2" xfId="25188"/>
    <cellStyle name="Percent 2 5 2 4 3" xfId="20717"/>
    <cellStyle name="Percent 2 5 2 4 3 2" xfId="26387"/>
    <cellStyle name="Percent 2 5 2 4 4" xfId="25189"/>
    <cellStyle name="Percent 2 5 2 5" xfId="16959"/>
    <cellStyle name="Percent 2 5 2 5 2" xfId="19544"/>
    <cellStyle name="Percent 2 5 2 5 2 2" xfId="25190"/>
    <cellStyle name="Percent 2 5 2 5 3" xfId="20718"/>
    <cellStyle name="Percent 2 5 2 5 3 2" xfId="26388"/>
    <cellStyle name="Percent 2 5 2 5 4" xfId="25191"/>
    <cellStyle name="Percent 2 5 2 6" xfId="16960"/>
    <cellStyle name="Percent 2 5 2 6 2" xfId="19545"/>
    <cellStyle name="Percent 2 5 2 6 2 2" xfId="25192"/>
    <cellStyle name="Percent 2 5 2 6 3" xfId="20719"/>
    <cellStyle name="Percent 2 5 2 6 3 2" xfId="26389"/>
    <cellStyle name="Percent 2 5 2 6 4" xfId="25193"/>
    <cellStyle name="Percent 2 5 2 7" xfId="19546"/>
    <cellStyle name="Percent 2 5 2 7 2" xfId="25194"/>
    <cellStyle name="Percent 2 5 2 8" xfId="19547"/>
    <cellStyle name="Percent 2 5 2 8 2" xfId="25195"/>
    <cellStyle name="Percent 2 5 2 9" xfId="25196"/>
    <cellStyle name="Percent 2 5 3" xfId="790"/>
    <cellStyle name="Percent 2 5 4" xfId="15786"/>
    <cellStyle name="Percent 2 5 4 2" xfId="19548"/>
    <cellStyle name="Percent 2 5 4 2 2" xfId="25197"/>
    <cellStyle name="Percent 2 5 4 3" xfId="19549"/>
    <cellStyle name="Percent 2 5 4 3 2" xfId="25198"/>
    <cellStyle name="Percent 2 5 4 4" xfId="25199"/>
    <cellStyle name="Percent 2 5 5" xfId="25200"/>
    <cellStyle name="Percent 2 6" xfId="791"/>
    <cellStyle name="Percent 2 7" xfId="792"/>
    <cellStyle name="Percent 2 8" xfId="793"/>
    <cellStyle name="Percent 2 9" xfId="794"/>
    <cellStyle name="Percent 3" xfId="795"/>
    <cellStyle name="Percent 3 10" xfId="796"/>
    <cellStyle name="Percent 3 11" xfId="797"/>
    <cellStyle name="Percent 3 12" xfId="798"/>
    <cellStyle name="Percent 3 13" xfId="16961"/>
    <cellStyle name="Percent 3 14" xfId="16962"/>
    <cellStyle name="Percent 3 15" xfId="16963"/>
    <cellStyle name="Percent 3 16" xfId="16964"/>
    <cellStyle name="Percent 3 17" xfId="16965"/>
    <cellStyle name="Percent 3 18" xfId="16966"/>
    <cellStyle name="Percent 3 2" xfId="799"/>
    <cellStyle name="Percent 3 2 2" xfId="800"/>
    <cellStyle name="Percent 3 2 2 2" xfId="801"/>
    <cellStyle name="Percent 3 2 2 3" xfId="16967"/>
    <cellStyle name="Percent 3 2 2 4" xfId="16968"/>
    <cellStyle name="Percent 3 2 2 5" xfId="16969"/>
    <cellStyle name="Percent 3 2 2 6" xfId="16970"/>
    <cellStyle name="Percent 3 2 2 7" xfId="16971"/>
    <cellStyle name="Percent 3 2 2 8" xfId="16972"/>
    <cellStyle name="Percent 3 2 3" xfId="16973"/>
    <cellStyle name="Percent 3 2 4" xfId="16974"/>
    <cellStyle name="Percent 3 2 5" xfId="16975"/>
    <cellStyle name="Percent 3 2 6" xfId="16976"/>
    <cellStyle name="Percent 3 2 7" xfId="16977"/>
    <cellStyle name="Percent 3 2 8" xfId="16978"/>
    <cellStyle name="Percent 3 3" xfId="802"/>
    <cellStyle name="Percent 3 4" xfId="803"/>
    <cellStyle name="Percent 3 5" xfId="804"/>
    <cellStyle name="Percent 3 6" xfId="805"/>
    <cellStyle name="Percent 3 7" xfId="806"/>
    <cellStyle name="Percent 3 8" xfId="807"/>
    <cellStyle name="Percent 3 9" xfId="808"/>
    <cellStyle name="Percent 4" xfId="809"/>
    <cellStyle name="Percent 4 2" xfId="810"/>
    <cellStyle name="Percent 4 2 10" xfId="25201"/>
    <cellStyle name="Percent 4 2 2" xfId="15787"/>
    <cellStyle name="Percent 4 2 2 2" xfId="19550"/>
    <cellStyle name="Percent 4 2 2 2 2" xfId="25202"/>
    <cellStyle name="Percent 4 2 2 3" xfId="19551"/>
    <cellStyle name="Percent 4 2 2 3 2" xfId="25203"/>
    <cellStyle name="Percent 4 2 2 4" xfId="25204"/>
    <cellStyle name="Percent 4 2 3" xfId="16979"/>
    <cellStyle name="Percent 4 2 3 2" xfId="19552"/>
    <cellStyle name="Percent 4 2 3 2 2" xfId="25205"/>
    <cellStyle name="Percent 4 2 3 3" xfId="20720"/>
    <cellStyle name="Percent 4 2 3 3 2" xfId="26390"/>
    <cellStyle name="Percent 4 2 3 4" xfId="25206"/>
    <cellStyle name="Percent 4 2 4" xfId="16980"/>
    <cellStyle name="Percent 4 2 4 2" xfId="19553"/>
    <cellStyle name="Percent 4 2 4 2 2" xfId="25207"/>
    <cellStyle name="Percent 4 2 4 3" xfId="20721"/>
    <cellStyle name="Percent 4 2 4 3 2" xfId="26391"/>
    <cellStyle name="Percent 4 2 4 4" xfId="25208"/>
    <cellStyle name="Percent 4 2 5" xfId="16981"/>
    <cellStyle name="Percent 4 2 5 2" xfId="19554"/>
    <cellStyle name="Percent 4 2 5 2 2" xfId="25209"/>
    <cellStyle name="Percent 4 2 5 3" xfId="20722"/>
    <cellStyle name="Percent 4 2 5 3 2" xfId="26392"/>
    <cellStyle name="Percent 4 2 5 4" xfId="25210"/>
    <cellStyle name="Percent 4 2 6" xfId="16982"/>
    <cellStyle name="Percent 4 2 6 2" xfId="19555"/>
    <cellStyle name="Percent 4 2 6 2 2" xfId="25211"/>
    <cellStyle name="Percent 4 2 6 3" xfId="20723"/>
    <cellStyle name="Percent 4 2 6 3 2" xfId="26393"/>
    <cellStyle name="Percent 4 2 6 4" xfId="25212"/>
    <cellStyle name="Percent 4 2 7" xfId="19556"/>
    <cellStyle name="Percent 4 2 7 2" xfId="25213"/>
    <cellStyle name="Percent 4 2 8" xfId="19557"/>
    <cellStyle name="Percent 4 2 8 2" xfId="25214"/>
    <cellStyle name="Percent 4 2 9" xfId="25215"/>
    <cellStyle name="Percent 4 3" xfId="811"/>
    <cellStyle name="Percent 5" xfId="812"/>
    <cellStyle name="Percent 5 10" xfId="25216"/>
    <cellStyle name="Percent 5 11" xfId="25217"/>
    <cellStyle name="Percent 5 2" xfId="813"/>
    <cellStyle name="Percent 5 2 10" xfId="25218"/>
    <cellStyle name="Percent 5 2 2" xfId="15788"/>
    <cellStyle name="Percent 5 2 2 2" xfId="19558"/>
    <cellStyle name="Percent 5 2 2 2 2" xfId="25219"/>
    <cellStyle name="Percent 5 2 2 3" xfId="19559"/>
    <cellStyle name="Percent 5 2 2 3 2" xfId="25220"/>
    <cellStyle name="Percent 5 2 2 4" xfId="25221"/>
    <cellStyle name="Percent 5 2 3" xfId="16983"/>
    <cellStyle name="Percent 5 2 3 2" xfId="19560"/>
    <cellStyle name="Percent 5 2 3 2 2" xfId="25222"/>
    <cellStyle name="Percent 5 2 3 3" xfId="20724"/>
    <cellStyle name="Percent 5 2 3 3 2" xfId="26394"/>
    <cellStyle name="Percent 5 2 3 4" xfId="25223"/>
    <cellStyle name="Percent 5 2 4" xfId="16984"/>
    <cellStyle name="Percent 5 2 4 2" xfId="19561"/>
    <cellStyle name="Percent 5 2 4 2 2" xfId="25224"/>
    <cellStyle name="Percent 5 2 4 3" xfId="20725"/>
    <cellStyle name="Percent 5 2 4 3 2" xfId="26395"/>
    <cellStyle name="Percent 5 2 4 4" xfId="25225"/>
    <cellStyle name="Percent 5 2 5" xfId="16985"/>
    <cellStyle name="Percent 5 2 5 2" xfId="19562"/>
    <cellStyle name="Percent 5 2 5 2 2" xfId="25226"/>
    <cellStyle name="Percent 5 2 5 3" xfId="20726"/>
    <cellStyle name="Percent 5 2 5 3 2" xfId="26396"/>
    <cellStyle name="Percent 5 2 5 4" xfId="25227"/>
    <cellStyle name="Percent 5 2 6" xfId="16986"/>
    <cellStyle name="Percent 5 2 6 2" xfId="19563"/>
    <cellStyle name="Percent 5 2 6 2 2" xfId="25228"/>
    <cellStyle name="Percent 5 2 6 3" xfId="20727"/>
    <cellStyle name="Percent 5 2 6 3 2" xfId="26397"/>
    <cellStyle name="Percent 5 2 6 4" xfId="25229"/>
    <cellStyle name="Percent 5 2 7" xfId="19564"/>
    <cellStyle name="Percent 5 2 7 2" xfId="25230"/>
    <cellStyle name="Percent 5 2 8" xfId="19565"/>
    <cellStyle name="Percent 5 2 8 2" xfId="25231"/>
    <cellStyle name="Percent 5 2 9" xfId="25232"/>
    <cellStyle name="Percent 5 3" xfId="15789"/>
    <cellStyle name="Percent 5 3 2" xfId="19566"/>
    <cellStyle name="Percent 5 3 2 2" xfId="25233"/>
    <cellStyle name="Percent 5 3 3" xfId="19567"/>
    <cellStyle name="Percent 5 3 3 2" xfId="25234"/>
    <cellStyle name="Percent 5 3 4" xfId="25235"/>
    <cellStyle name="Percent 5 4" xfId="16987"/>
    <cellStyle name="Percent 5 4 2" xfId="19568"/>
    <cellStyle name="Percent 5 4 2 2" xfId="25236"/>
    <cellStyle name="Percent 5 4 3" xfId="20728"/>
    <cellStyle name="Percent 5 4 3 2" xfId="26398"/>
    <cellStyle name="Percent 5 4 4" xfId="25237"/>
    <cellStyle name="Percent 5 5" xfId="16988"/>
    <cellStyle name="Percent 5 5 2" xfId="19569"/>
    <cellStyle name="Percent 5 5 2 2" xfId="25238"/>
    <cellStyle name="Percent 5 5 3" xfId="20729"/>
    <cellStyle name="Percent 5 5 3 2" xfId="26399"/>
    <cellStyle name="Percent 5 5 4" xfId="25239"/>
    <cellStyle name="Percent 5 6" xfId="16989"/>
    <cellStyle name="Percent 5 6 2" xfId="19570"/>
    <cellStyle name="Percent 5 6 2 2" xfId="25240"/>
    <cellStyle name="Percent 5 6 3" xfId="20730"/>
    <cellStyle name="Percent 5 6 3 2" xfId="26400"/>
    <cellStyle name="Percent 5 6 4" xfId="25241"/>
    <cellStyle name="Percent 5 7" xfId="16990"/>
    <cellStyle name="Percent 5 7 2" xfId="19571"/>
    <cellStyle name="Percent 5 7 2 2" xfId="25242"/>
    <cellStyle name="Percent 5 7 3" xfId="20731"/>
    <cellStyle name="Percent 5 7 3 2" xfId="26401"/>
    <cellStyle name="Percent 5 7 4" xfId="25243"/>
    <cellStyle name="Percent 5 8" xfId="19572"/>
    <cellStyle name="Percent 5 8 2" xfId="25244"/>
    <cellStyle name="Percent 5 9" xfId="19573"/>
    <cellStyle name="Percent 5 9 2" xfId="25245"/>
    <cellStyle name="Style 1" xfId="814"/>
    <cellStyle name="Style 2" xfId="815"/>
    <cellStyle name="Style 3" xfId="816"/>
    <cellStyle name="Style 4" xfId="817"/>
    <cellStyle name="SUb Hd" xfId="818"/>
    <cellStyle name="SUb Hd 2" xfId="819"/>
    <cellStyle name="Sub Hd-mil" xfId="820"/>
    <cellStyle name="Sub Hd-mil 2" xfId="821"/>
    <cellStyle name="Title 2" xfId="822"/>
    <cellStyle name="Title 3" xfId="823"/>
    <cellStyle name="Title 4" xfId="824"/>
    <cellStyle name="Total 2" xfId="825"/>
    <cellStyle name="total 2 2" xfId="826"/>
    <cellStyle name="Total 3" xfId="827"/>
    <cellStyle name="Total 4" xfId="828"/>
    <cellStyle name="V Line" xfId="829"/>
    <cellStyle name="V Line 2" xfId="830"/>
    <cellStyle name="Warning Text 2" xfId="831"/>
    <cellStyle name="Warning Text 3" xfId="832"/>
    <cellStyle name="Warning Text 4" xfId="833"/>
    <cellStyle name="一般_t1" xfId="8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276225</xdr:colOff>
      <xdr:row>56</xdr:row>
      <xdr:rowOff>190497</xdr:rowOff>
    </xdr:from>
    <xdr:to>
      <xdr:col>17</xdr:col>
      <xdr:colOff>670251</xdr:colOff>
      <xdr:row>60</xdr:row>
      <xdr:rowOff>135724</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276225" y="10810872"/>
          <a:ext cx="7001995" cy="82629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en-US" sz="1000" b="1" i="0" strike="noStrike">
              <a:solidFill>
                <a:srgbClr val="000000"/>
              </a:solidFill>
              <a:latin typeface="Calibri" pitchFamily="34" charset="0"/>
              <a:cs typeface="Arial"/>
            </a:rPr>
            <a:t>Perdagangan langsung dari dan ke luar negeri merujuk kepada import dan eksport dari dan ke Sabah yang tidak dipunggah atau dipindahkan di Singapura.  Ini termasuk perdagangan dengan Semenanjung Malaysia dan Sarawak.</a:t>
          </a:r>
          <a:endParaRPr lang="en-US" sz="1000" b="0" i="0" strike="noStrike">
            <a:solidFill>
              <a:srgbClr val="000000"/>
            </a:solidFill>
            <a:latin typeface="Calibri" pitchFamily="34" charset="0"/>
            <a:cs typeface="Arial"/>
          </a:endParaRPr>
        </a:p>
        <a:p>
          <a:pPr algn="just" rtl="0">
            <a:defRPr sz="1000"/>
          </a:pPr>
          <a:r>
            <a:rPr lang="en-US" sz="1000" b="0" i="1" strike="noStrike">
              <a:solidFill>
                <a:srgbClr val="000000"/>
              </a:solidFill>
              <a:latin typeface="Calibri" pitchFamily="34" charset="0"/>
              <a:cs typeface="Arial"/>
            </a:rPr>
            <a:t>Direct foreign trade refers to imports and exports into and from Sabah that are not handled or transhipped at the Republic of Singapore.  It includes trade with Peninsula Malaysia and Sarawak.</a:t>
          </a:r>
        </a:p>
      </xdr:txBody>
    </xdr:sp>
    <xdr:clientData/>
  </xdr:twoCellAnchor>
  <xdr:twoCellAnchor>
    <xdr:from>
      <xdr:col>1</xdr:col>
      <xdr:colOff>277957</xdr:colOff>
      <xdr:row>59</xdr:row>
      <xdr:rowOff>191807</xdr:rowOff>
    </xdr:from>
    <xdr:to>
      <xdr:col>17</xdr:col>
      <xdr:colOff>670252</xdr:colOff>
      <xdr:row>65</xdr:row>
      <xdr:rowOff>233360</xdr:rowOff>
    </xdr:to>
    <xdr:sp macro="" textlink="">
      <xdr:nvSpPr>
        <xdr:cNvPr id="3" name="Text Box 7">
          <a:extLst>
            <a:ext uri="{FF2B5EF4-FFF2-40B4-BE49-F238E27FC236}">
              <a16:creationId xmlns:a16="http://schemas.microsoft.com/office/drawing/2014/main" id="{00000000-0008-0000-0000-000003000000}"/>
            </a:ext>
          </a:extLst>
        </xdr:cNvPr>
        <xdr:cNvSpPr txBox="1">
          <a:spLocks noChangeArrowheads="1"/>
        </xdr:cNvSpPr>
      </xdr:nvSpPr>
      <xdr:spPr bwMode="auto">
        <a:xfrm>
          <a:off x="277957" y="11467026"/>
          <a:ext cx="7000264" cy="946428"/>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1000" b="1" i="0" strike="noStrike">
              <a:solidFill>
                <a:srgbClr val="000000"/>
              </a:solidFill>
              <a:latin typeface="Calibri" pitchFamily="34" charset="0"/>
              <a:cs typeface="Arial"/>
            </a:rPr>
            <a:t>Merujuk kepada import dan eksport Sabah melalui limbongan dan jeti Singapura.  Oleh itu, barang-barang yang berasal dari Singapura yang dibawa masuk ke Sabah dan barang-barang yang berasal dari Sabah yang dieksport ke Singapura adalah termasuk di bawah kepala rencana ini</a:t>
          </a:r>
          <a:r>
            <a:rPr lang="en-US" sz="1000" b="0" i="0" strike="noStrike">
              <a:solidFill>
                <a:srgbClr val="000000"/>
              </a:solidFill>
              <a:latin typeface="Calibri" pitchFamily="34" charset="0"/>
              <a:cs typeface="Arial"/>
            </a:rPr>
            <a:t>.</a:t>
          </a:r>
        </a:p>
        <a:p>
          <a:pPr algn="just" rtl="0">
            <a:defRPr sz="1000"/>
          </a:pPr>
          <a:r>
            <a:rPr lang="en-US" sz="1000" b="0" i="1" strike="noStrike">
              <a:solidFill>
                <a:srgbClr val="000000"/>
              </a:solidFill>
              <a:latin typeface="Calibri" pitchFamily="34" charset="0"/>
              <a:cs typeface="Arial"/>
            </a:rPr>
            <a:t>Refers to Sabah's imports and exports which pass through (via) the Republic of Singapore docks and wharves, hence, goods of the Republic of Singapore origin imported into Sabah and goods of Sabah origin exported to the Republic of Singapore are included under this heading.</a:t>
          </a:r>
        </a:p>
      </xdr:txBody>
    </xdr:sp>
    <xdr:clientData/>
  </xdr:twoCellAnchor>
  <xdr:oneCellAnchor>
    <xdr:from>
      <xdr:col>0</xdr:col>
      <xdr:colOff>0</xdr:colOff>
      <xdr:row>57</xdr:row>
      <xdr:rowOff>47623</xdr:rowOff>
    </xdr:from>
    <xdr:ext cx="381000" cy="248851"/>
    <xdr:sp macro="" textlink="">
      <xdr:nvSpPr>
        <xdr:cNvPr id="4" name="TextBox 3"/>
        <xdr:cNvSpPr txBox="1"/>
      </xdr:nvSpPr>
      <xdr:spPr>
        <a:xfrm>
          <a:off x="0" y="10465592"/>
          <a:ext cx="3810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1000" b="1"/>
            <a:t>(a)</a:t>
          </a:r>
        </a:p>
      </xdr:txBody>
    </xdr:sp>
    <xdr:clientData/>
  </xdr:oneCellAnchor>
  <xdr:oneCellAnchor>
    <xdr:from>
      <xdr:col>0</xdr:col>
      <xdr:colOff>0</xdr:colOff>
      <xdr:row>60</xdr:row>
      <xdr:rowOff>47619</xdr:rowOff>
    </xdr:from>
    <xdr:ext cx="381000" cy="248851"/>
    <xdr:sp macro="" textlink="">
      <xdr:nvSpPr>
        <xdr:cNvPr id="5" name="TextBox 4"/>
        <xdr:cNvSpPr txBox="1"/>
      </xdr:nvSpPr>
      <xdr:spPr>
        <a:xfrm>
          <a:off x="0" y="11144244"/>
          <a:ext cx="3810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MY" sz="1000" b="1"/>
            <a:t>(b)</a:t>
          </a:r>
        </a:p>
      </xdr:txBody>
    </xdr:sp>
    <xdr:clientData/>
  </xdr:oneCellAnchor>
  <xdr:oneCellAnchor>
    <xdr:from>
      <xdr:col>0</xdr:col>
      <xdr:colOff>0</xdr:colOff>
      <xdr:row>55</xdr:row>
      <xdr:rowOff>142879</xdr:rowOff>
    </xdr:from>
    <xdr:ext cx="938975" cy="261934"/>
    <xdr:sp macro="" textlink="">
      <xdr:nvSpPr>
        <xdr:cNvPr id="6" name="TextBox 5"/>
        <xdr:cNvSpPr txBox="1"/>
      </xdr:nvSpPr>
      <xdr:spPr>
        <a:xfrm>
          <a:off x="0" y="10560848"/>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mn-lt"/>
              <a:ea typeface="+mn-ea"/>
              <a:cs typeface="+mn-cs"/>
            </a:rPr>
            <a:t>Nota </a:t>
          </a:r>
          <a:r>
            <a:rPr lang="en-US" sz="1100" b="0" i="0">
              <a:solidFill>
                <a:schemeClr val="tx1"/>
              </a:solidFill>
              <a:effectLst/>
              <a:latin typeface="+mn-lt"/>
              <a:ea typeface="+mn-ea"/>
              <a:cs typeface="+mn-cs"/>
            </a:rPr>
            <a:t>/</a:t>
          </a:r>
          <a:r>
            <a:rPr lang="en-US" sz="1100" b="0" i="1">
              <a:solidFill>
                <a:schemeClr val="tx1"/>
              </a:solidFill>
              <a:effectLst/>
              <a:latin typeface="+mn-lt"/>
              <a:ea typeface="+mn-ea"/>
              <a:cs typeface="+mn-cs"/>
            </a:rPr>
            <a:t> Note </a:t>
          </a:r>
          <a:r>
            <a:rPr lang="en-US" sz="1100" b="1" i="0">
              <a:solidFill>
                <a:schemeClr val="tx1"/>
              </a:solidFill>
              <a:effectLst/>
              <a:latin typeface="+mn-lt"/>
              <a:ea typeface="+mn-ea"/>
              <a:cs typeface="+mn-cs"/>
            </a:rPr>
            <a:t>:</a:t>
          </a:r>
          <a:endParaRPr lang="en-MY">
            <a:effectLst/>
          </a:endParaRPr>
        </a:p>
        <a:p>
          <a:endParaRPr lang="en-MY"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189628</xdr:colOff>
      <xdr:row>55</xdr:row>
      <xdr:rowOff>225981</xdr:rowOff>
    </xdr:from>
    <xdr:to>
      <xdr:col>25</xdr:col>
      <xdr:colOff>370603</xdr:colOff>
      <xdr:row>58</xdr:row>
      <xdr:rowOff>169065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821534" y="11215450"/>
          <a:ext cx="4002882" cy="39552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  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xdr:txBody>
    </xdr:sp>
    <xdr:clientData/>
  </xdr:twoCellAnchor>
  <xdr:oneCellAnchor>
    <xdr:from>
      <xdr:col>18</xdr:col>
      <xdr:colOff>0</xdr:colOff>
      <xdr:row>54</xdr:row>
      <xdr:rowOff>202402</xdr:rowOff>
    </xdr:from>
    <xdr:ext cx="938975" cy="261934"/>
    <xdr:sp macro="" textlink="">
      <xdr:nvSpPr>
        <xdr:cNvPr id="3" name="TextBox 2"/>
        <xdr:cNvSpPr txBox="1"/>
      </xdr:nvSpPr>
      <xdr:spPr>
        <a:xfrm>
          <a:off x="7631906" y="10965652"/>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0</xdr:colOff>
      <xdr:row>56</xdr:row>
      <xdr:rowOff>19040</xdr:rowOff>
    </xdr:from>
    <xdr:to>
      <xdr:col>24</xdr:col>
      <xdr:colOff>190500</xdr:colOff>
      <xdr:row>57</xdr:row>
      <xdr:rowOff>219066</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608094" y="11234728"/>
          <a:ext cx="3274219" cy="42624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a:t>
          </a:r>
          <a:r>
            <a:rPr lang="en-US" sz="1000" b="0" i="1" strike="noStrike" baseline="0">
              <a:solidFill>
                <a:srgbClr val="000000"/>
              </a:solidFill>
              <a:latin typeface="Calibri" pitchFamily="34" charset="0"/>
              <a:cs typeface="Arial"/>
            </a:rPr>
            <a:t> </a:t>
          </a:r>
          <a:r>
            <a:rPr lang="en-US" sz="1000" b="0" i="1" strike="noStrike">
              <a:solidFill>
                <a:srgbClr val="000000"/>
              </a:solidFill>
              <a:latin typeface="Calibri" pitchFamily="34" charset="0"/>
              <a:cs typeface="Arial"/>
            </a:rPr>
            <a:t>and electronic products.</a:t>
          </a:r>
        </a:p>
      </xdr:txBody>
    </xdr:sp>
    <xdr:clientData/>
  </xdr:twoCellAnchor>
  <xdr:oneCellAnchor>
    <xdr:from>
      <xdr:col>18</xdr:col>
      <xdr:colOff>0</xdr:colOff>
      <xdr:row>55</xdr:row>
      <xdr:rowOff>0</xdr:rowOff>
    </xdr:from>
    <xdr:ext cx="938975" cy="261934"/>
    <xdr:sp macro="" textlink="">
      <xdr:nvSpPr>
        <xdr:cNvPr id="3" name="TextBox 2"/>
        <xdr:cNvSpPr txBox="1"/>
      </xdr:nvSpPr>
      <xdr:spPr>
        <a:xfrm>
          <a:off x="7608094" y="10989469"/>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19</xdr:col>
      <xdr:colOff>125557</xdr:colOff>
      <xdr:row>57</xdr:row>
      <xdr:rowOff>22949</xdr:rowOff>
    </xdr:from>
    <xdr:to>
      <xdr:col>25</xdr:col>
      <xdr:colOff>311319</xdr:colOff>
      <xdr:row>58</xdr:row>
      <xdr:rowOff>7579</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7733651" y="10833824"/>
          <a:ext cx="3757637" cy="36563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xdr:txBody>
    </xdr:sp>
    <xdr:clientData/>
  </xdr:twoCellAnchor>
  <xdr:oneCellAnchor>
    <xdr:from>
      <xdr:col>19</xdr:col>
      <xdr:colOff>0</xdr:colOff>
      <xdr:row>56</xdr:row>
      <xdr:rowOff>0</xdr:rowOff>
    </xdr:from>
    <xdr:ext cx="938975" cy="261934"/>
    <xdr:sp macro="" textlink="">
      <xdr:nvSpPr>
        <xdr:cNvPr id="3" name="TextBox 2"/>
        <xdr:cNvSpPr txBox="1"/>
      </xdr:nvSpPr>
      <xdr:spPr>
        <a:xfrm>
          <a:off x="7608094" y="10584656"/>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187603</xdr:colOff>
      <xdr:row>56</xdr:row>
      <xdr:rowOff>22883</xdr:rowOff>
    </xdr:from>
    <xdr:to>
      <xdr:col>31</xdr:col>
      <xdr:colOff>0</xdr:colOff>
      <xdr:row>60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7775496" y="9312434"/>
          <a:ext cx="6051807" cy="7048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Calibri" pitchFamily="34" charset="0"/>
              <a:cs typeface="Arial"/>
            </a:rPr>
            <a:t>1</a:t>
          </a:r>
          <a:r>
            <a:rPr lang="en-US" sz="1000" b="1" i="0" strike="noStrike">
              <a:solidFill>
                <a:srgbClr val="000000"/>
              </a:solidFill>
              <a:latin typeface="Calibri" pitchFamily="34" charset="0"/>
              <a:cs typeface="Arial"/>
            </a:rPr>
            <a:t>    Termasuk barang elektrik dan elektronik.</a:t>
          </a:r>
          <a:endParaRPr lang="en-US" sz="1000" b="0" i="0" strike="noStrike">
            <a:solidFill>
              <a:srgbClr val="000000"/>
            </a:solidFill>
            <a:latin typeface="Calibri" pitchFamily="34" charset="0"/>
            <a:cs typeface="Arial"/>
          </a:endParaRPr>
        </a:p>
        <a:p>
          <a:pPr algn="l" rtl="0">
            <a:defRPr sz="1000"/>
          </a:pPr>
          <a:r>
            <a:rPr lang="en-US" sz="1000" b="0" i="0" strike="noStrike">
              <a:solidFill>
                <a:srgbClr val="000000"/>
              </a:solidFill>
              <a:latin typeface="Calibri" pitchFamily="34" charset="0"/>
              <a:cs typeface="Arial"/>
            </a:rPr>
            <a:t>       </a:t>
          </a:r>
          <a:r>
            <a:rPr lang="en-US" sz="1000" b="0" i="1" strike="noStrike">
              <a:solidFill>
                <a:srgbClr val="000000"/>
              </a:solidFill>
              <a:latin typeface="Calibri" pitchFamily="34" charset="0"/>
              <a:cs typeface="Arial"/>
            </a:rPr>
            <a:t>Includes electrical and electronic  products.</a:t>
          </a:r>
        </a:p>
        <a:p>
          <a:pPr algn="l" rtl="0">
            <a:defRPr sz="1000"/>
          </a:pPr>
          <a:endParaRPr lang="en-US" sz="1000" b="0" i="1" strike="noStrike">
            <a:solidFill>
              <a:srgbClr val="000000"/>
            </a:solidFill>
            <a:latin typeface="Calibri" pitchFamily="34" charset="0"/>
            <a:cs typeface="Arial"/>
          </a:endParaRPr>
        </a:p>
      </xdr:txBody>
    </xdr:sp>
    <xdr:clientData/>
  </xdr:twoCellAnchor>
  <xdr:oneCellAnchor>
    <xdr:from>
      <xdr:col>19</xdr:col>
      <xdr:colOff>0</xdr:colOff>
      <xdr:row>55</xdr:row>
      <xdr:rowOff>0</xdr:rowOff>
    </xdr:from>
    <xdr:ext cx="938975" cy="261934"/>
    <xdr:sp macro="" textlink="">
      <xdr:nvSpPr>
        <xdr:cNvPr id="3" name="TextBox 2"/>
        <xdr:cNvSpPr txBox="1"/>
      </xdr:nvSpPr>
      <xdr:spPr>
        <a:xfrm>
          <a:off x="7620000" y="10632281"/>
          <a:ext cx="938975" cy="2619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n-lt"/>
              <a:ea typeface="+mn-ea"/>
              <a:cs typeface="+mn-cs"/>
            </a:rPr>
            <a:t>Nota </a:t>
          </a:r>
          <a:r>
            <a:rPr lang="en-US" sz="1000" b="0" i="0">
              <a:solidFill>
                <a:schemeClr val="tx1"/>
              </a:solidFill>
              <a:effectLst/>
              <a:latin typeface="+mn-lt"/>
              <a:ea typeface="+mn-ea"/>
              <a:cs typeface="+mn-cs"/>
            </a:rPr>
            <a:t>/</a:t>
          </a:r>
          <a:r>
            <a:rPr lang="en-US" sz="1000" b="0" i="1">
              <a:solidFill>
                <a:schemeClr val="tx1"/>
              </a:solidFill>
              <a:effectLst/>
              <a:latin typeface="+mn-lt"/>
              <a:ea typeface="+mn-ea"/>
              <a:cs typeface="+mn-cs"/>
            </a:rPr>
            <a:t> Note </a:t>
          </a:r>
          <a:r>
            <a:rPr lang="en-US" sz="1000" b="1" i="0">
              <a:solidFill>
                <a:schemeClr val="tx1"/>
              </a:solidFill>
              <a:effectLst/>
              <a:latin typeface="+mn-lt"/>
              <a:ea typeface="+mn-ea"/>
              <a:cs typeface="+mn-cs"/>
            </a:rPr>
            <a:t>:</a:t>
          </a:r>
          <a:endParaRPr lang="en-MY" sz="1000">
            <a:effectLst/>
          </a:endParaRPr>
        </a:p>
        <a:p>
          <a:endParaRPr lang="en-MY" sz="10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23</xdr:col>
      <xdr:colOff>95250</xdr:colOff>
      <xdr:row>13</xdr:row>
      <xdr:rowOff>104775</xdr:rowOff>
    </xdr:to>
    <xdr:sp macro="" textlink="">
      <xdr:nvSpPr>
        <xdr:cNvPr id="56357" name="Text Box 4">
          <a:extLst>
            <a:ext uri="{FF2B5EF4-FFF2-40B4-BE49-F238E27FC236}">
              <a16:creationId xmlns:a16="http://schemas.microsoft.com/office/drawing/2014/main" id="{00000000-0008-0000-0600-000025DC0000}"/>
            </a:ext>
          </a:extLst>
        </xdr:cNvPr>
        <xdr:cNvSpPr txBox="1">
          <a:spLocks noChangeArrowheads="1"/>
        </xdr:cNvSpPr>
      </xdr:nvSpPr>
      <xdr:spPr bwMode="auto">
        <a:xfrm>
          <a:off x="11525250" y="2733675"/>
          <a:ext cx="95250" cy="161925"/>
        </a:xfrm>
        <a:prstGeom prst="rect">
          <a:avLst/>
        </a:prstGeom>
        <a:noFill/>
        <a:ln w="9525">
          <a:noFill/>
          <a:miter lim="800000"/>
          <a:headEnd/>
          <a:tailEnd/>
        </a:ln>
      </xdr:spPr>
    </xdr:sp>
    <xdr:clientData/>
  </xdr:twoCellAnchor>
  <xdr:twoCellAnchor editAs="oneCell">
    <xdr:from>
      <xdr:col>23</xdr:col>
      <xdr:colOff>476250</xdr:colOff>
      <xdr:row>12</xdr:row>
      <xdr:rowOff>0</xdr:rowOff>
    </xdr:from>
    <xdr:to>
      <xdr:col>23</xdr:col>
      <xdr:colOff>476250</xdr:colOff>
      <xdr:row>13</xdr:row>
      <xdr:rowOff>104775</xdr:rowOff>
    </xdr:to>
    <xdr:sp macro="" textlink="">
      <xdr:nvSpPr>
        <xdr:cNvPr id="56358" name="Text Box 4">
          <a:extLst>
            <a:ext uri="{FF2B5EF4-FFF2-40B4-BE49-F238E27FC236}">
              <a16:creationId xmlns:a16="http://schemas.microsoft.com/office/drawing/2014/main" id="{00000000-0008-0000-0600-000026DC0000}"/>
            </a:ext>
          </a:extLst>
        </xdr:cNvPr>
        <xdr:cNvSpPr txBox="1">
          <a:spLocks noChangeArrowheads="1"/>
        </xdr:cNvSpPr>
      </xdr:nvSpPr>
      <xdr:spPr bwMode="auto">
        <a:xfrm>
          <a:off x="12001500" y="2733675"/>
          <a:ext cx="0" cy="161925"/>
        </a:xfrm>
        <a:prstGeom prst="rect">
          <a:avLst/>
        </a:prstGeom>
        <a:noFill/>
        <a:ln w="9525">
          <a:noFill/>
          <a:miter lim="800000"/>
          <a:headEnd/>
          <a:tailEnd/>
        </a:ln>
      </xdr:spPr>
    </xdr:sp>
    <xdr:clientData/>
  </xdr:twoCellAnchor>
  <xdr:twoCellAnchor editAs="oneCell">
    <xdr:from>
      <xdr:col>20</xdr:col>
      <xdr:colOff>476250</xdr:colOff>
      <xdr:row>12</xdr:row>
      <xdr:rowOff>0</xdr:rowOff>
    </xdr:from>
    <xdr:to>
      <xdr:col>20</xdr:col>
      <xdr:colOff>495300</xdr:colOff>
      <xdr:row>13</xdr:row>
      <xdr:rowOff>104775</xdr:rowOff>
    </xdr:to>
    <xdr:sp macro="" textlink="">
      <xdr:nvSpPr>
        <xdr:cNvPr id="56359" name="Text Box 4">
          <a:extLst>
            <a:ext uri="{FF2B5EF4-FFF2-40B4-BE49-F238E27FC236}">
              <a16:creationId xmlns:a16="http://schemas.microsoft.com/office/drawing/2014/main" id="{00000000-0008-0000-0600-000027DC0000}"/>
            </a:ext>
          </a:extLst>
        </xdr:cNvPr>
        <xdr:cNvSpPr txBox="1">
          <a:spLocks noChangeArrowheads="1"/>
        </xdr:cNvSpPr>
      </xdr:nvSpPr>
      <xdr:spPr bwMode="auto">
        <a:xfrm>
          <a:off x="10277475" y="2733675"/>
          <a:ext cx="19050" cy="16192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476250</xdr:colOff>
      <xdr:row>13</xdr:row>
      <xdr:rowOff>47625</xdr:rowOff>
    </xdr:from>
    <xdr:to>
      <xdr:col>22</xdr:col>
      <xdr:colOff>571500</xdr:colOff>
      <xdr:row>15</xdr:row>
      <xdr:rowOff>123825</xdr:rowOff>
    </xdr:to>
    <xdr:sp macro="" textlink="">
      <xdr:nvSpPr>
        <xdr:cNvPr id="57381" name="Text Box 4">
          <a:extLst>
            <a:ext uri="{FF2B5EF4-FFF2-40B4-BE49-F238E27FC236}">
              <a16:creationId xmlns:a16="http://schemas.microsoft.com/office/drawing/2014/main" id="{00000000-0008-0000-0700-000025E00000}"/>
            </a:ext>
          </a:extLst>
        </xdr:cNvPr>
        <xdr:cNvSpPr txBox="1">
          <a:spLocks noChangeArrowheads="1"/>
        </xdr:cNvSpPr>
      </xdr:nvSpPr>
      <xdr:spPr bwMode="auto">
        <a:xfrm>
          <a:off x="10401300" y="2286000"/>
          <a:ext cx="95250" cy="419100"/>
        </a:xfrm>
        <a:prstGeom prst="rect">
          <a:avLst/>
        </a:prstGeom>
        <a:noFill/>
        <a:ln w="9525">
          <a:noFill/>
          <a:miter lim="800000"/>
          <a:headEnd/>
          <a:tailEnd/>
        </a:ln>
      </xdr:spPr>
    </xdr:sp>
    <xdr:clientData/>
  </xdr:twoCellAnchor>
  <xdr:twoCellAnchor editAs="oneCell">
    <xdr:from>
      <xdr:col>25</xdr:col>
      <xdr:colOff>476250</xdr:colOff>
      <xdr:row>13</xdr:row>
      <xdr:rowOff>47625</xdr:rowOff>
    </xdr:from>
    <xdr:to>
      <xdr:col>25</xdr:col>
      <xdr:colOff>571500</xdr:colOff>
      <xdr:row>15</xdr:row>
      <xdr:rowOff>123825</xdr:rowOff>
    </xdr:to>
    <xdr:sp macro="" textlink="">
      <xdr:nvSpPr>
        <xdr:cNvPr id="57382" name="Text Box 4">
          <a:extLst>
            <a:ext uri="{FF2B5EF4-FFF2-40B4-BE49-F238E27FC236}">
              <a16:creationId xmlns:a16="http://schemas.microsoft.com/office/drawing/2014/main" id="{00000000-0008-0000-0700-000026E00000}"/>
            </a:ext>
          </a:extLst>
        </xdr:cNvPr>
        <xdr:cNvSpPr txBox="1">
          <a:spLocks noChangeArrowheads="1"/>
        </xdr:cNvSpPr>
      </xdr:nvSpPr>
      <xdr:spPr bwMode="auto">
        <a:xfrm>
          <a:off x="12153900" y="2286000"/>
          <a:ext cx="95250" cy="419100"/>
        </a:xfrm>
        <a:prstGeom prst="rect">
          <a:avLst/>
        </a:prstGeom>
        <a:noFill/>
        <a:ln w="9525">
          <a:noFill/>
          <a:miter lim="800000"/>
          <a:headEnd/>
          <a:tailEnd/>
        </a:ln>
      </xdr:spPr>
    </xdr:sp>
    <xdr:clientData/>
  </xdr:twoCellAnchor>
  <xdr:twoCellAnchor editAs="oneCell">
    <xdr:from>
      <xdr:col>28</xdr:col>
      <xdr:colOff>476250</xdr:colOff>
      <xdr:row>13</xdr:row>
      <xdr:rowOff>47625</xdr:rowOff>
    </xdr:from>
    <xdr:to>
      <xdr:col>28</xdr:col>
      <xdr:colOff>571500</xdr:colOff>
      <xdr:row>15</xdr:row>
      <xdr:rowOff>123825</xdr:rowOff>
    </xdr:to>
    <xdr:sp macro="" textlink="">
      <xdr:nvSpPr>
        <xdr:cNvPr id="57383" name="Text Box 4">
          <a:extLst>
            <a:ext uri="{FF2B5EF4-FFF2-40B4-BE49-F238E27FC236}">
              <a16:creationId xmlns:a16="http://schemas.microsoft.com/office/drawing/2014/main" id="{00000000-0008-0000-0700-000027E00000}"/>
            </a:ext>
          </a:extLst>
        </xdr:cNvPr>
        <xdr:cNvSpPr txBox="1">
          <a:spLocks noChangeArrowheads="1"/>
        </xdr:cNvSpPr>
      </xdr:nvSpPr>
      <xdr:spPr bwMode="auto">
        <a:xfrm>
          <a:off x="13801725" y="2286000"/>
          <a:ext cx="95250" cy="41910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mirul.wahab\AppData\Local\Microsoft\Windows\Temporary%20Internet%20Files\Content.Outlook\OD3P2N6Y\zulkarnain%20mansor\ZULKARNAIN%202013\KERJA%20BULANAN\BULAN%20NOVEMBER\CDIS\CDIS%20IMF%20TEMPLATE%20(TAMBAH%20COUNTRY)\83dc3841098a6_5481DI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548</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view="pageBreakPreview" topLeftCell="B16" zoomScale="80" zoomScaleNormal="80" zoomScaleSheetLayoutView="80" workbookViewId="0">
      <selection activeCell="AE49" sqref="AE49"/>
    </sheetView>
  </sheetViews>
  <sheetFormatPr defaultRowHeight="14.25"/>
  <cols>
    <col min="1" max="1" width="2" style="50" hidden="1" customWidth="1"/>
    <col min="2" max="2" width="7" style="79" customWidth="1"/>
    <col min="3" max="3" width="1.42578125" style="50" hidden="1" customWidth="1"/>
    <col min="4" max="4" width="5.7109375" style="50" customWidth="1"/>
    <col min="5" max="5" width="1.7109375" style="50" customWidth="1"/>
    <col min="6" max="6" width="12.28515625" style="50" customWidth="1"/>
    <col min="7" max="7" width="1.7109375" style="50" customWidth="1"/>
    <col min="8" max="8" width="12.28515625" style="50" customWidth="1"/>
    <col min="9" max="9" width="1.7109375" style="50" customWidth="1"/>
    <col min="10" max="10" width="12.28515625" style="50" customWidth="1"/>
    <col min="11" max="11" width="1.7109375" style="50" customWidth="1"/>
    <col min="12" max="12" width="12.28515625" style="50" customWidth="1"/>
    <col min="13" max="13" width="1.7109375" style="50" customWidth="1"/>
    <col min="14" max="14" width="12.28515625" style="50" customWidth="1"/>
    <col min="15" max="15" width="1.7109375" style="50" customWidth="1"/>
    <col min="16" max="16" width="12.28515625" style="50" customWidth="1"/>
    <col min="17" max="17" width="1.7109375" style="50" customWidth="1"/>
    <col min="18" max="18" width="12.28515625" style="50" customWidth="1"/>
    <col min="19" max="19" width="1.7109375" style="50" customWidth="1"/>
    <col min="20" max="20" width="0.28515625" style="50" customWidth="1"/>
    <col min="21" max="21" width="0.140625" style="50" hidden="1" customWidth="1"/>
    <col min="22" max="16384" width="9.140625" style="50"/>
  </cols>
  <sheetData>
    <row r="1" spans="1:21" s="1" customFormat="1" ht="18" customHeight="1">
      <c r="B1" s="884" t="s">
        <v>307</v>
      </c>
      <c r="C1" s="884"/>
      <c r="D1" s="884"/>
      <c r="E1" s="2" t="s">
        <v>308</v>
      </c>
      <c r="F1" s="3"/>
      <c r="G1" s="3"/>
      <c r="H1" s="3"/>
      <c r="I1" s="3"/>
      <c r="J1" s="3"/>
      <c r="K1" s="3"/>
      <c r="L1" s="3"/>
      <c r="M1" s="3"/>
      <c r="N1" s="3"/>
      <c r="O1" s="3"/>
      <c r="P1" s="3"/>
      <c r="Q1" s="3"/>
      <c r="R1" s="3"/>
      <c r="S1" s="3"/>
      <c r="T1" s="4"/>
      <c r="U1" s="5"/>
    </row>
    <row r="2" spans="1:21" s="1" customFormat="1" ht="18" customHeight="1">
      <c r="A2" s="6" t="s">
        <v>108</v>
      </c>
      <c r="B2" s="884"/>
      <c r="C2" s="884"/>
      <c r="D2" s="884"/>
      <c r="E2" s="58" t="s">
        <v>309</v>
      </c>
      <c r="F2" s="6"/>
      <c r="G2" s="6"/>
      <c r="H2" s="6"/>
      <c r="I2" s="6"/>
      <c r="J2" s="6"/>
      <c r="K2" s="6"/>
      <c r="L2" s="6"/>
      <c r="M2" s="6"/>
      <c r="N2" s="6"/>
      <c r="O2" s="6"/>
      <c r="P2" s="6"/>
      <c r="Q2" s="6"/>
      <c r="R2" s="6"/>
      <c r="S2" s="6"/>
      <c r="T2" s="8"/>
      <c r="U2" s="8"/>
    </row>
    <row r="3" spans="1:21" s="9" customFormat="1" ht="15" customHeight="1" thickBot="1">
      <c r="B3" s="374"/>
      <c r="R3" s="10"/>
    </row>
    <row r="4" spans="1:21" s="15" customFormat="1" ht="5.0999999999999996" customHeight="1">
      <c r="A4" s="11"/>
      <c r="B4" s="14"/>
      <c r="C4" s="12"/>
      <c r="D4" s="12"/>
      <c r="E4" s="12"/>
      <c r="F4" s="12"/>
      <c r="G4" s="12"/>
      <c r="H4" s="12"/>
      <c r="I4" s="12"/>
      <c r="J4" s="12"/>
      <c r="K4" s="12"/>
      <c r="L4" s="12"/>
      <c r="M4" s="12"/>
      <c r="N4" s="12"/>
      <c r="O4" s="12"/>
      <c r="P4" s="12"/>
      <c r="Q4" s="12"/>
      <c r="R4" s="13"/>
      <c r="S4" s="14"/>
    </row>
    <row r="5" spans="1:21" s="15" customFormat="1" ht="15" customHeight="1">
      <c r="A5" s="16"/>
      <c r="B5" s="24"/>
      <c r="C5" s="17"/>
      <c r="D5" s="17"/>
      <c r="E5" s="17"/>
      <c r="F5" s="885" t="s">
        <v>4</v>
      </c>
      <c r="G5" s="885"/>
      <c r="H5" s="885"/>
      <c r="I5" s="885"/>
      <c r="J5" s="885"/>
      <c r="K5" s="885"/>
      <c r="L5" s="885" t="s">
        <v>5</v>
      </c>
      <c r="M5" s="885"/>
      <c r="N5" s="885"/>
      <c r="O5" s="885"/>
      <c r="P5" s="885"/>
      <c r="Q5" s="885"/>
      <c r="R5" s="329" t="s">
        <v>6</v>
      </c>
      <c r="S5" s="13"/>
      <c r="T5" s="18"/>
    </row>
    <row r="6" spans="1:21" s="15" customFormat="1" ht="12.95" customHeight="1">
      <c r="A6" s="16"/>
      <c r="B6" s="24"/>
      <c r="C6" s="17"/>
      <c r="D6" s="17"/>
      <c r="E6" s="17"/>
      <c r="F6" s="329"/>
      <c r="G6" s="329"/>
      <c r="H6" s="329"/>
      <c r="I6" s="329"/>
      <c r="J6" s="329"/>
      <c r="K6" s="329"/>
      <c r="L6" s="329"/>
      <c r="M6" s="329"/>
      <c r="N6" s="329"/>
      <c r="O6" s="329"/>
      <c r="P6" s="329"/>
      <c r="Q6" s="329"/>
      <c r="R6" s="329" t="s">
        <v>8</v>
      </c>
      <c r="S6" s="13"/>
      <c r="T6" s="18"/>
    </row>
    <row r="7" spans="1:21" s="15" customFormat="1" ht="12.95" customHeight="1">
      <c r="A7" s="16"/>
      <c r="B7" s="24"/>
      <c r="C7" s="17"/>
      <c r="D7" s="17" t="s">
        <v>7</v>
      </c>
      <c r="E7" s="17"/>
      <c r="F7" s="886" t="s">
        <v>9</v>
      </c>
      <c r="G7" s="886"/>
      <c r="H7" s="886"/>
      <c r="I7" s="886"/>
      <c r="J7" s="886"/>
      <c r="K7" s="886"/>
      <c r="L7" s="886" t="s">
        <v>10</v>
      </c>
      <c r="M7" s="886"/>
      <c r="N7" s="886"/>
      <c r="O7" s="886"/>
      <c r="P7" s="886"/>
      <c r="Q7" s="886"/>
      <c r="R7" s="61" t="s">
        <v>11</v>
      </c>
      <c r="S7" s="13"/>
      <c r="T7" s="18"/>
    </row>
    <row r="8" spans="1:21" s="15" customFormat="1" ht="12.95" customHeight="1">
      <c r="A8" s="16"/>
      <c r="B8" s="24"/>
      <c r="C8" s="17"/>
      <c r="D8" s="17"/>
      <c r="E8" s="19"/>
      <c r="F8" s="19"/>
      <c r="G8" s="19"/>
      <c r="H8" s="19"/>
      <c r="I8" s="19"/>
      <c r="J8" s="19"/>
      <c r="K8" s="17"/>
      <c r="L8" s="19"/>
      <c r="M8" s="19"/>
      <c r="N8" s="19"/>
      <c r="O8" s="19"/>
      <c r="P8" s="19"/>
      <c r="Q8" s="19"/>
      <c r="R8" s="61" t="s">
        <v>12</v>
      </c>
      <c r="S8" s="20"/>
    </row>
    <row r="9" spans="1:21" s="15" customFormat="1" ht="5.0999999999999996" customHeight="1">
      <c r="A9" s="16"/>
      <c r="B9" s="24"/>
      <c r="C9" s="17"/>
      <c r="D9" s="17"/>
      <c r="E9" s="17"/>
      <c r="F9" s="17"/>
      <c r="G9" s="17"/>
      <c r="H9" s="17"/>
      <c r="I9" s="17"/>
      <c r="J9" s="17"/>
      <c r="K9" s="17"/>
      <c r="L9" s="17"/>
      <c r="M9" s="17"/>
      <c r="N9" s="17"/>
      <c r="O9" s="17"/>
      <c r="P9" s="17"/>
      <c r="Q9" s="17"/>
      <c r="R9" s="61"/>
      <c r="S9" s="20"/>
    </row>
    <row r="10" spans="1:21" s="15" customFormat="1" ht="12.95" customHeight="1">
      <c r="A10" s="16"/>
      <c r="B10" s="24"/>
      <c r="C10" s="17"/>
      <c r="D10" s="17"/>
      <c r="E10" s="17"/>
      <c r="F10" s="329" t="s">
        <v>13</v>
      </c>
      <c r="G10" s="21"/>
      <c r="H10" s="329" t="s">
        <v>14</v>
      </c>
      <c r="I10" s="21"/>
      <c r="J10" s="329" t="s">
        <v>15</v>
      </c>
      <c r="K10" s="17"/>
      <c r="L10" s="329" t="s">
        <v>13</v>
      </c>
      <c r="M10" s="21"/>
      <c r="N10" s="329" t="s">
        <v>14</v>
      </c>
      <c r="O10" s="21"/>
      <c r="P10" s="329" t="s">
        <v>16</v>
      </c>
      <c r="Q10" s="17"/>
      <c r="R10" s="329"/>
      <c r="S10" s="20"/>
    </row>
    <row r="11" spans="1:21" s="15" customFormat="1" ht="12.95" customHeight="1">
      <c r="A11" s="16"/>
      <c r="B11" s="20"/>
      <c r="C11" s="22"/>
      <c r="D11" s="22"/>
      <c r="E11" s="17"/>
      <c r="F11" s="61" t="s">
        <v>25</v>
      </c>
      <c r="G11" s="17"/>
      <c r="H11" s="329" t="s">
        <v>18</v>
      </c>
      <c r="I11" s="21"/>
      <c r="J11" s="329" t="s">
        <v>19</v>
      </c>
      <c r="K11" s="17"/>
      <c r="L11" s="23"/>
      <c r="M11" s="17"/>
      <c r="N11" s="329" t="s">
        <v>20</v>
      </c>
      <c r="O11" s="21"/>
      <c r="P11" s="329" t="s">
        <v>19</v>
      </c>
      <c r="Q11" s="17"/>
      <c r="R11" s="329"/>
      <c r="S11" s="17"/>
    </row>
    <row r="12" spans="1:21" s="15" customFormat="1" ht="12.95" customHeight="1">
      <c r="A12" s="16"/>
      <c r="B12" s="564" t="s">
        <v>17</v>
      </c>
      <c r="C12" s="17"/>
      <c r="D12" s="17"/>
      <c r="E12" s="17"/>
      <c r="F12" s="24"/>
      <c r="G12" s="17"/>
      <c r="H12" s="329" t="s">
        <v>22</v>
      </c>
      <c r="I12" s="21"/>
      <c r="J12" s="329" t="s">
        <v>23</v>
      </c>
      <c r="K12" s="17"/>
      <c r="L12" s="24" t="s">
        <v>24</v>
      </c>
      <c r="M12" s="17"/>
      <c r="N12" s="329" t="s">
        <v>22</v>
      </c>
      <c r="O12" s="21"/>
      <c r="P12" s="329" t="s">
        <v>23</v>
      </c>
      <c r="Q12" s="17"/>
      <c r="R12" s="61"/>
      <c r="S12" s="17"/>
    </row>
    <row r="13" spans="1:21" s="15" customFormat="1" ht="12.95" customHeight="1">
      <c r="A13" s="16"/>
      <c r="B13" s="565" t="s">
        <v>21</v>
      </c>
      <c r="C13" s="17"/>
      <c r="D13" s="17"/>
      <c r="E13" s="17"/>
      <c r="F13" s="24"/>
      <c r="G13" s="17"/>
      <c r="H13" s="329" t="s">
        <v>310</v>
      </c>
      <c r="I13" s="21"/>
      <c r="J13" s="329" t="s">
        <v>311</v>
      </c>
      <c r="K13" s="17"/>
      <c r="L13" s="24"/>
      <c r="M13" s="17"/>
      <c r="N13" s="329" t="s">
        <v>310</v>
      </c>
      <c r="O13" s="21"/>
      <c r="P13" s="329" t="s">
        <v>311</v>
      </c>
      <c r="Q13" s="17"/>
      <c r="R13" s="17"/>
      <c r="S13" s="17"/>
    </row>
    <row r="14" spans="1:21" s="15" customFormat="1" ht="12.95" customHeight="1">
      <c r="A14" s="16"/>
      <c r="B14" s="24"/>
      <c r="C14" s="17"/>
      <c r="D14" s="17"/>
      <c r="E14" s="17"/>
      <c r="F14" s="24"/>
      <c r="G14" s="17"/>
      <c r="H14" s="61" t="s">
        <v>26</v>
      </c>
      <c r="I14" s="17"/>
      <c r="J14" s="61" t="s">
        <v>27</v>
      </c>
      <c r="K14" s="17"/>
      <c r="L14" s="61" t="s">
        <v>25</v>
      </c>
      <c r="M14" s="17"/>
      <c r="N14" s="61" t="s">
        <v>26</v>
      </c>
      <c r="O14" s="17"/>
      <c r="P14" s="61" t="s">
        <v>28</v>
      </c>
      <c r="Q14" s="17"/>
      <c r="R14" s="17"/>
      <c r="S14" s="17"/>
    </row>
    <row r="15" spans="1:21" s="15" customFormat="1" ht="12.95" customHeight="1">
      <c r="A15" s="16"/>
      <c r="B15" s="24"/>
      <c r="C15" s="17"/>
      <c r="D15" s="17"/>
      <c r="E15" s="17"/>
      <c r="F15" s="17" t="s">
        <v>29</v>
      </c>
      <c r="G15" s="17"/>
      <c r="H15" s="61" t="s">
        <v>30</v>
      </c>
      <c r="I15" s="17"/>
      <c r="J15" s="61" t="s">
        <v>31</v>
      </c>
      <c r="K15" s="17"/>
      <c r="L15" s="17"/>
      <c r="M15" s="17"/>
      <c r="N15" s="61" t="s">
        <v>30</v>
      </c>
      <c r="O15" s="17"/>
      <c r="P15" s="61" t="s">
        <v>31</v>
      </c>
      <c r="Q15" s="17"/>
      <c r="R15" s="17"/>
      <c r="S15" s="17"/>
    </row>
    <row r="16" spans="1:21" s="15" customFormat="1" ht="5.0999999999999996" customHeight="1">
      <c r="A16" s="16"/>
      <c r="B16" s="24"/>
      <c r="C16" s="17"/>
      <c r="D16" s="17"/>
      <c r="E16" s="17"/>
      <c r="F16" s="17"/>
      <c r="G16" s="17"/>
      <c r="H16" s="61"/>
      <c r="I16" s="17"/>
      <c r="J16" s="61"/>
      <c r="K16" s="17"/>
      <c r="L16" s="17"/>
      <c r="M16" s="17"/>
      <c r="N16" s="61"/>
      <c r="O16" s="17"/>
      <c r="P16" s="20"/>
      <c r="Q16" s="17"/>
      <c r="R16" s="17"/>
      <c r="S16" s="17"/>
    </row>
    <row r="17" spans="1:23" s="15" customFormat="1" ht="5.0999999999999996" customHeight="1">
      <c r="A17" s="16"/>
      <c r="B17" s="24"/>
      <c r="C17" s="17"/>
      <c r="D17" s="17"/>
      <c r="E17" s="25"/>
      <c r="F17" s="25"/>
      <c r="G17" s="25"/>
      <c r="H17" s="25"/>
      <c r="I17" s="25"/>
      <c r="J17" s="25"/>
      <c r="K17" s="25"/>
      <c r="L17" s="25"/>
      <c r="M17" s="25"/>
      <c r="N17" s="25"/>
      <c r="O17" s="25"/>
      <c r="P17" s="25"/>
      <c r="Q17" s="25"/>
      <c r="R17" s="25"/>
      <c r="S17" s="25"/>
    </row>
    <row r="18" spans="1:23" s="15" customFormat="1" ht="15" customHeight="1">
      <c r="A18" s="16"/>
      <c r="B18" s="24"/>
      <c r="C18" s="17"/>
      <c r="D18" s="17"/>
      <c r="E18" s="885" t="s">
        <v>456</v>
      </c>
      <c r="F18" s="885"/>
      <c r="G18" s="885"/>
      <c r="H18" s="885"/>
      <c r="I18" s="885"/>
      <c r="J18" s="885"/>
      <c r="K18" s="885"/>
      <c r="L18" s="885"/>
      <c r="M18" s="885"/>
      <c r="N18" s="885"/>
      <c r="O18" s="885"/>
      <c r="P18" s="885"/>
      <c r="Q18" s="885"/>
      <c r="R18" s="885"/>
      <c r="S18" s="885"/>
    </row>
    <row r="19" spans="1:23" s="15" customFormat="1" ht="5.0999999999999996" customHeight="1" thickBot="1">
      <c r="A19" s="27"/>
      <c r="B19" s="65"/>
      <c r="C19" s="28"/>
      <c r="D19" s="28"/>
      <c r="E19" s="28"/>
      <c r="F19" s="28"/>
      <c r="G19" s="28"/>
      <c r="H19" s="28"/>
      <c r="I19" s="28"/>
      <c r="J19" s="28"/>
      <c r="K19" s="28"/>
      <c r="L19" s="28"/>
      <c r="M19" s="28"/>
      <c r="N19" s="28"/>
      <c r="O19" s="28"/>
      <c r="P19" s="28"/>
      <c r="Q19" s="28"/>
      <c r="R19" s="28"/>
      <c r="S19" s="28"/>
      <c r="U19" s="29"/>
    </row>
    <row r="20" spans="1:23" s="15" customFormat="1" ht="12" customHeight="1">
      <c r="A20" s="16"/>
      <c r="B20" s="30"/>
      <c r="C20" s="30"/>
      <c r="D20" s="30"/>
      <c r="E20" s="31"/>
      <c r="F20" s="31"/>
      <c r="G20" s="31"/>
      <c r="H20" s="31"/>
      <c r="I20" s="31"/>
      <c r="J20" s="31"/>
      <c r="K20" s="31"/>
      <c r="L20" s="31"/>
      <c r="M20" s="31"/>
      <c r="N20" s="31"/>
      <c r="O20" s="31"/>
      <c r="P20" s="31"/>
      <c r="Q20" s="31"/>
      <c r="R20" s="31"/>
      <c r="S20" s="31"/>
    </row>
    <row r="21" spans="1:23" s="15" customFormat="1" ht="15.95" customHeight="1">
      <c r="A21" s="16"/>
      <c r="B21" s="30" t="s">
        <v>32</v>
      </c>
      <c r="C21" s="32"/>
      <c r="D21" s="30"/>
      <c r="E21" s="33"/>
      <c r="F21" s="375">
        <v>41379.381908000003</v>
      </c>
      <c r="G21" s="376"/>
      <c r="H21" s="376">
        <v>39726.507627999999</v>
      </c>
      <c r="I21" s="376"/>
      <c r="J21" s="376">
        <v>1652.87428</v>
      </c>
      <c r="K21" s="33"/>
      <c r="L21" s="377">
        <v>28942.690489000001</v>
      </c>
      <c r="M21" s="376"/>
      <c r="N21" s="376">
        <v>27558.791335999998</v>
      </c>
      <c r="O21" s="376"/>
      <c r="P21" s="376">
        <v>1383.8991530000001</v>
      </c>
      <c r="Q21" s="33"/>
      <c r="R21" s="378">
        <v>12436.691419000001</v>
      </c>
      <c r="S21" s="33"/>
      <c r="T21" s="35"/>
    </row>
    <row r="22" spans="1:23" s="15" customFormat="1" ht="17.25" customHeight="1">
      <c r="A22" s="16"/>
      <c r="B22" s="30" t="s">
        <v>305</v>
      </c>
      <c r="C22" s="32"/>
      <c r="D22" s="30"/>
      <c r="E22" s="33"/>
      <c r="F22" s="375">
        <v>51707.413999999997</v>
      </c>
      <c r="G22" s="376"/>
      <c r="H22" s="376">
        <v>48239.040000000001</v>
      </c>
      <c r="I22" s="376"/>
      <c r="J22" s="376">
        <v>3468.3739999999998</v>
      </c>
      <c r="K22" s="33"/>
      <c r="L22" s="377">
        <v>28714.723999999998</v>
      </c>
      <c r="M22" s="376"/>
      <c r="N22" s="376">
        <v>27028.205999999998</v>
      </c>
      <c r="O22" s="376"/>
      <c r="P22" s="376">
        <v>1686.518</v>
      </c>
      <c r="Q22" s="33"/>
      <c r="R22" s="378">
        <v>22992.69</v>
      </c>
      <c r="S22" s="33"/>
      <c r="T22" s="35"/>
    </row>
    <row r="23" spans="1:23" s="15" customFormat="1" ht="17.25" customHeight="1">
      <c r="A23" s="16"/>
      <c r="B23" s="634" t="s">
        <v>458</v>
      </c>
      <c r="C23" s="631"/>
      <c r="D23" s="634"/>
      <c r="E23" s="628"/>
      <c r="F23" s="667">
        <v>56466.139660000001</v>
      </c>
      <c r="G23" s="668"/>
      <c r="H23" s="668">
        <v>51864.605008999999</v>
      </c>
      <c r="I23" s="668"/>
      <c r="J23" s="668">
        <v>4601.5346509999999</v>
      </c>
      <c r="K23" s="628"/>
      <c r="L23" s="669">
        <v>30658.592174324778</v>
      </c>
      <c r="M23" s="668"/>
      <c r="N23" s="668">
        <v>27370.324777999998</v>
      </c>
      <c r="O23" s="668"/>
      <c r="P23" s="668">
        <v>3288.2400259999999</v>
      </c>
      <c r="Q23" s="628"/>
      <c r="R23" s="670">
        <v>25807.547485675219</v>
      </c>
      <c r="S23" s="33"/>
      <c r="T23" s="35"/>
    </row>
    <row r="24" spans="1:23" s="630" customFormat="1" ht="17.25" customHeight="1">
      <c r="A24" s="627"/>
      <c r="B24" s="671" t="s">
        <v>464</v>
      </c>
      <c r="C24" s="631"/>
      <c r="D24" s="634"/>
      <c r="E24" s="628"/>
      <c r="F24" s="667">
        <v>49192.093802000003</v>
      </c>
      <c r="G24" s="668"/>
      <c r="H24" s="668">
        <v>43755.366183999999</v>
      </c>
      <c r="I24" s="668"/>
      <c r="J24" s="668">
        <v>5436.7276179999999</v>
      </c>
      <c r="K24" s="628"/>
      <c r="L24" s="669">
        <v>35342.494385999998</v>
      </c>
      <c r="M24" s="668"/>
      <c r="N24" s="668">
        <v>31841.139262000001</v>
      </c>
      <c r="O24" s="668"/>
      <c r="P24" s="668">
        <v>3501.3551240000002</v>
      </c>
      <c r="Q24" s="628"/>
      <c r="R24" s="670">
        <v>13849.599415999999</v>
      </c>
      <c r="S24" s="628"/>
      <c r="T24" s="745"/>
    </row>
    <row r="25" spans="1:23" s="630" customFormat="1" ht="17.25" customHeight="1">
      <c r="A25" s="627"/>
      <c r="B25" s="671" t="s">
        <v>482</v>
      </c>
      <c r="C25" s="631"/>
      <c r="D25" s="634"/>
      <c r="E25" s="628"/>
      <c r="F25" s="667">
        <v>41336.571000000004</v>
      </c>
      <c r="G25" s="668"/>
      <c r="H25" s="668">
        <v>39766.150999999998</v>
      </c>
      <c r="I25" s="668"/>
      <c r="J25" s="668">
        <v>1570.42</v>
      </c>
      <c r="K25" s="628"/>
      <c r="L25" s="669">
        <v>38090.125999999997</v>
      </c>
      <c r="M25" s="668"/>
      <c r="N25" s="668">
        <v>35770.254999999997</v>
      </c>
      <c r="O25" s="668"/>
      <c r="P25" s="668">
        <v>2319.87</v>
      </c>
      <c r="Q25" s="628"/>
      <c r="R25" s="670">
        <v>3246.4459999999999</v>
      </c>
      <c r="S25" s="628"/>
      <c r="T25" s="745"/>
    </row>
    <row r="26" spans="1:23" s="630" customFormat="1" ht="17.25" customHeight="1">
      <c r="A26" s="627"/>
      <c r="B26" s="671" t="s">
        <v>474</v>
      </c>
      <c r="C26" s="631"/>
      <c r="D26" s="634"/>
      <c r="E26" s="628"/>
      <c r="F26" s="667">
        <v>57453.937371</v>
      </c>
      <c r="G26" s="668"/>
      <c r="H26" s="668">
        <v>56125.408451999996</v>
      </c>
      <c r="I26" s="668"/>
      <c r="J26" s="668">
        <v>1328.5292769999999</v>
      </c>
      <c r="K26" s="628"/>
      <c r="L26" s="669">
        <v>31619.763531999997</v>
      </c>
      <c r="M26" s="668"/>
      <c r="N26" s="668">
        <v>29885.745526000002</v>
      </c>
      <c r="O26" s="668"/>
      <c r="P26" s="668">
        <v>1734.0190059999998</v>
      </c>
      <c r="Q26" s="628"/>
      <c r="R26" s="670">
        <v>25834.174197</v>
      </c>
      <c r="S26" s="628"/>
      <c r="T26" s="745"/>
    </row>
    <row r="27" spans="1:23" s="15" customFormat="1" ht="10.5" customHeight="1">
      <c r="A27" s="379"/>
      <c r="B27" s="380"/>
      <c r="C27" s="380"/>
      <c r="D27" s="380"/>
      <c r="E27" s="43"/>
      <c r="F27" s="381"/>
      <c r="G27" s="382"/>
      <c r="H27" s="382"/>
      <c r="I27" s="382"/>
      <c r="J27" s="382"/>
      <c r="K27" s="43"/>
      <c r="L27" s="383"/>
      <c r="M27" s="382"/>
      <c r="N27" s="382"/>
      <c r="O27" s="382"/>
      <c r="P27" s="382"/>
      <c r="Q27" s="43"/>
      <c r="R27" s="384"/>
      <c r="S27" s="43"/>
      <c r="T27" s="35"/>
    </row>
    <row r="28" spans="1:23" s="15" customFormat="1" ht="10.5" customHeight="1">
      <c r="A28" s="16"/>
      <c r="B28" s="30"/>
      <c r="C28" s="30"/>
      <c r="D28" s="30"/>
      <c r="E28" s="33"/>
      <c r="F28" s="375"/>
      <c r="G28" s="376"/>
      <c r="H28" s="376"/>
      <c r="I28" s="376"/>
      <c r="J28" s="376"/>
      <c r="K28" s="33"/>
      <c r="L28" s="377"/>
      <c r="M28" s="376"/>
      <c r="N28" s="376"/>
      <c r="O28" s="376"/>
      <c r="P28" s="376"/>
      <c r="Q28" s="33"/>
      <c r="R28" s="378"/>
      <c r="S28" s="33"/>
      <c r="T28" s="35"/>
    </row>
    <row r="29" spans="1:23" s="630" customFormat="1" ht="15.95" customHeight="1">
      <c r="A29" s="627"/>
      <c r="B29" s="671" t="s">
        <v>482</v>
      </c>
      <c r="C29" s="631"/>
      <c r="D29" s="634" t="s">
        <v>40</v>
      </c>
      <c r="E29" s="627"/>
      <c r="F29" s="604">
        <v>3954.2533229999999</v>
      </c>
      <c r="G29" s="602"/>
      <c r="H29" s="602">
        <v>3889.436416</v>
      </c>
      <c r="I29" s="602"/>
      <c r="J29" s="602">
        <v>64.816907</v>
      </c>
      <c r="K29" s="602"/>
      <c r="L29" s="603">
        <v>2476.557906</v>
      </c>
      <c r="M29" s="602"/>
      <c r="N29" s="602">
        <v>2203.8433300000002</v>
      </c>
      <c r="O29" s="602"/>
      <c r="P29" s="602">
        <v>272.71457600000002</v>
      </c>
      <c r="Q29" s="602"/>
      <c r="R29" s="601">
        <v>1477.6954169999999</v>
      </c>
      <c r="S29" s="622"/>
    </row>
    <row r="30" spans="1:23" s="630" customFormat="1" ht="15.95" customHeight="1">
      <c r="A30" s="627"/>
      <c r="B30" s="634"/>
      <c r="C30" s="631"/>
      <c r="D30" s="635" t="s">
        <v>33</v>
      </c>
      <c r="E30" s="627"/>
      <c r="F30" s="604">
        <v>4192.5127899999998</v>
      </c>
      <c r="G30" s="602"/>
      <c r="H30" s="602">
        <v>4134.0327139999999</v>
      </c>
      <c r="I30" s="602"/>
      <c r="J30" s="602">
        <v>58.480075999999997</v>
      </c>
      <c r="K30" s="602"/>
      <c r="L30" s="603">
        <v>2348.9123020000002</v>
      </c>
      <c r="M30" s="602"/>
      <c r="N30" s="602">
        <v>2060.9397260000001</v>
      </c>
      <c r="O30" s="602"/>
      <c r="P30" s="602">
        <v>287.972576</v>
      </c>
      <c r="Q30" s="602"/>
      <c r="R30" s="601">
        <v>1843.600488</v>
      </c>
      <c r="S30" s="622"/>
    </row>
    <row r="31" spans="1:23" s="630" customFormat="1" ht="15.95" customHeight="1">
      <c r="A31" s="627"/>
      <c r="B31" s="634"/>
      <c r="C31" s="631"/>
      <c r="D31" s="635" t="s">
        <v>34</v>
      </c>
      <c r="E31" s="627"/>
      <c r="F31" s="604">
        <v>4063.5185369999999</v>
      </c>
      <c r="G31" s="602"/>
      <c r="H31" s="602">
        <v>3768.6977449999999</v>
      </c>
      <c r="I31" s="602"/>
      <c r="J31" s="602">
        <v>294.82079199999998</v>
      </c>
      <c r="K31" s="602"/>
      <c r="L31" s="603">
        <v>2594.1917279999998</v>
      </c>
      <c r="M31" s="602"/>
      <c r="N31" s="602">
        <v>2338.2941780000001</v>
      </c>
      <c r="O31" s="602"/>
      <c r="P31" s="602">
        <v>255.89755</v>
      </c>
      <c r="Q31" s="602"/>
      <c r="R31" s="601">
        <v>1469.3268089999999</v>
      </c>
      <c r="S31" s="622"/>
      <c r="W31" s="806"/>
    </row>
    <row r="32" spans="1:23" s="630" customFormat="1" ht="15.95" customHeight="1">
      <c r="A32" s="627"/>
      <c r="B32" s="634"/>
      <c r="C32" s="631"/>
      <c r="D32" s="635" t="s">
        <v>312</v>
      </c>
      <c r="E32" s="627"/>
      <c r="F32" s="604">
        <v>2637.8419009999998</v>
      </c>
      <c r="G32" s="602"/>
      <c r="H32" s="602">
        <v>2532.9882510000002</v>
      </c>
      <c r="I32" s="602"/>
      <c r="J32" s="602">
        <v>104.85365</v>
      </c>
      <c r="K32" s="602"/>
      <c r="L32" s="603">
        <v>11843.721455000001</v>
      </c>
      <c r="M32" s="602"/>
      <c r="N32" s="602">
        <v>11669.835886999999</v>
      </c>
      <c r="O32" s="602"/>
      <c r="P32" s="602">
        <v>173.88556800000001</v>
      </c>
      <c r="Q32" s="602"/>
      <c r="R32" s="601">
        <v>-9205.8795539999992</v>
      </c>
      <c r="S32" s="622"/>
      <c r="W32" s="806"/>
    </row>
    <row r="33" spans="1:23" s="630" customFormat="1" ht="15.95" customHeight="1">
      <c r="A33" s="627"/>
      <c r="B33" s="634"/>
      <c r="C33" s="631"/>
      <c r="D33" s="635" t="s">
        <v>35</v>
      </c>
      <c r="E33" s="627"/>
      <c r="F33" s="604">
        <v>2117.0933500000001</v>
      </c>
      <c r="G33" s="602"/>
      <c r="H33" s="602">
        <v>2026.7083210000001</v>
      </c>
      <c r="I33" s="602"/>
      <c r="J33" s="602">
        <v>90.385029000000003</v>
      </c>
      <c r="K33" s="602"/>
      <c r="L33" s="603">
        <v>1732.503365</v>
      </c>
      <c r="M33" s="602"/>
      <c r="N33" s="602">
        <v>1594.7844239999999</v>
      </c>
      <c r="O33" s="602"/>
      <c r="P33" s="602">
        <v>137.718941</v>
      </c>
      <c r="Q33" s="602"/>
      <c r="R33" s="601">
        <v>384.58998500000001</v>
      </c>
      <c r="S33" s="622"/>
      <c r="W33" s="806"/>
    </row>
    <row r="34" spans="1:23" s="630" customFormat="1" ht="15.95" customHeight="1">
      <c r="A34" s="627"/>
      <c r="B34" s="634"/>
      <c r="C34" s="631"/>
      <c r="D34" s="635" t="s">
        <v>36</v>
      </c>
      <c r="E34" s="627"/>
      <c r="F34" s="604">
        <v>3358.101588</v>
      </c>
      <c r="G34" s="602"/>
      <c r="H34" s="602">
        <v>3314.4082830000002</v>
      </c>
      <c r="I34" s="602"/>
      <c r="J34" s="602">
        <v>43.693305000000002</v>
      </c>
      <c r="K34" s="602"/>
      <c r="L34" s="603">
        <v>2211.343926</v>
      </c>
      <c r="M34" s="602"/>
      <c r="N34" s="602">
        <v>2054.4009380000002</v>
      </c>
      <c r="O34" s="602"/>
      <c r="P34" s="602">
        <v>156.94298800000001</v>
      </c>
      <c r="Q34" s="602"/>
      <c r="R34" s="601">
        <v>1146.757662</v>
      </c>
      <c r="S34" s="622"/>
      <c r="W34" s="806"/>
    </row>
    <row r="35" spans="1:23" s="630" customFormat="1" ht="15.95" customHeight="1">
      <c r="A35" s="627"/>
      <c r="B35" s="634"/>
      <c r="C35" s="631"/>
      <c r="D35" s="635" t="s">
        <v>448</v>
      </c>
      <c r="E35" s="627"/>
      <c r="F35" s="604">
        <v>3297.6576719999998</v>
      </c>
      <c r="G35" s="602"/>
      <c r="H35" s="602">
        <v>3160.0824819999998</v>
      </c>
      <c r="I35" s="602"/>
      <c r="J35" s="602">
        <v>137.57518999999999</v>
      </c>
      <c r="K35" s="602"/>
      <c r="L35" s="603">
        <v>2563.3564240000001</v>
      </c>
      <c r="M35" s="602"/>
      <c r="N35" s="602">
        <v>2381.6541699999998</v>
      </c>
      <c r="O35" s="602"/>
      <c r="P35" s="602">
        <v>181.70225400000001</v>
      </c>
      <c r="Q35" s="602"/>
      <c r="R35" s="601">
        <v>734.30124799999999</v>
      </c>
      <c r="S35" s="622"/>
      <c r="W35" s="806"/>
    </row>
    <row r="36" spans="1:23" s="630" customFormat="1" ht="15.95" customHeight="1">
      <c r="A36" s="627"/>
      <c r="B36" s="634"/>
      <c r="C36" s="631"/>
      <c r="D36" s="635" t="s">
        <v>37</v>
      </c>
      <c r="E36" s="627"/>
      <c r="F36" s="604">
        <v>3152.2585560000002</v>
      </c>
      <c r="G36" s="602"/>
      <c r="H36" s="602">
        <v>3057.883832</v>
      </c>
      <c r="I36" s="602"/>
      <c r="J36" s="602">
        <v>94.374724000000001</v>
      </c>
      <c r="K36" s="602"/>
      <c r="L36" s="603">
        <v>2464.5325520000001</v>
      </c>
      <c r="M36" s="602"/>
      <c r="N36" s="602">
        <v>2266.5259489999999</v>
      </c>
      <c r="O36" s="602"/>
      <c r="P36" s="602">
        <v>198.00660300000001</v>
      </c>
      <c r="Q36" s="602"/>
      <c r="R36" s="601">
        <v>687.72600399999999</v>
      </c>
      <c r="S36" s="622"/>
      <c r="W36" s="806"/>
    </row>
    <row r="37" spans="1:23" s="630" customFormat="1" ht="15.95" customHeight="1">
      <c r="A37" s="627"/>
      <c r="B37" s="634"/>
      <c r="C37" s="631"/>
      <c r="D37" s="635" t="s">
        <v>449</v>
      </c>
      <c r="E37" s="627"/>
      <c r="F37" s="604">
        <v>3800.8989539999998</v>
      </c>
      <c r="G37" s="602"/>
      <c r="H37" s="602">
        <v>3695.397755</v>
      </c>
      <c r="I37" s="602"/>
      <c r="J37" s="602">
        <v>105.501199</v>
      </c>
      <c r="K37" s="602"/>
      <c r="L37" s="603">
        <v>2597.361676</v>
      </c>
      <c r="M37" s="602"/>
      <c r="N37" s="602">
        <v>2360.3063320000001</v>
      </c>
      <c r="O37" s="602"/>
      <c r="P37" s="602">
        <v>237.05534399999999</v>
      </c>
      <c r="Q37" s="602"/>
      <c r="R37" s="601">
        <v>1203.537278</v>
      </c>
      <c r="S37" s="622"/>
      <c r="W37" s="806"/>
    </row>
    <row r="38" spans="1:23" s="630" customFormat="1" ht="15.95" customHeight="1">
      <c r="A38" s="627"/>
      <c r="B38" s="634"/>
      <c r="C38" s="631"/>
      <c r="D38" s="635" t="s">
        <v>38</v>
      </c>
      <c r="E38" s="627"/>
      <c r="F38" s="604">
        <v>3347.5095120000001</v>
      </c>
      <c r="G38" s="602"/>
      <c r="H38" s="602">
        <v>3266.8519759999999</v>
      </c>
      <c r="I38" s="602"/>
      <c r="J38" s="602">
        <v>80.657535999999993</v>
      </c>
      <c r="K38" s="602"/>
      <c r="L38" s="603">
        <v>2319.835192</v>
      </c>
      <c r="M38" s="602"/>
      <c r="N38" s="602">
        <v>2142.2627590000002</v>
      </c>
      <c r="O38" s="602"/>
      <c r="P38" s="602">
        <v>177.57243299999999</v>
      </c>
      <c r="Q38" s="602"/>
      <c r="R38" s="601">
        <v>1027.6743200000001</v>
      </c>
      <c r="S38" s="622"/>
      <c r="W38" s="806"/>
    </row>
    <row r="39" spans="1:23" s="630" customFormat="1" ht="15.95" customHeight="1">
      <c r="A39" s="627"/>
      <c r="B39" s="634"/>
      <c r="C39" s="631"/>
      <c r="D39" s="635" t="s">
        <v>41</v>
      </c>
      <c r="E39" s="627"/>
      <c r="F39" s="604">
        <v>3277.801074</v>
      </c>
      <c r="G39" s="602"/>
      <c r="H39" s="602">
        <v>3021.747613</v>
      </c>
      <c r="I39" s="602"/>
      <c r="J39" s="602">
        <v>256.05346100000003</v>
      </c>
      <c r="K39" s="602"/>
      <c r="L39" s="603">
        <v>2314.4662429999998</v>
      </c>
      <c r="M39" s="602"/>
      <c r="N39" s="602">
        <v>2193.0247020000002</v>
      </c>
      <c r="O39" s="602"/>
      <c r="P39" s="602">
        <v>121.441541</v>
      </c>
      <c r="Q39" s="602"/>
      <c r="R39" s="601">
        <v>963.33483100000001</v>
      </c>
      <c r="S39" s="622"/>
      <c r="W39" s="806"/>
    </row>
    <row r="40" spans="1:23" s="630" customFormat="1" ht="15.95" customHeight="1">
      <c r="A40" s="627"/>
      <c r="B40" s="634"/>
      <c r="C40" s="631"/>
      <c r="D40" s="635" t="s">
        <v>39</v>
      </c>
      <c r="E40" s="627"/>
      <c r="F40" s="604">
        <v>4137.1238810000004</v>
      </c>
      <c r="G40" s="602"/>
      <c r="H40" s="602">
        <v>3897.9158790000001</v>
      </c>
      <c r="I40" s="602"/>
      <c r="J40" s="602">
        <v>239.20800199999999</v>
      </c>
      <c r="K40" s="602"/>
      <c r="L40" s="603">
        <v>2623.342838</v>
      </c>
      <c r="M40" s="602"/>
      <c r="N40" s="602">
        <v>2504.38294</v>
      </c>
      <c r="O40" s="602"/>
      <c r="P40" s="602">
        <v>118.959898</v>
      </c>
      <c r="Q40" s="602"/>
      <c r="R40" s="601">
        <v>1513.781043</v>
      </c>
      <c r="S40" s="622"/>
      <c r="W40" s="806"/>
    </row>
    <row r="41" spans="1:23" s="630" customFormat="1" ht="15.95" customHeight="1">
      <c r="A41" s="627"/>
      <c r="B41" s="634"/>
      <c r="C41" s="631"/>
      <c r="D41" s="635"/>
      <c r="E41" s="627"/>
      <c r="F41" s="604"/>
      <c r="G41" s="602"/>
      <c r="H41" s="602"/>
      <c r="I41" s="602"/>
      <c r="J41" s="602"/>
      <c r="K41" s="602"/>
      <c r="L41" s="603"/>
      <c r="M41" s="602"/>
      <c r="N41" s="602"/>
      <c r="O41" s="602"/>
      <c r="P41" s="602"/>
      <c r="Q41" s="602"/>
      <c r="R41" s="601"/>
      <c r="S41" s="622"/>
      <c r="W41" s="806"/>
    </row>
    <row r="42" spans="1:23" s="630" customFormat="1" ht="15.95" customHeight="1">
      <c r="A42" s="627"/>
      <c r="B42" s="671" t="s">
        <v>474</v>
      </c>
      <c r="C42" s="631"/>
      <c r="D42" s="635" t="s">
        <v>40</v>
      </c>
      <c r="E42" s="627"/>
      <c r="F42" s="604">
        <v>3501.6979999999999</v>
      </c>
      <c r="G42" s="602"/>
      <c r="H42" s="602">
        <v>3332.58</v>
      </c>
      <c r="I42" s="602"/>
      <c r="J42" s="602">
        <v>169.11799999999999</v>
      </c>
      <c r="K42" s="602"/>
      <c r="L42" s="603">
        <v>2120.38</v>
      </c>
      <c r="M42" s="602"/>
      <c r="N42" s="602">
        <v>2000.973</v>
      </c>
      <c r="O42" s="602"/>
      <c r="P42" s="602">
        <v>119.407</v>
      </c>
      <c r="Q42" s="602"/>
      <c r="R42" s="601">
        <v>1381.317</v>
      </c>
      <c r="S42" s="622"/>
      <c r="W42" s="806"/>
    </row>
    <row r="43" spans="1:23" s="630" customFormat="1" ht="15.95" customHeight="1">
      <c r="A43" s="627"/>
      <c r="B43" s="634"/>
      <c r="C43" s="631"/>
      <c r="D43" s="635" t="s">
        <v>33</v>
      </c>
      <c r="E43" s="627"/>
      <c r="F43" s="604">
        <v>3485.2570000000001</v>
      </c>
      <c r="G43" s="602"/>
      <c r="H43" s="602">
        <v>3434.6460000000002</v>
      </c>
      <c r="I43" s="602"/>
      <c r="J43" s="602">
        <v>50.610999999999997</v>
      </c>
      <c r="K43" s="602"/>
      <c r="L43" s="603">
        <v>2241.2159999999999</v>
      </c>
      <c r="M43" s="602"/>
      <c r="N43" s="602">
        <v>2128.6480000000001</v>
      </c>
      <c r="O43" s="602"/>
      <c r="P43" s="602">
        <v>112.568</v>
      </c>
      <c r="Q43" s="602"/>
      <c r="R43" s="601">
        <v>1244.04</v>
      </c>
      <c r="S43" s="622"/>
      <c r="W43" s="806"/>
    </row>
    <row r="44" spans="1:23" s="630" customFormat="1" ht="15.95" customHeight="1">
      <c r="A44" s="627"/>
      <c r="B44" s="634"/>
      <c r="C44" s="631"/>
      <c r="D44" s="635" t="s">
        <v>34</v>
      </c>
      <c r="E44" s="627"/>
      <c r="F44" s="604">
        <v>4023.9609999999998</v>
      </c>
      <c r="G44" s="602"/>
      <c r="H44" s="602">
        <v>3796.6109999999999</v>
      </c>
      <c r="I44" s="602"/>
      <c r="J44" s="602">
        <v>227.35</v>
      </c>
      <c r="K44" s="602"/>
      <c r="L44" s="603">
        <v>2710.2220000000002</v>
      </c>
      <c r="M44" s="602"/>
      <c r="N44" s="602">
        <v>2600.424</v>
      </c>
      <c r="O44" s="602"/>
      <c r="P44" s="602">
        <v>109.798</v>
      </c>
      <c r="Q44" s="602"/>
      <c r="R44" s="601">
        <v>1313.739</v>
      </c>
      <c r="S44" s="622"/>
      <c r="W44" s="806"/>
    </row>
    <row r="45" spans="1:23" s="630" customFormat="1" ht="15.95" customHeight="1">
      <c r="A45" s="627"/>
      <c r="B45" s="634"/>
      <c r="C45" s="631"/>
      <c r="D45" s="635" t="s">
        <v>312</v>
      </c>
      <c r="E45" s="627"/>
      <c r="F45" s="604">
        <v>4249.5280000000002</v>
      </c>
      <c r="G45" s="602"/>
      <c r="H45" s="602">
        <v>4098.326</v>
      </c>
      <c r="I45" s="602"/>
      <c r="J45" s="602">
        <v>151.203</v>
      </c>
      <c r="K45" s="602"/>
      <c r="L45" s="603">
        <v>2741.107</v>
      </c>
      <c r="M45" s="602"/>
      <c r="N45" s="602">
        <v>2622.7629999999999</v>
      </c>
      <c r="O45" s="602"/>
      <c r="P45" s="602">
        <v>118.34399999999999</v>
      </c>
      <c r="Q45" s="602"/>
      <c r="R45" s="601">
        <v>1508.422</v>
      </c>
      <c r="S45" s="622"/>
      <c r="W45" s="806"/>
    </row>
    <row r="46" spans="1:23" s="630" customFormat="1" ht="15.95" customHeight="1">
      <c r="A46" s="627"/>
      <c r="B46" s="634"/>
      <c r="C46" s="631"/>
      <c r="D46" s="635" t="s">
        <v>35</v>
      </c>
      <c r="E46" s="627"/>
      <c r="F46" s="604">
        <v>4495.3959999999997</v>
      </c>
      <c r="G46" s="602"/>
      <c r="H46" s="602">
        <v>4220.1530000000002</v>
      </c>
      <c r="I46" s="602"/>
      <c r="J46" s="602">
        <v>275.24299999999999</v>
      </c>
      <c r="K46" s="602"/>
      <c r="L46" s="603">
        <v>2781.4670000000001</v>
      </c>
      <c r="M46" s="602"/>
      <c r="N46" s="602">
        <v>2585.9929999999999</v>
      </c>
      <c r="O46" s="602"/>
      <c r="P46" s="602">
        <v>195.47399999999999</v>
      </c>
      <c r="Q46" s="602"/>
      <c r="R46" s="601">
        <v>1713.9290000000001</v>
      </c>
      <c r="S46" s="622"/>
      <c r="W46" s="806"/>
    </row>
    <row r="47" spans="1:23" s="630" customFormat="1" ht="15.95" customHeight="1">
      <c r="A47" s="627"/>
      <c r="B47" s="634"/>
      <c r="C47" s="631"/>
      <c r="D47" s="635" t="s">
        <v>36</v>
      </c>
      <c r="E47" s="627"/>
      <c r="F47" s="604">
        <v>5144.5820000000003</v>
      </c>
      <c r="G47" s="602"/>
      <c r="H47" s="602">
        <v>5102.47</v>
      </c>
      <c r="I47" s="602"/>
      <c r="J47" s="602">
        <v>42.112000000000002</v>
      </c>
      <c r="K47" s="602"/>
      <c r="L47" s="603">
        <v>2637.5790000000002</v>
      </c>
      <c r="M47" s="602"/>
      <c r="N47" s="602">
        <v>2450.1750000000002</v>
      </c>
      <c r="O47" s="602"/>
      <c r="P47" s="602">
        <v>187.404</v>
      </c>
      <c r="Q47" s="602"/>
      <c r="R47" s="601">
        <v>2507.0030000000002</v>
      </c>
      <c r="S47" s="622"/>
      <c r="W47" s="806"/>
    </row>
    <row r="48" spans="1:23" s="630" customFormat="1" ht="15.95" customHeight="1">
      <c r="A48" s="627"/>
      <c r="B48" s="634"/>
      <c r="C48" s="631"/>
      <c r="D48" s="635" t="s">
        <v>448</v>
      </c>
      <c r="E48" s="627"/>
      <c r="F48" s="604">
        <v>5192.5770000000002</v>
      </c>
      <c r="G48" s="602"/>
      <c r="H48" s="602">
        <v>5158.4449999999997</v>
      </c>
      <c r="I48" s="602"/>
      <c r="J48" s="602">
        <v>34.131999999999998</v>
      </c>
      <c r="K48" s="602"/>
      <c r="L48" s="603">
        <v>2071.0920000000001</v>
      </c>
      <c r="M48" s="602"/>
      <c r="N48" s="602">
        <v>1896.056</v>
      </c>
      <c r="O48" s="602"/>
      <c r="P48" s="602">
        <v>175.036</v>
      </c>
      <c r="Q48" s="602"/>
      <c r="R48" s="601">
        <v>3121.4850000000001</v>
      </c>
      <c r="S48" s="622"/>
      <c r="W48" s="806"/>
    </row>
    <row r="49" spans="1:23" s="630" customFormat="1" ht="15.95" customHeight="1">
      <c r="A49" s="627"/>
      <c r="B49" s="634"/>
      <c r="C49" s="631"/>
      <c r="D49" s="635" t="s">
        <v>37</v>
      </c>
      <c r="E49" s="627"/>
      <c r="F49" s="604">
        <v>4065.7550000000001</v>
      </c>
      <c r="G49" s="602"/>
      <c r="H49" s="602">
        <v>3975.2959999999998</v>
      </c>
      <c r="I49" s="602"/>
      <c r="J49" s="602">
        <v>90.459000000000003</v>
      </c>
      <c r="K49" s="602"/>
      <c r="L49" s="603">
        <v>2245.143</v>
      </c>
      <c r="M49" s="602"/>
      <c r="N49" s="602">
        <v>2087.0859999999998</v>
      </c>
      <c r="O49" s="602"/>
      <c r="P49" s="602">
        <v>158.05699999999999</v>
      </c>
      <c r="Q49" s="602"/>
      <c r="R49" s="601">
        <v>1820.6120000000001</v>
      </c>
      <c r="S49" s="622"/>
      <c r="W49" s="806"/>
    </row>
    <row r="50" spans="1:23" s="630" customFormat="1" ht="15.95" customHeight="1">
      <c r="A50" s="627"/>
      <c r="B50" s="634"/>
      <c r="C50" s="631"/>
      <c r="D50" s="635" t="s">
        <v>449</v>
      </c>
      <c r="E50" s="627"/>
      <c r="F50" s="604">
        <v>5757.973</v>
      </c>
      <c r="G50" s="602"/>
      <c r="H50" s="602">
        <v>5709.5320000000002</v>
      </c>
      <c r="I50" s="602"/>
      <c r="J50" s="602">
        <v>48.441000000000003</v>
      </c>
      <c r="K50" s="602"/>
      <c r="L50" s="603">
        <v>2864.9290000000001</v>
      </c>
      <c r="M50" s="602"/>
      <c r="N50" s="602">
        <v>2644.0219999999999</v>
      </c>
      <c r="O50" s="602"/>
      <c r="P50" s="602">
        <v>220.90799999999999</v>
      </c>
      <c r="Q50" s="602"/>
      <c r="R50" s="601">
        <v>2893.0439999999999</v>
      </c>
      <c r="S50" s="622"/>
      <c r="W50" s="806"/>
    </row>
    <row r="51" spans="1:23" s="630" customFormat="1" ht="15.95" customHeight="1">
      <c r="A51" s="627"/>
      <c r="B51" s="634"/>
      <c r="C51" s="631"/>
      <c r="D51" s="635" t="s">
        <v>38</v>
      </c>
      <c r="E51" s="627"/>
      <c r="F51" s="604">
        <v>4251.5140000000001</v>
      </c>
      <c r="G51" s="602"/>
      <c r="H51" s="602">
        <v>4200.5039999999999</v>
      </c>
      <c r="I51" s="602"/>
      <c r="J51" s="602">
        <v>51.01</v>
      </c>
      <c r="K51" s="602"/>
      <c r="L51" s="603">
        <v>2882.9850000000001</v>
      </c>
      <c r="M51" s="602"/>
      <c r="N51" s="602">
        <v>2717.0990000000002</v>
      </c>
      <c r="O51" s="602"/>
      <c r="P51" s="602">
        <v>165.886</v>
      </c>
      <c r="Q51" s="602"/>
      <c r="R51" s="601">
        <v>1368.53</v>
      </c>
      <c r="S51" s="622"/>
      <c r="W51" s="806"/>
    </row>
    <row r="52" spans="1:23" s="630" customFormat="1" ht="15.95" customHeight="1">
      <c r="A52" s="627"/>
      <c r="B52" s="634"/>
      <c r="C52" s="631"/>
      <c r="D52" s="635" t="s">
        <v>41</v>
      </c>
      <c r="E52" s="627"/>
      <c r="F52" s="604">
        <v>5866.5680000000002</v>
      </c>
      <c r="G52" s="602"/>
      <c r="H52" s="602">
        <v>5808.5559999999996</v>
      </c>
      <c r="I52" s="602"/>
      <c r="J52" s="602">
        <v>58.012</v>
      </c>
      <c r="K52" s="602"/>
      <c r="L52" s="603">
        <v>3043.69</v>
      </c>
      <c r="M52" s="602"/>
      <c r="N52" s="602">
        <v>2969.3249999999998</v>
      </c>
      <c r="O52" s="602"/>
      <c r="P52" s="602">
        <v>74.364999999999995</v>
      </c>
      <c r="Q52" s="602"/>
      <c r="R52" s="601">
        <v>2822.8789999999999</v>
      </c>
      <c r="S52" s="622"/>
      <c r="W52" s="806"/>
    </row>
    <row r="53" spans="1:23" s="630" customFormat="1" ht="15.95" customHeight="1">
      <c r="A53" s="627"/>
      <c r="B53" s="634"/>
      <c r="C53" s="631"/>
      <c r="D53" s="635" t="s">
        <v>39</v>
      </c>
      <c r="E53" s="627"/>
      <c r="F53" s="604">
        <v>7419.1277289999998</v>
      </c>
      <c r="G53" s="602"/>
      <c r="H53" s="602">
        <v>7288.289452</v>
      </c>
      <c r="I53" s="602"/>
      <c r="J53" s="602">
        <v>130.83827700000001</v>
      </c>
      <c r="K53" s="602"/>
      <c r="L53" s="603">
        <v>3279.953532</v>
      </c>
      <c r="M53" s="602"/>
      <c r="N53" s="602">
        <v>3183.1815259999998</v>
      </c>
      <c r="O53" s="602"/>
      <c r="P53" s="602">
        <v>96.772006000000005</v>
      </c>
      <c r="Q53" s="602"/>
      <c r="R53" s="601">
        <v>4139.1741970000003</v>
      </c>
      <c r="S53" s="622"/>
      <c r="W53" s="806"/>
    </row>
    <row r="54" spans="1:23" s="630" customFormat="1" ht="15.95" customHeight="1">
      <c r="A54" s="627"/>
      <c r="B54" s="634"/>
      <c r="C54" s="631"/>
      <c r="D54" s="635"/>
      <c r="E54" s="627"/>
      <c r="F54" s="604"/>
      <c r="G54" s="602"/>
      <c r="H54" s="602"/>
      <c r="I54" s="602"/>
      <c r="J54" s="602"/>
      <c r="K54" s="602"/>
      <c r="L54" s="603"/>
      <c r="M54" s="602"/>
      <c r="N54" s="602"/>
      <c r="O54" s="602"/>
      <c r="P54" s="602"/>
      <c r="Q54" s="602"/>
      <c r="R54" s="601"/>
      <c r="S54" s="622"/>
      <c r="W54" s="806"/>
    </row>
    <row r="55" spans="1:23" s="630" customFormat="1" ht="15.95" customHeight="1">
      <c r="A55" s="627"/>
      <c r="B55" s="671" t="s">
        <v>491</v>
      </c>
      <c r="C55" s="631"/>
      <c r="D55" s="635" t="s">
        <v>40</v>
      </c>
      <c r="E55" s="627"/>
      <c r="F55" s="604">
        <v>5869.3</v>
      </c>
      <c r="G55" s="602"/>
      <c r="H55" s="602">
        <v>5820.2</v>
      </c>
      <c r="I55" s="602"/>
      <c r="J55" s="602">
        <v>49.1</v>
      </c>
      <c r="K55" s="602"/>
      <c r="L55" s="603">
        <v>2991.8</v>
      </c>
      <c r="M55" s="602"/>
      <c r="N55" s="602">
        <v>2908.8</v>
      </c>
      <c r="O55" s="602"/>
      <c r="P55" s="602">
        <v>83</v>
      </c>
      <c r="Q55" s="602"/>
      <c r="R55" s="601">
        <v>2877.5</v>
      </c>
      <c r="S55" s="622"/>
      <c r="W55" s="806"/>
    </row>
    <row r="56" spans="1:23" ht="15.95" customHeight="1" thickBot="1">
      <c r="A56" s="47"/>
      <c r="B56" s="48"/>
      <c r="C56" s="48"/>
      <c r="D56" s="48"/>
      <c r="E56" s="49"/>
      <c r="F56" s="49"/>
      <c r="G56" s="49"/>
      <c r="H56" s="49"/>
      <c r="I56" s="49"/>
      <c r="J56" s="49"/>
      <c r="K56" s="49"/>
      <c r="L56" s="49"/>
      <c r="M56" s="49"/>
      <c r="N56" s="49"/>
      <c r="O56" s="49"/>
      <c r="P56" s="49"/>
      <c r="Q56" s="49"/>
      <c r="R56" s="49"/>
      <c r="S56" s="49"/>
    </row>
    <row r="57" spans="1:23" ht="15.95" customHeight="1">
      <c r="A57" s="816"/>
      <c r="B57" s="829"/>
      <c r="C57" s="817"/>
      <c r="D57" s="817"/>
      <c r="E57" s="818"/>
      <c r="F57" s="818"/>
      <c r="G57" s="818"/>
      <c r="H57" s="818"/>
      <c r="I57" s="818"/>
      <c r="J57" s="818"/>
      <c r="K57" s="818"/>
      <c r="L57" s="818"/>
      <c r="M57" s="818"/>
      <c r="N57" s="818"/>
      <c r="O57" s="818"/>
      <c r="P57" s="818"/>
      <c r="Q57" s="818"/>
      <c r="R57" s="818"/>
      <c r="S57" s="818"/>
    </row>
    <row r="58" spans="1:23" s="387" customFormat="1" ht="18" customHeight="1">
      <c r="A58" s="385"/>
      <c r="B58" s="830"/>
      <c r="C58" s="385"/>
      <c r="D58" s="385"/>
      <c r="E58" s="385"/>
      <c r="F58" s="385"/>
      <c r="G58" s="385"/>
      <c r="H58" s="385"/>
      <c r="I58" s="385"/>
      <c r="J58" s="385"/>
      <c r="K58" s="385"/>
      <c r="L58" s="385"/>
      <c r="M58" s="385"/>
      <c r="N58" s="385"/>
      <c r="O58" s="385"/>
      <c r="P58" s="385"/>
      <c r="Q58" s="385"/>
      <c r="R58" s="385"/>
      <c r="S58" s="385"/>
    </row>
    <row r="59" spans="1:23" s="387" customFormat="1" ht="18" customHeight="1">
      <c r="A59" s="385"/>
      <c r="B59" s="388"/>
      <c r="C59" s="389"/>
      <c r="D59" s="389"/>
      <c r="E59" s="385"/>
      <c r="F59" s="385"/>
      <c r="G59" s="385"/>
      <c r="H59" s="385"/>
      <c r="I59" s="385"/>
      <c r="J59" s="385"/>
      <c r="K59" s="385"/>
      <c r="L59" s="385"/>
      <c r="M59" s="385"/>
      <c r="N59" s="385"/>
      <c r="O59" s="385"/>
      <c r="P59" s="385"/>
      <c r="Q59" s="385"/>
      <c r="R59" s="385"/>
      <c r="S59" s="385"/>
    </row>
    <row r="60" spans="1:23" s="387" customFormat="1" ht="18" customHeight="1">
      <c r="A60" s="882"/>
      <c r="B60" s="882"/>
      <c r="C60" s="882"/>
      <c r="D60" s="882"/>
      <c r="E60" s="385"/>
      <c r="F60" s="385"/>
      <c r="G60" s="385"/>
      <c r="H60" s="385"/>
      <c r="I60" s="385"/>
      <c r="J60" s="385"/>
      <c r="K60" s="385"/>
      <c r="L60" s="385"/>
      <c r="M60" s="385"/>
      <c r="N60" s="385"/>
      <c r="O60" s="385"/>
      <c r="P60" s="385"/>
      <c r="Q60" s="385"/>
      <c r="R60" s="390"/>
      <c r="S60" s="390"/>
      <c r="T60" s="391"/>
      <c r="U60" s="391"/>
    </row>
    <row r="61" spans="1:23" s="387" customFormat="1" ht="18" customHeight="1">
      <c r="A61" s="388"/>
      <c r="B61" s="386"/>
      <c r="C61" s="388"/>
      <c r="D61" s="388"/>
      <c r="E61" s="385"/>
      <c r="F61" s="385"/>
      <c r="G61" s="385"/>
      <c r="H61" s="385"/>
      <c r="I61" s="385"/>
      <c r="J61" s="385"/>
      <c r="K61" s="385"/>
      <c r="L61" s="385"/>
      <c r="M61" s="385"/>
      <c r="N61" s="385"/>
      <c r="O61" s="385"/>
      <c r="P61" s="385"/>
      <c r="Q61" s="385"/>
      <c r="R61" s="390"/>
      <c r="S61" s="390"/>
      <c r="T61" s="391"/>
      <c r="U61" s="391"/>
    </row>
    <row r="62" spans="1:23" s="387" customFormat="1" ht="18" customHeight="1">
      <c r="A62" s="385"/>
      <c r="B62" s="392"/>
      <c r="C62" s="385"/>
      <c r="D62" s="385"/>
      <c r="E62" s="385"/>
      <c r="F62" s="385"/>
      <c r="G62" s="385"/>
      <c r="H62" s="385"/>
      <c r="I62" s="385"/>
      <c r="J62" s="385"/>
      <c r="K62" s="385"/>
      <c r="L62" s="385"/>
      <c r="M62" s="385"/>
      <c r="N62" s="385"/>
      <c r="O62" s="385"/>
      <c r="P62" s="385"/>
      <c r="Q62" s="385"/>
      <c r="R62" s="385"/>
      <c r="S62" s="385"/>
    </row>
    <row r="63" spans="1:23" s="387" customFormat="1" ht="18" customHeight="1">
      <c r="A63" s="385"/>
      <c r="B63" s="392"/>
      <c r="C63" s="385"/>
      <c r="D63" s="385"/>
      <c r="E63" s="385"/>
      <c r="F63" s="385"/>
      <c r="G63" s="385"/>
      <c r="H63" s="385"/>
      <c r="I63" s="385"/>
      <c r="J63" s="385"/>
      <c r="K63" s="385"/>
      <c r="L63" s="385"/>
      <c r="M63" s="385"/>
      <c r="N63" s="385"/>
      <c r="O63" s="385"/>
      <c r="P63" s="385"/>
      <c r="Q63" s="385"/>
      <c r="R63" s="385"/>
      <c r="S63" s="385"/>
    </row>
    <row r="64" spans="1:23" s="387" customFormat="1" ht="18" customHeight="1">
      <c r="A64" s="385"/>
      <c r="B64" s="392"/>
      <c r="C64" s="385"/>
      <c r="D64" s="385"/>
      <c r="E64" s="385"/>
      <c r="F64" s="385"/>
      <c r="G64" s="385"/>
      <c r="H64" s="385"/>
      <c r="I64" s="385"/>
      <c r="J64" s="385"/>
      <c r="K64" s="385"/>
      <c r="L64" s="385"/>
      <c r="M64" s="385"/>
      <c r="N64" s="385"/>
      <c r="O64" s="385"/>
      <c r="P64" s="385"/>
      <c r="Q64" s="385"/>
      <c r="R64" s="385"/>
      <c r="S64" s="385"/>
    </row>
    <row r="65" spans="1:21" s="387" customFormat="1" ht="18" customHeight="1">
      <c r="A65" s="385"/>
      <c r="B65" s="392"/>
      <c r="C65" s="385"/>
      <c r="D65" s="385"/>
      <c r="E65" s="385"/>
      <c r="F65" s="385"/>
      <c r="G65" s="385"/>
      <c r="H65" s="385"/>
      <c r="I65" s="385"/>
      <c r="J65" s="385"/>
      <c r="K65" s="385"/>
      <c r="L65" s="385"/>
      <c r="M65" s="385"/>
      <c r="N65" s="385"/>
      <c r="O65" s="385"/>
      <c r="P65" s="385"/>
      <c r="Q65" s="385"/>
      <c r="R65" s="385"/>
      <c r="S65" s="385"/>
    </row>
    <row r="66" spans="1:21" s="387" customFormat="1" ht="28.5" customHeight="1">
      <c r="A66" s="385"/>
      <c r="B66" s="392"/>
      <c r="C66" s="385"/>
      <c r="D66" s="385"/>
      <c r="E66" s="385"/>
      <c r="F66" s="385"/>
      <c r="G66" s="385"/>
      <c r="H66" s="385"/>
      <c r="I66" s="385"/>
      <c r="J66" s="385"/>
      <c r="K66" s="385"/>
      <c r="L66" s="385"/>
      <c r="M66" s="385"/>
      <c r="N66" s="385"/>
      <c r="O66" s="385"/>
      <c r="P66" s="385"/>
      <c r="Q66" s="385"/>
      <c r="R66" s="385"/>
      <c r="S66" s="385"/>
    </row>
    <row r="67" spans="1:21" s="54" customFormat="1" ht="33" customHeight="1">
      <c r="A67" s="883"/>
      <c r="B67" s="883"/>
      <c r="C67" s="883"/>
      <c r="D67" s="883"/>
      <c r="E67" s="883"/>
      <c r="F67" s="883"/>
      <c r="G67" s="883"/>
      <c r="H67" s="883"/>
      <c r="I67" s="883"/>
      <c r="J67" s="883"/>
      <c r="K67" s="883"/>
      <c r="L67" s="883"/>
      <c r="M67" s="883"/>
      <c r="N67" s="883"/>
      <c r="O67" s="883"/>
      <c r="P67" s="883"/>
      <c r="Q67" s="883"/>
      <c r="R67" s="883"/>
      <c r="S67" s="883"/>
      <c r="T67" s="53"/>
    </row>
    <row r="68" spans="1:21" ht="18" customHeight="1"/>
    <row r="69" spans="1:21" ht="18" customHeight="1"/>
    <row r="70" spans="1:21">
      <c r="F70" s="393"/>
      <c r="G70" s="393"/>
      <c r="H70" s="393"/>
      <c r="I70" s="393"/>
      <c r="J70" s="393"/>
      <c r="K70" s="393"/>
      <c r="L70" s="393"/>
      <c r="M70" s="393"/>
      <c r="N70" s="393"/>
      <c r="O70" s="393"/>
      <c r="P70" s="393"/>
      <c r="Q70" s="393"/>
      <c r="R70" s="393"/>
      <c r="S70" s="393"/>
      <c r="T70" s="393"/>
    </row>
    <row r="71" spans="1:21">
      <c r="F71" s="394"/>
      <c r="G71" s="394"/>
      <c r="H71" s="394"/>
      <c r="I71" s="394"/>
      <c r="J71" s="394"/>
      <c r="K71" s="394"/>
      <c r="L71" s="394"/>
      <c r="M71" s="394"/>
      <c r="N71" s="394"/>
      <c r="O71" s="394"/>
      <c r="P71" s="394"/>
      <c r="Q71" s="394"/>
      <c r="R71" s="394"/>
      <c r="S71" s="394"/>
      <c r="T71" s="394"/>
      <c r="U71" s="394"/>
    </row>
  </sheetData>
  <mergeCells count="8">
    <mergeCell ref="A60:D60"/>
    <mergeCell ref="A67:S67"/>
    <mergeCell ref="B1:D2"/>
    <mergeCell ref="F5:K5"/>
    <mergeCell ref="L5:Q5"/>
    <mergeCell ref="F7:K7"/>
    <mergeCell ref="L7:Q7"/>
    <mergeCell ref="E18:S18"/>
  </mergeCells>
  <printOptions horizontalCentered="1"/>
  <pageMargins left="0.70866141732283472" right="0.70866141732283472" top="0.98425196850393704" bottom="0.70866141732283472" header="0.74803149606299213" footer="0.51181102362204722"/>
  <pageSetup paperSize="9" scale="75" firstPageNumber="157" orientation="portrait" useFirstPageNumber="1" r:id="rId1"/>
  <headerFooter alignWithMargins="0">
    <oddFooter>&amp;C&amp;14&amp;P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65"/>
  <sheetViews>
    <sheetView showGridLines="0" view="pageBreakPreview" topLeftCell="B1" zoomScale="80" zoomScaleNormal="80" zoomScaleSheetLayoutView="80" workbookViewId="0">
      <pane xSplit="2" ySplit="13" topLeftCell="D29" activePane="bottomRight" state="frozen"/>
      <selection activeCell="AE49" sqref="AE49"/>
      <selection pane="topRight" activeCell="AE49" sqref="AE49"/>
      <selection pane="bottomLeft" activeCell="AE49" sqref="AE49"/>
      <selection pane="bottomRight" activeCell="AE49" sqref="AE49"/>
    </sheetView>
  </sheetViews>
  <sheetFormatPr defaultRowHeight="14.25"/>
  <cols>
    <col min="1" max="1" width="4.28515625" style="166" hidden="1" customWidth="1"/>
    <col min="2" max="2" width="7" style="166" customWidth="1"/>
    <col min="3" max="3" width="6.140625" style="166" customWidth="1"/>
    <col min="4" max="4" width="13" style="166" customWidth="1"/>
    <col min="5" max="5" width="1.7109375" style="166" customWidth="1"/>
    <col min="6" max="6" width="10.5703125" style="166" customWidth="1"/>
    <col min="7" max="7" width="2.7109375" style="166" customWidth="1"/>
    <col min="8" max="8" width="9.7109375" style="166" customWidth="1"/>
    <col min="9" max="9" width="11.5703125" style="166" customWidth="1"/>
    <col min="10" max="10" width="2.7109375" style="166" customWidth="1"/>
    <col min="11" max="11" width="9.7109375" style="166" customWidth="1"/>
    <col min="12" max="12" width="10.85546875" style="166" customWidth="1"/>
    <col min="13" max="13" width="2.7109375" style="166" customWidth="1"/>
    <col min="14" max="14" width="12.140625" style="166" customWidth="1"/>
    <col min="15" max="15" width="1.7109375" style="166" customWidth="1"/>
    <col min="16" max="16" width="12.140625" style="205" customWidth="1"/>
    <col min="17" max="17" width="1.5703125" style="166" customWidth="1"/>
    <col min="18" max="18" width="3" style="166" hidden="1" customWidth="1"/>
    <col min="19" max="19" width="6.85546875" style="166" customWidth="1"/>
    <col min="20" max="20" width="6.42578125" style="166" customWidth="1"/>
    <col min="21" max="21" width="12" style="166" customWidth="1"/>
    <col min="22" max="22" width="0.85546875" style="166" customWidth="1"/>
    <col min="23" max="23" width="10.28515625" style="166" customWidth="1"/>
    <col min="24" max="24" width="2.140625" style="166" customWidth="1"/>
    <col min="25" max="25" width="11.7109375" style="166" customWidth="1"/>
    <col min="26" max="26" width="12.5703125" style="166" customWidth="1"/>
    <col min="27" max="27" width="2.140625" style="166" customWidth="1"/>
    <col min="28" max="28" width="10.42578125" style="166" customWidth="1"/>
    <col min="29" max="29" width="12.7109375" style="166" customWidth="1"/>
    <col min="30" max="30" width="2.42578125" style="166" customWidth="1"/>
    <col min="31" max="31" width="9.28515625" style="166" customWidth="1"/>
    <col min="32" max="32" width="1.28515625" style="166" customWidth="1"/>
    <col min="33" max="33" width="10.5703125" style="166" customWidth="1"/>
    <col min="34" max="34" width="0.85546875" style="166" customWidth="1"/>
    <col min="35" max="35" width="1" style="166" customWidth="1"/>
    <col min="36" max="16384" width="9.140625" style="166"/>
  </cols>
  <sheetData>
    <row r="1" spans="1:35" s="173" customFormat="1" ht="18" customHeight="1">
      <c r="B1" s="900" t="s">
        <v>111</v>
      </c>
      <c r="C1" s="900"/>
      <c r="D1" s="2" t="s">
        <v>113</v>
      </c>
      <c r="E1" s="174"/>
      <c r="F1" s="174"/>
      <c r="G1" s="174"/>
      <c r="H1" s="174"/>
      <c r="I1" s="174"/>
      <c r="J1" s="174"/>
      <c r="K1" s="174"/>
      <c r="L1" s="174"/>
      <c r="M1" s="174"/>
      <c r="N1" s="174"/>
      <c r="O1" s="174"/>
      <c r="P1" s="175"/>
      <c r="Q1" s="174"/>
      <c r="S1" s="900" t="s">
        <v>111</v>
      </c>
      <c r="T1" s="900"/>
      <c r="U1" s="2" t="s">
        <v>113</v>
      </c>
      <c r="V1" s="174"/>
      <c r="W1" s="174"/>
      <c r="X1" s="174"/>
      <c r="Y1" s="174"/>
      <c r="Z1" s="174"/>
      <c r="AA1" s="174"/>
      <c r="AB1" s="174"/>
      <c r="AC1" s="174"/>
      <c r="AD1" s="174"/>
      <c r="AE1" s="174"/>
      <c r="AF1" s="174"/>
      <c r="AG1" s="174"/>
    </row>
    <row r="2" spans="1:35" s="173" customFormat="1" ht="18" customHeight="1">
      <c r="A2" s="176" t="s">
        <v>114</v>
      </c>
      <c r="B2" s="900"/>
      <c r="C2" s="900"/>
      <c r="D2" s="58" t="s">
        <v>116</v>
      </c>
      <c r="E2" s="174"/>
      <c r="F2" s="174"/>
      <c r="G2" s="174"/>
      <c r="H2" s="174"/>
      <c r="I2" s="174"/>
      <c r="J2" s="174"/>
      <c r="K2" s="174"/>
      <c r="L2" s="174"/>
      <c r="M2" s="174"/>
      <c r="N2" s="174"/>
      <c r="O2" s="174"/>
      <c r="P2" s="175"/>
      <c r="Q2" s="174"/>
      <c r="R2" s="176" t="s">
        <v>145</v>
      </c>
      <c r="S2" s="900"/>
      <c r="T2" s="900"/>
      <c r="U2" s="58" t="s">
        <v>116</v>
      </c>
      <c r="V2" s="174"/>
      <c r="W2" s="174"/>
      <c r="X2" s="174"/>
      <c r="Y2" s="174"/>
      <c r="Z2" s="174"/>
      <c r="AA2" s="174"/>
      <c r="AB2" s="174"/>
      <c r="AC2" s="174"/>
      <c r="AD2" s="174"/>
      <c r="AE2" s="174"/>
      <c r="AF2" s="174"/>
      <c r="AG2" s="174"/>
    </row>
    <row r="3" spans="1:35" s="173" customFormat="1" ht="15" customHeight="1" thickBot="1">
      <c r="A3" s="177"/>
      <c r="B3" s="177"/>
      <c r="C3" s="177"/>
      <c r="D3" s="177"/>
      <c r="E3" s="177"/>
      <c r="F3" s="177"/>
      <c r="G3" s="177"/>
      <c r="H3" s="177"/>
      <c r="I3" s="177"/>
      <c r="J3" s="177"/>
      <c r="K3" s="177"/>
      <c r="L3" s="177"/>
      <c r="M3" s="177"/>
      <c r="N3" s="177"/>
      <c r="O3" s="177"/>
      <c r="P3" s="178"/>
      <c r="Q3" s="177"/>
      <c r="R3" s="179"/>
      <c r="S3" s="177"/>
      <c r="T3" s="177"/>
      <c r="U3" s="177"/>
      <c r="V3" s="177"/>
      <c r="W3" s="177"/>
      <c r="X3" s="177"/>
      <c r="Y3" s="177"/>
      <c r="Z3" s="177"/>
      <c r="AA3" s="177"/>
      <c r="AB3" s="177"/>
      <c r="AC3" s="177"/>
      <c r="AD3" s="177"/>
      <c r="AE3" s="177"/>
      <c r="AF3" s="177"/>
      <c r="AG3" s="177"/>
      <c r="AH3" s="179"/>
      <c r="AI3" s="179"/>
    </row>
    <row r="4" spans="1:35" s="110" customFormat="1" ht="5.0999999999999996" customHeight="1">
      <c r="A4" s="180"/>
      <c r="B4" s="118"/>
      <c r="C4" s="118"/>
      <c r="D4" s="118"/>
      <c r="E4" s="118"/>
      <c r="F4" s="118"/>
      <c r="G4" s="118"/>
      <c r="H4" s="118"/>
      <c r="I4" s="118"/>
      <c r="J4" s="118"/>
      <c r="K4" s="118"/>
      <c r="L4" s="118"/>
      <c r="M4" s="118"/>
      <c r="N4" s="118"/>
      <c r="O4" s="118"/>
      <c r="P4" s="181"/>
      <c r="Q4" s="118"/>
      <c r="R4" s="117"/>
      <c r="S4" s="118"/>
      <c r="T4" s="118"/>
      <c r="U4" s="118"/>
      <c r="V4" s="118"/>
      <c r="W4" s="118"/>
      <c r="X4" s="118"/>
      <c r="Y4" s="118"/>
      <c r="Z4" s="118"/>
      <c r="AA4" s="118"/>
      <c r="AB4" s="118"/>
      <c r="AC4" s="118"/>
      <c r="AD4" s="118"/>
      <c r="AE4" s="118"/>
      <c r="AF4" s="118"/>
      <c r="AG4" s="118"/>
      <c r="AH4" s="117"/>
      <c r="AI4" s="117"/>
    </row>
    <row r="5" spans="1:35" s="110" customFormat="1" ht="44.25" customHeight="1">
      <c r="A5" s="180"/>
      <c r="B5" s="570" t="s">
        <v>146</v>
      </c>
      <c r="C5" s="118"/>
      <c r="D5" s="913" t="s">
        <v>147</v>
      </c>
      <c r="E5" s="913"/>
      <c r="F5" s="913"/>
      <c r="G5" s="118"/>
      <c r="H5" s="913" t="s">
        <v>148</v>
      </c>
      <c r="I5" s="913"/>
      <c r="J5" s="118"/>
      <c r="K5" s="913" t="s">
        <v>149</v>
      </c>
      <c r="L5" s="913"/>
      <c r="M5" s="118"/>
      <c r="N5" s="913" t="s">
        <v>150</v>
      </c>
      <c r="O5" s="913"/>
      <c r="P5" s="913"/>
      <c r="Q5" s="913"/>
      <c r="R5" s="117"/>
      <c r="S5" s="570" t="s">
        <v>146</v>
      </c>
      <c r="T5" s="118"/>
      <c r="U5" s="913" t="s">
        <v>151</v>
      </c>
      <c r="V5" s="913"/>
      <c r="W5" s="913"/>
      <c r="X5" s="118"/>
      <c r="Y5" s="898" t="s">
        <v>152</v>
      </c>
      <c r="Z5" s="898"/>
      <c r="AA5" s="118"/>
      <c r="AB5" s="913" t="s">
        <v>153</v>
      </c>
      <c r="AC5" s="913"/>
      <c r="AD5" s="913"/>
      <c r="AE5" s="913" t="s">
        <v>154</v>
      </c>
      <c r="AF5" s="913"/>
      <c r="AG5" s="913"/>
      <c r="AH5" s="117"/>
      <c r="AI5" s="117"/>
    </row>
    <row r="6" spans="1:35" s="126" customFormat="1" ht="18" customHeight="1">
      <c r="A6" s="182"/>
      <c r="B6" s="571" t="s">
        <v>21</v>
      </c>
      <c r="C6" s="183"/>
      <c r="D6" s="920" t="s">
        <v>155</v>
      </c>
      <c r="E6" s="920"/>
      <c r="F6" s="920"/>
      <c r="G6" s="184"/>
      <c r="H6" s="920" t="s">
        <v>156</v>
      </c>
      <c r="I6" s="920"/>
      <c r="J6" s="183"/>
      <c r="K6" s="920" t="s">
        <v>157</v>
      </c>
      <c r="L6" s="920"/>
      <c r="M6" s="183"/>
      <c r="N6" s="920" t="s">
        <v>457</v>
      </c>
      <c r="O6" s="920"/>
      <c r="P6" s="920"/>
      <c r="Q6" s="920"/>
      <c r="R6" s="123"/>
      <c r="S6" s="571" t="s">
        <v>21</v>
      </c>
      <c r="T6" s="185"/>
      <c r="U6" s="920" t="s">
        <v>158</v>
      </c>
      <c r="V6" s="920"/>
      <c r="W6" s="920"/>
      <c r="X6" s="184"/>
      <c r="Y6" s="896" t="s">
        <v>159</v>
      </c>
      <c r="Z6" s="896"/>
      <c r="AA6" s="183"/>
      <c r="AB6" s="920" t="s">
        <v>153</v>
      </c>
      <c r="AC6" s="920"/>
      <c r="AD6" s="920"/>
      <c r="AE6" s="920" t="s">
        <v>160</v>
      </c>
      <c r="AF6" s="920"/>
      <c r="AG6" s="920"/>
      <c r="AH6" s="186"/>
      <c r="AI6" s="123"/>
    </row>
    <row r="7" spans="1:35" s="110" customFormat="1" ht="17.25" customHeight="1">
      <c r="A7" s="180"/>
      <c r="B7" s="187"/>
      <c r="C7" s="188"/>
      <c r="D7" s="189"/>
      <c r="E7" s="189"/>
      <c r="F7" s="189"/>
      <c r="G7" s="189"/>
      <c r="H7" s="920"/>
      <c r="I7" s="920"/>
      <c r="J7" s="184"/>
      <c r="K7" s="920"/>
      <c r="L7" s="920"/>
      <c r="M7" s="183"/>
      <c r="N7" s="920"/>
      <c r="O7" s="920"/>
      <c r="P7" s="920"/>
      <c r="Q7" s="920"/>
      <c r="R7" s="117"/>
      <c r="S7" s="117"/>
      <c r="T7" s="132"/>
      <c r="U7" s="920"/>
      <c r="V7" s="920"/>
      <c r="W7" s="920"/>
      <c r="X7" s="189"/>
      <c r="Y7" s="896"/>
      <c r="Z7" s="896"/>
      <c r="AA7" s="184"/>
      <c r="AB7" s="920"/>
      <c r="AC7" s="920"/>
      <c r="AD7" s="920"/>
      <c r="AE7" s="920"/>
      <c r="AF7" s="920"/>
      <c r="AG7" s="920"/>
      <c r="AH7" s="120"/>
      <c r="AI7" s="119"/>
    </row>
    <row r="8" spans="1:35" s="110" customFormat="1" ht="4.5" customHeight="1">
      <c r="A8" s="180"/>
      <c r="B8" s="132"/>
      <c r="C8" s="132"/>
      <c r="D8" s="133"/>
      <c r="E8" s="133"/>
      <c r="F8" s="133"/>
      <c r="G8" s="134"/>
      <c r="H8" s="133"/>
      <c r="I8" s="133"/>
      <c r="J8" s="134"/>
      <c r="K8" s="133"/>
      <c r="L8" s="133"/>
      <c r="M8" s="134"/>
      <c r="N8" s="133"/>
      <c r="O8" s="133"/>
      <c r="P8" s="190"/>
      <c r="Q8" s="133"/>
      <c r="R8" s="117"/>
      <c r="S8" s="132"/>
      <c r="T8" s="132"/>
      <c r="U8" s="133"/>
      <c r="V8" s="133"/>
      <c r="W8" s="133"/>
      <c r="X8" s="134"/>
      <c r="Y8" s="133"/>
      <c r="Z8" s="133"/>
      <c r="AA8" s="134"/>
      <c r="AB8" s="133"/>
      <c r="AC8" s="133"/>
      <c r="AD8" s="134"/>
      <c r="AE8" s="133"/>
      <c r="AF8" s="133"/>
      <c r="AG8" s="133"/>
      <c r="AH8" s="130"/>
      <c r="AI8" s="131"/>
    </row>
    <row r="9" spans="1:35" s="110" customFormat="1" ht="5.0999999999999996" customHeight="1">
      <c r="A9" s="180"/>
      <c r="B9" s="132"/>
      <c r="C9" s="132"/>
      <c r="D9" s="129"/>
      <c r="E9" s="129"/>
      <c r="F9" s="129"/>
      <c r="G9" s="129"/>
      <c r="H9" s="129"/>
      <c r="I9" s="129"/>
      <c r="J9" s="129"/>
      <c r="K9" s="129"/>
      <c r="L9" s="129"/>
      <c r="M9" s="129"/>
      <c r="N9" s="129"/>
      <c r="O9" s="129"/>
      <c r="P9" s="191"/>
      <c r="Q9" s="129"/>
      <c r="R9" s="117"/>
      <c r="S9" s="132"/>
      <c r="T9" s="132"/>
      <c r="U9" s="129"/>
      <c r="V9" s="129"/>
      <c r="W9" s="129"/>
      <c r="X9" s="129"/>
      <c r="Y9" s="129"/>
      <c r="Z9" s="129"/>
      <c r="AA9" s="129"/>
      <c r="AB9" s="129"/>
      <c r="AC9" s="129"/>
      <c r="AD9" s="129"/>
      <c r="AE9" s="129"/>
      <c r="AF9" s="129"/>
      <c r="AG9" s="129"/>
      <c r="AH9" s="119"/>
      <c r="AI9" s="119"/>
    </row>
    <row r="10" spans="1:35" s="110" customFormat="1" ht="15.75" customHeight="1">
      <c r="A10" s="180"/>
      <c r="B10" s="117"/>
      <c r="C10" s="132"/>
      <c r="D10" s="336" t="s">
        <v>140</v>
      </c>
      <c r="E10" s="894"/>
      <c r="F10" s="921" t="s">
        <v>138</v>
      </c>
      <c r="G10" s="138"/>
      <c r="H10" s="339" t="s">
        <v>137</v>
      </c>
      <c r="I10" s="921" t="s">
        <v>138</v>
      </c>
      <c r="J10" s="138"/>
      <c r="K10" s="339" t="s">
        <v>137</v>
      </c>
      <c r="L10" s="921" t="s">
        <v>138</v>
      </c>
      <c r="M10" s="922"/>
      <c r="N10" s="336" t="s">
        <v>161</v>
      </c>
      <c r="O10" s="139"/>
      <c r="P10" s="921" t="s">
        <v>138</v>
      </c>
      <c r="Q10" s="118"/>
      <c r="R10" s="117"/>
      <c r="S10" s="132"/>
      <c r="T10" s="132"/>
      <c r="U10" s="336" t="s">
        <v>161</v>
      </c>
      <c r="V10" s="129"/>
      <c r="W10" s="921" t="s">
        <v>138</v>
      </c>
      <c r="X10" s="129"/>
      <c r="Y10" s="336" t="s">
        <v>161</v>
      </c>
      <c r="Z10" s="921" t="s">
        <v>138</v>
      </c>
      <c r="AA10" s="129"/>
      <c r="AB10" s="339" t="s">
        <v>137</v>
      </c>
      <c r="AC10" s="921" t="s">
        <v>138</v>
      </c>
      <c r="AD10" s="915"/>
      <c r="AE10" s="339" t="s">
        <v>137</v>
      </c>
      <c r="AF10" s="118"/>
      <c r="AG10" s="921" t="s">
        <v>138</v>
      </c>
      <c r="AH10" s="117"/>
      <c r="AI10" s="895"/>
    </row>
    <row r="11" spans="1:35" s="110" customFormat="1" ht="15.75" customHeight="1">
      <c r="A11" s="180"/>
      <c r="B11" s="132"/>
      <c r="C11" s="132"/>
      <c r="D11" s="336" t="s">
        <v>142</v>
      </c>
      <c r="E11" s="894"/>
      <c r="F11" s="921"/>
      <c r="G11" s="138"/>
      <c r="H11" s="339" t="s">
        <v>141</v>
      </c>
      <c r="I11" s="921"/>
      <c r="J11" s="138"/>
      <c r="K11" s="339" t="s">
        <v>141</v>
      </c>
      <c r="L11" s="921"/>
      <c r="M11" s="922"/>
      <c r="N11" s="336" t="s">
        <v>142</v>
      </c>
      <c r="O11" s="139"/>
      <c r="P11" s="921"/>
      <c r="Q11" s="118"/>
      <c r="R11" s="117"/>
      <c r="S11" s="132"/>
      <c r="T11" s="132"/>
      <c r="U11" s="336" t="s">
        <v>142</v>
      </c>
      <c r="V11" s="129"/>
      <c r="W11" s="921"/>
      <c r="X11" s="129"/>
      <c r="Y11" s="336" t="s">
        <v>142</v>
      </c>
      <c r="Z11" s="921"/>
      <c r="AA11" s="129"/>
      <c r="AB11" s="339" t="s">
        <v>141</v>
      </c>
      <c r="AC11" s="921"/>
      <c r="AD11" s="915"/>
      <c r="AE11" s="339" t="s">
        <v>141</v>
      </c>
      <c r="AF11" s="118"/>
      <c r="AG11" s="921"/>
      <c r="AH11" s="117"/>
      <c r="AI11" s="895"/>
    </row>
    <row r="12" spans="1:35" s="110" customFormat="1" ht="22.5" customHeight="1">
      <c r="A12" s="180"/>
      <c r="B12" s="132"/>
      <c r="C12" s="132"/>
      <c r="D12" s="125" t="s">
        <v>144</v>
      </c>
      <c r="E12" s="894"/>
      <c r="F12" s="192"/>
      <c r="G12" s="139"/>
      <c r="H12" s="333" t="s">
        <v>143</v>
      </c>
      <c r="I12" s="192"/>
      <c r="J12" s="139"/>
      <c r="K12" s="333" t="s">
        <v>143</v>
      </c>
      <c r="L12" s="192"/>
      <c r="M12" s="922"/>
      <c r="N12" s="125" t="s">
        <v>144</v>
      </c>
      <c r="O12" s="139"/>
      <c r="P12" s="192"/>
      <c r="Q12" s="118"/>
      <c r="R12" s="117"/>
      <c r="S12" s="132"/>
      <c r="T12" s="132"/>
      <c r="U12" s="125" t="s">
        <v>144</v>
      </c>
      <c r="V12" s="118"/>
      <c r="W12" s="192"/>
      <c r="X12" s="118"/>
      <c r="Y12" s="125" t="s">
        <v>144</v>
      </c>
      <c r="Z12" s="192"/>
      <c r="AA12" s="118"/>
      <c r="AB12" s="333" t="s">
        <v>143</v>
      </c>
      <c r="AC12" s="192"/>
      <c r="AD12" s="915"/>
      <c r="AE12" s="333" t="s">
        <v>143</v>
      </c>
      <c r="AF12" s="118"/>
      <c r="AG12" s="192"/>
      <c r="AH12" s="117"/>
      <c r="AI12" s="895"/>
    </row>
    <row r="13" spans="1:35" s="110" customFormat="1" ht="5.0999999999999996" customHeight="1" thickBot="1">
      <c r="A13" s="193"/>
      <c r="B13" s="194"/>
      <c r="C13" s="194"/>
      <c r="D13" s="148"/>
      <c r="E13" s="912"/>
      <c r="F13" s="194"/>
      <c r="G13" s="194"/>
      <c r="H13" s="194"/>
      <c r="I13" s="195"/>
      <c r="J13" s="194"/>
      <c r="K13" s="194"/>
      <c r="L13" s="194"/>
      <c r="M13" s="194"/>
      <c r="N13" s="194"/>
      <c r="O13" s="194"/>
      <c r="P13" s="196"/>
      <c r="Q13" s="194"/>
      <c r="R13" s="143"/>
      <c r="S13" s="194"/>
      <c r="T13" s="194"/>
      <c r="U13" s="194"/>
      <c r="V13" s="194"/>
      <c r="W13" s="194"/>
      <c r="X13" s="194"/>
      <c r="Y13" s="194"/>
      <c r="Z13" s="195"/>
      <c r="AA13" s="194"/>
      <c r="AB13" s="194"/>
      <c r="AC13" s="194"/>
      <c r="AD13" s="194"/>
      <c r="AE13" s="194"/>
      <c r="AF13" s="194"/>
      <c r="AG13" s="194"/>
      <c r="AH13" s="143"/>
      <c r="AI13" s="143"/>
    </row>
    <row r="14" spans="1:35" s="110" customFormat="1" ht="17.100000000000001" customHeight="1">
      <c r="A14" s="112"/>
      <c r="B14" s="152"/>
      <c r="C14" s="152"/>
      <c r="D14" s="152"/>
      <c r="E14" s="152"/>
      <c r="F14" s="152"/>
      <c r="G14" s="152"/>
      <c r="H14" s="152"/>
      <c r="I14" s="152"/>
      <c r="J14" s="152"/>
      <c r="K14" s="152"/>
      <c r="L14" s="152"/>
      <c r="M14" s="152"/>
      <c r="N14" s="152"/>
      <c r="O14" s="152"/>
      <c r="P14" s="197"/>
      <c r="Q14" s="152"/>
      <c r="R14" s="150"/>
      <c r="S14" s="152"/>
      <c r="T14" s="152"/>
      <c r="U14" s="152"/>
      <c r="V14" s="152"/>
      <c r="W14" s="152"/>
      <c r="X14" s="152"/>
      <c r="Y14" s="152"/>
      <c r="Z14" s="152"/>
      <c r="AA14" s="152"/>
      <c r="AB14" s="152"/>
      <c r="AC14" s="152"/>
      <c r="AD14" s="152"/>
      <c r="AE14" s="152"/>
      <c r="AF14" s="152"/>
      <c r="AG14" s="152"/>
      <c r="AH14" s="150"/>
      <c r="AI14" s="150"/>
    </row>
    <row r="15" spans="1:35" s="110" customFormat="1" ht="17.100000000000001" customHeight="1">
      <c r="B15" s="30" t="s">
        <v>32</v>
      </c>
      <c r="C15" s="150"/>
      <c r="D15" s="154">
        <v>532</v>
      </c>
      <c r="E15" s="150"/>
      <c r="F15" s="150">
        <v>792793</v>
      </c>
      <c r="G15" s="150"/>
      <c r="H15" s="150">
        <v>4426</v>
      </c>
      <c r="I15" s="150">
        <v>137505</v>
      </c>
      <c r="J15" s="150"/>
      <c r="K15" s="150">
        <v>42230</v>
      </c>
      <c r="L15" s="150">
        <v>89681</v>
      </c>
      <c r="M15" s="150"/>
      <c r="N15" s="150">
        <v>1814426</v>
      </c>
      <c r="O15" s="150"/>
      <c r="P15" s="150">
        <v>3077935</v>
      </c>
      <c r="Q15" s="150"/>
      <c r="R15" s="150" t="e">
        <f>SUM(#REF!)</f>
        <v>#REF!</v>
      </c>
      <c r="S15" s="30" t="s">
        <v>32</v>
      </c>
      <c r="T15" s="150"/>
      <c r="U15" s="150">
        <v>212687</v>
      </c>
      <c r="V15" s="150">
        <v>0</v>
      </c>
      <c r="W15" s="150">
        <v>305146</v>
      </c>
      <c r="X15" s="150"/>
      <c r="Y15" s="150">
        <v>193161</v>
      </c>
      <c r="Z15" s="150">
        <v>328680</v>
      </c>
      <c r="AA15" s="150"/>
      <c r="AB15" s="150">
        <v>556585</v>
      </c>
      <c r="AC15" s="150">
        <v>474367</v>
      </c>
      <c r="AD15" s="150"/>
      <c r="AE15" s="150">
        <v>2291</v>
      </c>
      <c r="AF15" s="150">
        <v>0</v>
      </c>
      <c r="AG15" s="150">
        <v>482531</v>
      </c>
      <c r="AH15" s="150"/>
      <c r="AI15" s="150"/>
    </row>
    <row r="16" spans="1:35" s="110" customFormat="1" ht="17.100000000000001" customHeight="1">
      <c r="B16" s="347" t="s">
        <v>306</v>
      </c>
      <c r="C16" s="353"/>
      <c r="D16" s="355">
        <v>509.94799999999998</v>
      </c>
      <c r="E16" s="355"/>
      <c r="F16" s="353">
        <v>800900.36199999996</v>
      </c>
      <c r="G16" s="353"/>
      <c r="H16" s="353">
        <v>4149.4970000000003</v>
      </c>
      <c r="I16" s="353">
        <v>122073.289</v>
      </c>
      <c r="J16" s="353"/>
      <c r="K16" s="353">
        <v>40991.601000000002</v>
      </c>
      <c r="L16" s="353">
        <v>86512.697</v>
      </c>
      <c r="M16" s="353"/>
      <c r="N16" s="353">
        <v>1833104</v>
      </c>
      <c r="O16" s="353"/>
      <c r="P16" s="353">
        <v>3315996.0389999999</v>
      </c>
      <c r="Q16" s="355" t="e">
        <f>SUM(#REF!)</f>
        <v>#REF!</v>
      </c>
      <c r="R16" s="360" t="e">
        <f>SUM(#REF!)</f>
        <v>#REF!</v>
      </c>
      <c r="S16" s="347" t="s">
        <v>306</v>
      </c>
      <c r="T16" s="355"/>
      <c r="U16" s="353">
        <v>192534</v>
      </c>
      <c r="V16" s="353"/>
      <c r="W16" s="353">
        <v>284044.30300000001</v>
      </c>
      <c r="X16" s="353"/>
      <c r="Y16" s="353">
        <v>217301</v>
      </c>
      <c r="Z16" s="353">
        <v>380862.103</v>
      </c>
      <c r="AA16" s="353"/>
      <c r="AB16" s="353">
        <v>525177.79500000004</v>
      </c>
      <c r="AC16" s="353">
        <v>538286.74100000004</v>
      </c>
      <c r="AD16" s="353"/>
      <c r="AE16" s="353">
        <v>2926.058</v>
      </c>
      <c r="AF16" s="353"/>
      <c r="AG16" s="353">
        <v>539945.60600000003</v>
      </c>
      <c r="AH16" s="150"/>
      <c r="AI16" s="150"/>
    </row>
    <row r="17" spans="1:35" s="110" customFormat="1" ht="17.100000000000001" customHeight="1">
      <c r="B17" s="30" t="s">
        <v>458</v>
      </c>
      <c r="C17" s="353"/>
      <c r="D17" s="355">
        <v>384</v>
      </c>
      <c r="E17" s="355"/>
      <c r="F17" s="353">
        <v>691633</v>
      </c>
      <c r="G17" s="353"/>
      <c r="H17" s="353">
        <v>3846</v>
      </c>
      <c r="I17" s="353">
        <v>105412</v>
      </c>
      <c r="J17" s="353"/>
      <c r="K17" s="353">
        <v>41358</v>
      </c>
      <c r="L17" s="353">
        <v>87323</v>
      </c>
      <c r="M17" s="353"/>
      <c r="N17" s="353">
        <v>1482586</v>
      </c>
      <c r="O17" s="353"/>
      <c r="P17" s="353">
        <v>3107838</v>
      </c>
      <c r="Q17" s="355" t="e">
        <f>SUM(#REF!)</f>
        <v>#REF!</v>
      </c>
      <c r="R17" s="360" t="e">
        <f>SUM(#REF!)</f>
        <v>#REF!</v>
      </c>
      <c r="S17" s="30" t="s">
        <v>458</v>
      </c>
      <c r="T17" s="355"/>
      <c r="U17" s="353">
        <v>148758</v>
      </c>
      <c r="V17" s="353"/>
      <c r="W17" s="353">
        <v>241117</v>
      </c>
      <c r="X17" s="353"/>
      <c r="Y17" s="353">
        <v>243825</v>
      </c>
      <c r="Z17" s="353">
        <v>431998</v>
      </c>
      <c r="AA17" s="353"/>
      <c r="AB17" s="353">
        <v>477685</v>
      </c>
      <c r="AC17" s="640">
        <v>513914</v>
      </c>
      <c r="AD17" s="660"/>
      <c r="AE17" s="353">
        <v>3859</v>
      </c>
      <c r="AF17" s="353"/>
      <c r="AG17" s="353">
        <v>576587</v>
      </c>
      <c r="AH17" s="150"/>
      <c r="AI17" s="150"/>
    </row>
    <row r="18" spans="1:35" s="636" customFormat="1" ht="16.5" customHeight="1">
      <c r="B18" s="30" t="s">
        <v>464</v>
      </c>
      <c r="C18" s="640"/>
      <c r="D18" s="637">
        <v>327</v>
      </c>
      <c r="E18" s="637"/>
      <c r="F18" s="640">
        <v>573823</v>
      </c>
      <c r="G18" s="640"/>
      <c r="H18" s="640">
        <v>4179</v>
      </c>
      <c r="I18" s="640">
        <v>116215</v>
      </c>
      <c r="J18" s="640"/>
      <c r="K18" s="640">
        <v>39854</v>
      </c>
      <c r="L18" s="640">
        <v>83380</v>
      </c>
      <c r="M18" s="640"/>
      <c r="N18" s="640">
        <v>1119047</v>
      </c>
      <c r="O18" s="640"/>
      <c r="P18" s="640">
        <v>2188269</v>
      </c>
      <c r="Q18" s="637"/>
      <c r="R18" s="637"/>
      <c r="S18" s="30" t="s">
        <v>464</v>
      </c>
      <c r="T18" s="637"/>
      <c r="U18" s="640">
        <v>94695</v>
      </c>
      <c r="V18" s="640"/>
      <c r="W18" s="640">
        <v>120573</v>
      </c>
      <c r="X18" s="640"/>
      <c r="Y18" s="640">
        <v>241083</v>
      </c>
      <c r="Z18" s="640">
        <v>450171</v>
      </c>
      <c r="AA18" s="640"/>
      <c r="AB18" s="640">
        <v>495661</v>
      </c>
      <c r="AC18" s="640">
        <v>551501.99800000002</v>
      </c>
      <c r="AD18" s="660"/>
      <c r="AE18" s="640">
        <v>1928</v>
      </c>
      <c r="AF18" s="640"/>
      <c r="AG18" s="640">
        <v>553777</v>
      </c>
      <c r="AH18" s="640"/>
      <c r="AI18" s="640"/>
    </row>
    <row r="19" spans="1:35" s="636" customFormat="1" ht="16.5" customHeight="1">
      <c r="B19" s="634" t="s">
        <v>482</v>
      </c>
      <c r="C19" s="640"/>
      <c r="D19" s="637">
        <v>270</v>
      </c>
      <c r="E19" s="637"/>
      <c r="F19" s="640">
        <v>452556</v>
      </c>
      <c r="G19" s="640"/>
      <c r="H19" s="640">
        <v>4333</v>
      </c>
      <c r="I19" s="640">
        <v>108938</v>
      </c>
      <c r="J19" s="640"/>
      <c r="K19" s="640">
        <v>37884</v>
      </c>
      <c r="L19" s="640">
        <v>78293</v>
      </c>
      <c r="M19" s="640"/>
      <c r="N19" s="640">
        <v>975433</v>
      </c>
      <c r="O19" s="640"/>
      <c r="P19" s="640">
        <v>1778512</v>
      </c>
      <c r="Q19" s="637"/>
      <c r="R19" s="637"/>
      <c r="S19" s="634" t="s">
        <v>482</v>
      </c>
      <c r="T19" s="637"/>
      <c r="U19" s="640">
        <v>30344</v>
      </c>
      <c r="V19" s="640"/>
      <c r="W19" s="640">
        <v>39958</v>
      </c>
      <c r="X19" s="640"/>
      <c r="Y19" s="640">
        <v>227072</v>
      </c>
      <c r="Z19" s="640">
        <v>396990</v>
      </c>
      <c r="AA19" s="640"/>
      <c r="AB19" s="640">
        <v>551687</v>
      </c>
      <c r="AC19" s="640">
        <v>587217</v>
      </c>
      <c r="AD19" s="660"/>
      <c r="AE19" s="640">
        <v>2198</v>
      </c>
      <c r="AF19" s="640"/>
      <c r="AG19" s="640">
        <v>616372</v>
      </c>
      <c r="AH19" s="640"/>
      <c r="AI19" s="640"/>
    </row>
    <row r="20" spans="1:35" s="636" customFormat="1" ht="16.5" customHeight="1">
      <c r="B20" s="671" t="s">
        <v>474</v>
      </c>
      <c r="C20" s="640"/>
      <c r="D20" s="637">
        <v>196.97499999999999</v>
      </c>
      <c r="E20" s="637"/>
      <c r="F20" s="640">
        <v>383720.51199999999</v>
      </c>
      <c r="G20" s="640"/>
      <c r="H20" s="640">
        <v>3991.893</v>
      </c>
      <c r="I20" s="640">
        <v>116814.107</v>
      </c>
      <c r="J20" s="640"/>
      <c r="K20" s="640">
        <v>38472.21</v>
      </c>
      <c r="L20" s="640">
        <v>80354.8</v>
      </c>
      <c r="M20" s="640"/>
      <c r="N20" s="640">
        <v>841593.72000000009</v>
      </c>
      <c r="O20" s="640"/>
      <c r="P20" s="640">
        <v>1860342.1259999999</v>
      </c>
      <c r="Q20" s="637"/>
      <c r="R20" s="637"/>
      <c r="S20" s="671" t="s">
        <v>474</v>
      </c>
      <c r="T20" s="637"/>
      <c r="U20" s="640">
        <v>10839.56</v>
      </c>
      <c r="V20" s="640"/>
      <c r="W20" s="640">
        <v>15675.075999999999</v>
      </c>
      <c r="X20" s="640"/>
      <c r="Y20" s="640">
        <v>245002.18000000002</v>
      </c>
      <c r="Z20" s="640">
        <v>455881.946</v>
      </c>
      <c r="AA20" s="640"/>
      <c r="AB20" s="640">
        <v>478681.75199999998</v>
      </c>
      <c r="AC20" s="640">
        <v>849665.82799999998</v>
      </c>
      <c r="AD20" s="660"/>
      <c r="AE20" s="640">
        <v>2418.297</v>
      </c>
      <c r="AF20" s="640"/>
      <c r="AG20" s="640">
        <v>598211.58600000001</v>
      </c>
      <c r="AH20" s="640"/>
      <c r="AI20" s="640"/>
    </row>
    <row r="21" spans="1:35" s="110" customFormat="1" ht="10.5" customHeight="1">
      <c r="A21" s="199"/>
      <c r="B21" s="157"/>
      <c r="C21" s="158"/>
      <c r="D21" s="160"/>
      <c r="E21" s="158"/>
      <c r="F21" s="158"/>
      <c r="G21" s="158"/>
      <c r="H21" s="158"/>
      <c r="I21" s="158"/>
      <c r="J21" s="158"/>
      <c r="K21" s="158"/>
      <c r="L21" s="158"/>
      <c r="M21" s="158"/>
      <c r="N21" s="158"/>
      <c r="O21" s="158"/>
      <c r="P21" s="200"/>
      <c r="Q21" s="158"/>
      <c r="R21" s="158"/>
      <c r="S21" s="157"/>
      <c r="T21" s="158"/>
      <c r="U21" s="158"/>
      <c r="V21" s="158"/>
      <c r="W21" s="158"/>
      <c r="X21" s="158"/>
      <c r="Y21" s="158"/>
      <c r="Z21" s="201"/>
      <c r="AA21" s="158"/>
      <c r="AB21" s="158"/>
      <c r="AC21" s="158"/>
      <c r="AD21" s="158"/>
      <c r="AE21" s="158"/>
      <c r="AF21" s="158"/>
      <c r="AG21" s="856"/>
      <c r="AH21" s="158"/>
      <c r="AI21" s="158"/>
    </row>
    <row r="22" spans="1:35" s="126" customFormat="1" ht="10.5" customHeight="1">
      <c r="B22" s="356"/>
      <c r="C22" s="356"/>
      <c r="D22" s="358"/>
      <c r="E22" s="356"/>
      <c r="F22" s="356"/>
      <c r="G22" s="356"/>
      <c r="H22" s="356"/>
      <c r="I22" s="356"/>
      <c r="J22" s="356"/>
      <c r="K22" s="356"/>
      <c r="L22" s="356"/>
      <c r="M22" s="356"/>
      <c r="N22" s="356"/>
      <c r="O22" s="356"/>
      <c r="P22" s="361"/>
      <c r="Q22" s="356"/>
      <c r="R22" s="357"/>
      <c r="S22" s="356"/>
      <c r="T22" s="356"/>
      <c r="U22" s="356"/>
      <c r="V22" s="356"/>
      <c r="W22" s="356"/>
      <c r="X22" s="356"/>
      <c r="Y22" s="356"/>
      <c r="Z22" s="362"/>
      <c r="AA22" s="356"/>
      <c r="AB22" s="356"/>
      <c r="AC22" s="356"/>
      <c r="AD22" s="356"/>
      <c r="AE22" s="356"/>
      <c r="AF22" s="356"/>
      <c r="AG22" s="675"/>
      <c r="AH22" s="153"/>
      <c r="AI22" s="153"/>
    </row>
    <row r="23" spans="1:35" s="621" customFormat="1" ht="15.75" customHeight="1">
      <c r="A23" s="636"/>
      <c r="B23" s="634" t="s">
        <v>482</v>
      </c>
      <c r="C23" s="640" t="s">
        <v>40</v>
      </c>
      <c r="D23" s="637">
        <v>27.201000000000001</v>
      </c>
      <c r="E23" s="640"/>
      <c r="F23" s="640">
        <f>46480791/1000</f>
        <v>46480.790999999997</v>
      </c>
      <c r="G23" s="640"/>
      <c r="H23" s="640">
        <v>250.66800000000001</v>
      </c>
      <c r="I23" s="640">
        <v>6275.6610000000001</v>
      </c>
      <c r="J23" s="640"/>
      <c r="K23" s="658">
        <v>3764.06</v>
      </c>
      <c r="L23" s="640">
        <v>7631.2489999999998</v>
      </c>
      <c r="M23" s="658"/>
      <c r="N23" s="658">
        <v>106462</v>
      </c>
      <c r="O23" s="640"/>
      <c r="P23" s="640">
        <v>193953.72899999999</v>
      </c>
      <c r="Q23" s="640"/>
      <c r="R23" s="640"/>
      <c r="S23" s="634" t="s">
        <v>482</v>
      </c>
      <c r="T23" s="640" t="s">
        <v>40</v>
      </c>
      <c r="U23" s="640">
        <v>4780</v>
      </c>
      <c r="V23" s="640"/>
      <c r="W23" s="640">
        <v>6049.2439999999997</v>
      </c>
      <c r="X23" s="640"/>
      <c r="Y23" s="640">
        <v>22011</v>
      </c>
      <c r="Z23" s="640">
        <v>35068.735999999997</v>
      </c>
      <c r="AA23" s="640"/>
      <c r="AB23" s="658">
        <v>44660.481</v>
      </c>
      <c r="AC23" s="640">
        <v>44953.709000000003</v>
      </c>
      <c r="AD23" s="658"/>
      <c r="AE23" s="640">
        <v>206.60599999999999</v>
      </c>
      <c r="AF23" s="640"/>
      <c r="AG23" s="640">
        <v>49335.226999999999</v>
      </c>
      <c r="AH23" s="640"/>
      <c r="AI23" s="640"/>
    </row>
    <row r="24" spans="1:35" s="621" customFormat="1" ht="15.75" customHeight="1">
      <c r="A24" s="636"/>
      <c r="B24" s="634"/>
      <c r="C24" s="635" t="s">
        <v>33</v>
      </c>
      <c r="D24" s="637">
        <v>32</v>
      </c>
      <c r="E24" s="640"/>
      <c r="F24" s="640">
        <v>52093.610999999997</v>
      </c>
      <c r="G24" s="640"/>
      <c r="H24" s="640">
        <v>635.96360000000004</v>
      </c>
      <c r="I24" s="640">
        <v>12740.754999999999</v>
      </c>
      <c r="J24" s="640"/>
      <c r="K24" s="658">
        <v>3208.9079999999999</v>
      </c>
      <c r="L24" s="640">
        <v>6662.3370000000004</v>
      </c>
      <c r="M24" s="658"/>
      <c r="N24" s="658">
        <v>101440.27000000002</v>
      </c>
      <c r="O24" s="640"/>
      <c r="P24" s="640">
        <v>181882.875</v>
      </c>
      <c r="Q24" s="640"/>
      <c r="R24" s="640"/>
      <c r="S24" s="634"/>
      <c r="T24" s="635" t="s">
        <v>33</v>
      </c>
      <c r="U24" s="640">
        <v>3795.3500000000004</v>
      </c>
      <c r="V24" s="640"/>
      <c r="W24" s="640">
        <v>4953.915</v>
      </c>
      <c r="X24" s="640"/>
      <c r="Y24" s="640">
        <v>20672.810000000001</v>
      </c>
      <c r="Z24" s="640">
        <v>33565.741999999998</v>
      </c>
      <c r="AA24" s="640"/>
      <c r="AB24" s="658">
        <v>48566.061000000002</v>
      </c>
      <c r="AC24" s="640">
        <v>47532.517999999996</v>
      </c>
      <c r="AD24" s="658"/>
      <c r="AE24" s="640">
        <v>237.13132000000002</v>
      </c>
      <c r="AF24" s="640"/>
      <c r="AG24" s="640">
        <v>51883.491999999998</v>
      </c>
      <c r="AH24" s="640"/>
      <c r="AI24" s="640"/>
    </row>
    <row r="25" spans="1:35" s="621" customFormat="1" ht="15.75" customHeight="1">
      <c r="A25" s="636"/>
      <c r="B25" s="634"/>
      <c r="C25" s="635" t="s">
        <v>34</v>
      </c>
      <c r="D25" s="637">
        <v>27.073509999999999</v>
      </c>
      <c r="E25" s="640"/>
      <c r="F25" s="640">
        <v>43351.279000000002</v>
      </c>
      <c r="G25" s="640"/>
      <c r="H25" s="640">
        <v>223.09399999999999</v>
      </c>
      <c r="I25" s="640">
        <v>6428.2629999999999</v>
      </c>
      <c r="J25" s="640"/>
      <c r="K25" s="658">
        <v>3412.1</v>
      </c>
      <c r="L25" s="640">
        <v>7144.9309999999996</v>
      </c>
      <c r="M25" s="658"/>
      <c r="N25" s="658">
        <v>93111.43</v>
      </c>
      <c r="O25" s="640"/>
      <c r="P25" s="640">
        <v>171694.06700000001</v>
      </c>
      <c r="Q25" s="640"/>
      <c r="R25" s="640"/>
      <c r="S25" s="634"/>
      <c r="T25" s="635" t="s">
        <v>34</v>
      </c>
      <c r="U25" s="640">
        <v>4850.54</v>
      </c>
      <c r="V25" s="640"/>
      <c r="W25" s="640">
        <v>6025.3649999999998</v>
      </c>
      <c r="X25" s="640"/>
      <c r="Y25" s="640">
        <v>20173.05</v>
      </c>
      <c r="Z25" s="640">
        <v>33808.377</v>
      </c>
      <c r="AA25" s="640"/>
      <c r="AB25" s="658">
        <v>29999.441999999999</v>
      </c>
      <c r="AC25" s="640">
        <v>33384.932000000001</v>
      </c>
      <c r="AD25" s="658"/>
      <c r="AE25" s="640">
        <v>247.54912999999999</v>
      </c>
      <c r="AF25" s="640"/>
      <c r="AG25" s="640">
        <v>48466.705000000002</v>
      </c>
      <c r="AH25" s="640"/>
      <c r="AI25" s="640"/>
    </row>
    <row r="26" spans="1:35" s="621" customFormat="1" ht="15.75" customHeight="1">
      <c r="A26" s="636"/>
      <c r="B26" s="634"/>
      <c r="C26" s="635" t="s">
        <v>312</v>
      </c>
      <c r="D26" s="637">
        <v>11.579800000000001</v>
      </c>
      <c r="E26" s="640"/>
      <c r="F26" s="640">
        <v>21742.385999999999</v>
      </c>
      <c r="G26" s="640"/>
      <c r="H26" s="640">
        <v>603.14337999999998</v>
      </c>
      <c r="I26" s="640">
        <v>9522.018</v>
      </c>
      <c r="J26" s="640"/>
      <c r="K26" s="658">
        <v>3440.4960000000001</v>
      </c>
      <c r="L26" s="640">
        <v>7229.15</v>
      </c>
      <c r="M26" s="658"/>
      <c r="N26" s="658">
        <v>95938.21</v>
      </c>
      <c r="O26" s="640"/>
      <c r="P26" s="640">
        <v>189103.226</v>
      </c>
      <c r="Q26" s="640"/>
      <c r="R26" s="640"/>
      <c r="S26" s="634"/>
      <c r="T26" s="635" t="s">
        <v>312</v>
      </c>
      <c r="U26" s="640">
        <v>2097.89</v>
      </c>
      <c r="V26" s="640"/>
      <c r="W26" s="640">
        <v>3145.6260000000002</v>
      </c>
      <c r="X26" s="640"/>
      <c r="Y26" s="640">
        <v>13251.99</v>
      </c>
      <c r="Z26" s="640">
        <v>24545.017</v>
      </c>
      <c r="AA26" s="640"/>
      <c r="AB26" s="658">
        <v>58341.421999999999</v>
      </c>
      <c r="AC26" s="640">
        <v>64271.099000000002</v>
      </c>
      <c r="AD26" s="658"/>
      <c r="AE26" s="640">
        <v>194.97748000000001</v>
      </c>
      <c r="AF26" s="640"/>
      <c r="AG26" s="640">
        <v>51613.199000000001</v>
      </c>
      <c r="AH26" s="640"/>
      <c r="AI26" s="640"/>
    </row>
    <row r="27" spans="1:35" s="621" customFormat="1" ht="15.75" customHeight="1">
      <c r="A27" s="636"/>
      <c r="B27" s="634"/>
      <c r="C27" s="635" t="s">
        <v>35</v>
      </c>
      <c r="D27" s="637">
        <v>16.309000000000001</v>
      </c>
      <c r="E27" s="640"/>
      <c r="F27" s="640">
        <v>28711.77</v>
      </c>
      <c r="G27" s="640"/>
      <c r="H27" s="640">
        <v>368.84899999999999</v>
      </c>
      <c r="I27" s="640">
        <v>4757.7030000000004</v>
      </c>
      <c r="J27" s="640"/>
      <c r="K27" s="658">
        <v>3124.404</v>
      </c>
      <c r="L27" s="640">
        <v>6448.6080000000002</v>
      </c>
      <c r="M27" s="658"/>
      <c r="N27" s="658">
        <v>65187</v>
      </c>
      <c r="O27" s="640"/>
      <c r="P27" s="640">
        <v>124925.833</v>
      </c>
      <c r="Q27" s="640"/>
      <c r="R27" s="640"/>
      <c r="S27" s="634"/>
      <c r="T27" s="635" t="s">
        <v>35</v>
      </c>
      <c r="U27" s="640">
        <v>3789</v>
      </c>
      <c r="V27" s="640"/>
      <c r="W27" s="640">
        <v>5357.1360000000004</v>
      </c>
      <c r="X27" s="640"/>
      <c r="Y27" s="640">
        <v>16142</v>
      </c>
      <c r="Z27" s="640">
        <v>29118.62</v>
      </c>
      <c r="AA27" s="640"/>
      <c r="AB27" s="658">
        <v>41151.173000000003</v>
      </c>
      <c r="AC27" s="640">
        <v>41751.756000000001</v>
      </c>
      <c r="AD27" s="658"/>
      <c r="AE27" s="640">
        <v>208.655</v>
      </c>
      <c r="AF27" s="640"/>
      <c r="AG27" s="640">
        <v>51728.512999999999</v>
      </c>
      <c r="AH27" s="640"/>
      <c r="AI27" s="640"/>
    </row>
    <row r="28" spans="1:35" s="621" customFormat="1" ht="15.75" customHeight="1">
      <c r="A28" s="636"/>
      <c r="B28" s="634"/>
      <c r="C28" s="635" t="s">
        <v>36</v>
      </c>
      <c r="D28" s="637">
        <v>26.486999999999998</v>
      </c>
      <c r="E28" s="640"/>
      <c r="F28" s="640">
        <v>46306.659</v>
      </c>
      <c r="G28" s="640"/>
      <c r="H28" s="640">
        <v>218.65700000000001</v>
      </c>
      <c r="I28" s="640">
        <v>8778.5040000000008</v>
      </c>
      <c r="J28" s="640"/>
      <c r="K28" s="658">
        <v>3386.0259999999998</v>
      </c>
      <c r="L28" s="640">
        <v>7094.1220000000003</v>
      </c>
      <c r="M28" s="658"/>
      <c r="N28" s="658">
        <v>71602</v>
      </c>
      <c r="O28" s="640"/>
      <c r="P28" s="640">
        <v>135187.65</v>
      </c>
      <c r="Q28" s="640"/>
      <c r="R28" s="640"/>
      <c r="S28" s="634"/>
      <c r="T28" s="635" t="s">
        <v>36</v>
      </c>
      <c r="U28" s="640">
        <v>2340</v>
      </c>
      <c r="V28" s="640"/>
      <c r="W28" s="640">
        <v>3141.0770000000002</v>
      </c>
      <c r="X28" s="640"/>
      <c r="Y28" s="640">
        <v>18892</v>
      </c>
      <c r="Z28" s="640">
        <v>33918.158000000003</v>
      </c>
      <c r="AA28" s="640"/>
      <c r="AB28" s="658">
        <v>70500.455000000002</v>
      </c>
      <c r="AC28" s="640">
        <v>70331.615000000005</v>
      </c>
      <c r="AD28" s="658"/>
      <c r="AE28" s="640">
        <v>177.68600000000001</v>
      </c>
      <c r="AF28" s="640"/>
      <c r="AG28" s="640">
        <v>52595.29</v>
      </c>
      <c r="AH28" s="640"/>
      <c r="AI28" s="640"/>
    </row>
    <row r="29" spans="1:35" s="621" customFormat="1" ht="15.75" customHeight="1">
      <c r="A29" s="636"/>
      <c r="B29" s="634"/>
      <c r="C29" s="635" t="s">
        <v>448</v>
      </c>
      <c r="D29" s="637">
        <v>28.206</v>
      </c>
      <c r="E29" s="640"/>
      <c r="F29" s="640">
        <v>48165.580999999998</v>
      </c>
      <c r="G29" s="640"/>
      <c r="H29" s="640">
        <v>285.99299999999999</v>
      </c>
      <c r="I29" s="640">
        <v>9409.098</v>
      </c>
      <c r="J29" s="640"/>
      <c r="K29" s="658">
        <v>3319.68</v>
      </c>
      <c r="L29" s="640">
        <v>6879.4989999999998</v>
      </c>
      <c r="M29" s="658"/>
      <c r="N29" s="658">
        <v>68494</v>
      </c>
      <c r="O29" s="640"/>
      <c r="P29" s="640">
        <v>128814.27899999999</v>
      </c>
      <c r="Q29" s="640"/>
      <c r="R29" s="640"/>
      <c r="S29" s="634"/>
      <c r="T29" s="635" t="s">
        <v>448</v>
      </c>
      <c r="U29" s="640">
        <v>2255</v>
      </c>
      <c r="V29" s="640"/>
      <c r="W29" s="640">
        <v>2719.0790000000002</v>
      </c>
      <c r="X29" s="640"/>
      <c r="Y29" s="640">
        <v>18429</v>
      </c>
      <c r="Z29" s="640">
        <v>33810.205000000002</v>
      </c>
      <c r="AA29" s="640"/>
      <c r="AB29" s="658">
        <v>33135.205000000002</v>
      </c>
      <c r="AC29" s="640">
        <v>32237.254000000001</v>
      </c>
      <c r="AD29" s="658"/>
      <c r="AE29" s="640">
        <v>190.67</v>
      </c>
      <c r="AF29" s="640"/>
      <c r="AG29" s="640">
        <v>52035.082999999999</v>
      </c>
      <c r="AH29" s="640"/>
      <c r="AI29" s="640"/>
    </row>
    <row r="30" spans="1:35" s="621" customFormat="1" ht="15.75" customHeight="1">
      <c r="A30" s="636"/>
      <c r="B30" s="634"/>
      <c r="C30" s="635" t="s">
        <v>37</v>
      </c>
      <c r="D30" s="637">
        <v>15.834</v>
      </c>
      <c r="E30" s="640"/>
      <c r="F30" s="640">
        <v>24929.988000000001</v>
      </c>
      <c r="G30" s="640"/>
      <c r="H30" s="640">
        <v>314.24</v>
      </c>
      <c r="I30" s="640">
        <v>9598.7250000000004</v>
      </c>
      <c r="J30" s="640"/>
      <c r="K30" s="658">
        <v>3332.12</v>
      </c>
      <c r="L30" s="640">
        <v>6901.21</v>
      </c>
      <c r="M30" s="658"/>
      <c r="N30" s="658">
        <v>52028</v>
      </c>
      <c r="O30" s="640"/>
      <c r="P30" s="640">
        <v>95381.813999999998</v>
      </c>
      <c r="Q30" s="640"/>
      <c r="R30" s="640"/>
      <c r="S30" s="634"/>
      <c r="T30" s="635" t="s">
        <v>37</v>
      </c>
      <c r="U30" s="640">
        <v>702</v>
      </c>
      <c r="V30" s="640"/>
      <c r="W30" s="640">
        <v>999.00800000000004</v>
      </c>
      <c r="X30" s="640"/>
      <c r="Y30" s="640">
        <v>14821</v>
      </c>
      <c r="Z30" s="640">
        <v>27972.768</v>
      </c>
      <c r="AA30" s="640"/>
      <c r="AB30" s="658">
        <v>32005.876</v>
      </c>
      <c r="AC30" s="640">
        <v>33835.425999999999</v>
      </c>
      <c r="AD30" s="658"/>
      <c r="AE30" s="640">
        <v>183.33099999999999</v>
      </c>
      <c r="AF30" s="640"/>
      <c r="AG30" s="640">
        <v>54364.343000000001</v>
      </c>
      <c r="AH30" s="640"/>
      <c r="AI30" s="640"/>
    </row>
    <row r="31" spans="1:35" s="621" customFormat="1" ht="15.75" customHeight="1">
      <c r="A31" s="636"/>
      <c r="B31" s="634"/>
      <c r="C31" s="635" t="s">
        <v>449</v>
      </c>
      <c r="D31" s="637">
        <v>23.263000000000002</v>
      </c>
      <c r="E31" s="640"/>
      <c r="F31" s="640">
        <v>41957.296999999999</v>
      </c>
      <c r="G31" s="640"/>
      <c r="H31" s="640">
        <v>426.03800000000001</v>
      </c>
      <c r="I31" s="640">
        <v>10709.962</v>
      </c>
      <c r="J31" s="640"/>
      <c r="K31" s="658">
        <v>2679.576</v>
      </c>
      <c r="L31" s="640">
        <v>5541.4840000000004</v>
      </c>
      <c r="M31" s="658"/>
      <c r="N31" s="658">
        <v>73577</v>
      </c>
      <c r="O31" s="640"/>
      <c r="P31" s="640">
        <v>128176.30100000001</v>
      </c>
      <c r="Q31" s="640"/>
      <c r="R31" s="640"/>
      <c r="S31" s="634"/>
      <c r="T31" s="635" t="s">
        <v>449</v>
      </c>
      <c r="U31" s="640">
        <v>781</v>
      </c>
      <c r="V31" s="640"/>
      <c r="W31" s="640">
        <v>1165.165</v>
      </c>
      <c r="X31" s="640"/>
      <c r="Y31" s="640">
        <v>19805</v>
      </c>
      <c r="Z31" s="640">
        <v>35696.254000000001</v>
      </c>
      <c r="AA31" s="640"/>
      <c r="AB31" s="658">
        <v>95793.933000000005</v>
      </c>
      <c r="AC31" s="640">
        <v>110233.72</v>
      </c>
      <c r="AD31" s="658"/>
      <c r="AE31" s="640">
        <v>186.191</v>
      </c>
      <c r="AF31" s="640"/>
      <c r="AG31" s="640">
        <v>53768.326999999997</v>
      </c>
      <c r="AH31" s="640"/>
      <c r="AI31" s="640"/>
    </row>
    <row r="32" spans="1:35" s="621" customFormat="1" ht="15.75" customHeight="1">
      <c r="A32" s="636"/>
      <c r="B32" s="634"/>
      <c r="C32" s="635" t="s">
        <v>38</v>
      </c>
      <c r="D32" s="637">
        <v>19.760000000000002</v>
      </c>
      <c r="E32" s="640"/>
      <c r="F32" s="640">
        <v>31818.868999999999</v>
      </c>
      <c r="G32" s="640"/>
      <c r="H32" s="640">
        <v>333.49400000000003</v>
      </c>
      <c r="I32" s="640">
        <v>9919.4130000000005</v>
      </c>
      <c r="J32" s="640"/>
      <c r="K32" s="658">
        <v>2217.56</v>
      </c>
      <c r="L32" s="640">
        <v>4477.0069999999996</v>
      </c>
      <c r="M32" s="658"/>
      <c r="N32" s="658">
        <v>76011</v>
      </c>
      <c r="O32" s="640"/>
      <c r="P32" s="640">
        <v>130503.889</v>
      </c>
      <c r="Q32" s="640"/>
      <c r="R32" s="640"/>
      <c r="S32" s="634"/>
      <c r="T32" s="635" t="s">
        <v>38</v>
      </c>
      <c r="U32" s="640">
        <v>890</v>
      </c>
      <c r="V32" s="640"/>
      <c r="W32" s="640">
        <v>1083.8879999999999</v>
      </c>
      <c r="X32" s="640"/>
      <c r="Y32" s="640">
        <v>17563</v>
      </c>
      <c r="Z32" s="640">
        <v>31539.907999999999</v>
      </c>
      <c r="AA32" s="640"/>
      <c r="AB32" s="658">
        <v>50278.021000000001</v>
      </c>
      <c r="AC32" s="640">
        <v>56055.624000000003</v>
      </c>
      <c r="AD32" s="658"/>
      <c r="AE32" s="640">
        <v>106.90900000000001</v>
      </c>
      <c r="AF32" s="640"/>
      <c r="AG32" s="640">
        <v>44788.938999999998</v>
      </c>
      <c r="AH32" s="640"/>
      <c r="AI32" s="640"/>
    </row>
    <row r="33" spans="1:35" s="621" customFormat="1" ht="15.75" customHeight="1">
      <c r="A33" s="636"/>
      <c r="B33" s="634"/>
      <c r="C33" s="635" t="s">
        <v>41</v>
      </c>
      <c r="D33" s="637">
        <v>23.637</v>
      </c>
      <c r="E33" s="640"/>
      <c r="F33" s="640">
        <v>38086.425000000003</v>
      </c>
      <c r="G33" s="640"/>
      <c r="H33" s="640">
        <v>335.81900000000002</v>
      </c>
      <c r="I33" s="640">
        <v>9997.0540000000001</v>
      </c>
      <c r="J33" s="640"/>
      <c r="K33" s="658">
        <v>2535.652</v>
      </c>
      <c r="L33" s="640">
        <v>5236.4759999999997</v>
      </c>
      <c r="M33" s="658"/>
      <c r="N33" s="658">
        <v>76600</v>
      </c>
      <c r="O33" s="640"/>
      <c r="P33" s="640">
        <v>134630.14799999999</v>
      </c>
      <c r="Q33" s="640"/>
      <c r="R33" s="640"/>
      <c r="S33" s="634"/>
      <c r="T33" s="635" t="s">
        <v>41</v>
      </c>
      <c r="U33" s="640">
        <v>1829</v>
      </c>
      <c r="V33" s="640"/>
      <c r="W33" s="640">
        <v>2055.154</v>
      </c>
      <c r="X33" s="640"/>
      <c r="Y33" s="640">
        <v>20138</v>
      </c>
      <c r="Z33" s="640">
        <v>36007.357000000004</v>
      </c>
      <c r="AA33" s="640"/>
      <c r="AB33" s="658">
        <v>47255.366999999998</v>
      </c>
      <c r="AC33" s="640">
        <v>52629.718000000001</v>
      </c>
      <c r="AD33" s="658"/>
      <c r="AE33" s="640">
        <v>126.328</v>
      </c>
      <c r="AF33" s="640"/>
      <c r="AG33" s="640">
        <v>53233.076999999997</v>
      </c>
      <c r="AH33" s="640"/>
      <c r="AI33" s="640"/>
    </row>
    <row r="34" spans="1:35" s="621" customFormat="1" ht="15.75" customHeight="1">
      <c r="A34" s="636"/>
      <c r="B34" s="634"/>
      <c r="C34" s="635" t="s">
        <v>39</v>
      </c>
      <c r="D34" s="637">
        <v>18.331</v>
      </c>
      <c r="E34" s="640"/>
      <c r="F34" s="640">
        <v>28911.454000000002</v>
      </c>
      <c r="G34" s="640"/>
      <c r="H34" s="640">
        <v>336.798</v>
      </c>
      <c r="I34" s="640">
        <v>10800.454</v>
      </c>
      <c r="J34" s="640"/>
      <c r="K34" s="658">
        <v>3463.5079999999998</v>
      </c>
      <c r="L34" s="640">
        <v>7047.0469999999996</v>
      </c>
      <c r="M34" s="658"/>
      <c r="N34" s="658">
        <v>94982</v>
      </c>
      <c r="O34" s="640"/>
      <c r="P34" s="640">
        <v>164257.856</v>
      </c>
      <c r="Q34" s="640"/>
      <c r="R34" s="640"/>
      <c r="S34" s="634"/>
      <c r="T34" s="635" t="s">
        <v>39</v>
      </c>
      <c r="U34" s="640">
        <v>2234</v>
      </c>
      <c r="V34" s="640"/>
      <c r="W34" s="640">
        <v>3262.8580000000002</v>
      </c>
      <c r="X34" s="640"/>
      <c r="Y34" s="640">
        <v>25173</v>
      </c>
      <c r="Z34" s="640">
        <v>41938.398999999998</v>
      </c>
      <c r="AA34" s="640"/>
      <c r="AB34" s="859" t="s">
        <v>189</v>
      </c>
      <c r="AC34" s="860" t="s">
        <v>488</v>
      </c>
      <c r="AD34" s="658"/>
      <c r="AE34" s="640">
        <v>131.583</v>
      </c>
      <c r="AF34" s="640"/>
      <c r="AG34" s="640">
        <v>52559.451999999997</v>
      </c>
      <c r="AH34" s="640"/>
      <c r="AI34" s="640"/>
    </row>
    <row r="35" spans="1:35" s="621" customFormat="1" ht="15.75" customHeight="1">
      <c r="A35" s="636"/>
      <c r="B35" s="634"/>
      <c r="C35" s="635"/>
      <c r="D35" s="637"/>
      <c r="E35" s="640"/>
      <c r="F35" s="640"/>
      <c r="G35" s="640"/>
      <c r="H35" s="640"/>
      <c r="I35" s="640"/>
      <c r="J35" s="640"/>
      <c r="K35" s="658"/>
      <c r="L35" s="640"/>
      <c r="M35" s="658"/>
      <c r="N35" s="658"/>
      <c r="O35" s="640"/>
      <c r="P35" s="640"/>
      <c r="Q35" s="640"/>
      <c r="R35" s="640"/>
      <c r="S35" s="634"/>
      <c r="T35" s="635"/>
      <c r="U35" s="640"/>
      <c r="V35" s="640"/>
      <c r="W35" s="640"/>
      <c r="X35" s="640"/>
      <c r="Y35" s="640"/>
      <c r="Z35" s="640"/>
      <c r="AA35" s="640"/>
      <c r="AB35" s="658"/>
      <c r="AC35" s="640"/>
      <c r="AD35" s="658"/>
      <c r="AE35" s="640"/>
      <c r="AF35" s="640"/>
      <c r="AG35" s="640"/>
      <c r="AH35" s="640"/>
      <c r="AI35" s="640"/>
    </row>
    <row r="36" spans="1:35" s="621" customFormat="1" ht="15.75" customHeight="1">
      <c r="A36" s="636"/>
      <c r="B36" s="634" t="s">
        <v>474</v>
      </c>
      <c r="C36" s="635" t="s">
        <v>40</v>
      </c>
      <c r="D36" s="637">
        <v>11.917999999999999</v>
      </c>
      <c r="E36" s="640"/>
      <c r="F36" s="640">
        <v>20023.221000000001</v>
      </c>
      <c r="G36" s="640"/>
      <c r="H36" s="640">
        <v>223.99</v>
      </c>
      <c r="I36" s="640">
        <v>6609.0649999999996</v>
      </c>
      <c r="J36" s="640"/>
      <c r="K36" s="658">
        <v>4485.4480000000003</v>
      </c>
      <c r="L36" s="640">
        <v>9288.4959999999992</v>
      </c>
      <c r="M36" s="658"/>
      <c r="N36" s="658">
        <v>63193</v>
      </c>
      <c r="O36" s="640"/>
      <c r="P36" s="640">
        <v>110344.125</v>
      </c>
      <c r="Q36" s="640"/>
      <c r="R36" s="640"/>
      <c r="S36" s="634" t="s">
        <v>474</v>
      </c>
      <c r="T36" s="635" t="s">
        <v>40</v>
      </c>
      <c r="U36" s="640">
        <v>507</v>
      </c>
      <c r="V36" s="640"/>
      <c r="W36" s="640">
        <v>609.38599999999997</v>
      </c>
      <c r="X36" s="640"/>
      <c r="Y36" s="640">
        <v>19369</v>
      </c>
      <c r="Z36" s="640">
        <v>34162.976000000002</v>
      </c>
      <c r="AA36" s="640"/>
      <c r="AB36" s="658">
        <v>32586.267</v>
      </c>
      <c r="AC36" s="640">
        <v>36010.247000000003</v>
      </c>
      <c r="AD36" s="658"/>
      <c r="AE36" s="640">
        <v>132.15199999999999</v>
      </c>
      <c r="AF36" s="640"/>
      <c r="AG36" s="640">
        <v>43262.402999999998</v>
      </c>
      <c r="AH36" s="640"/>
      <c r="AI36" s="640"/>
    </row>
    <row r="37" spans="1:35" s="621" customFormat="1" ht="15.75" customHeight="1">
      <c r="A37" s="636"/>
      <c r="B37" s="634"/>
      <c r="C37" s="635" t="s">
        <v>33</v>
      </c>
      <c r="D37" s="637">
        <v>8.4160000000000004</v>
      </c>
      <c r="E37" s="640"/>
      <c r="F37" s="640">
        <v>15275.28</v>
      </c>
      <c r="G37" s="640"/>
      <c r="H37" s="640">
        <v>382.90199999999999</v>
      </c>
      <c r="I37" s="640">
        <v>9200.5669999999991</v>
      </c>
      <c r="J37" s="640"/>
      <c r="K37" s="658">
        <v>2764.0279999999998</v>
      </c>
      <c r="L37" s="640">
        <v>5822.6270000000004</v>
      </c>
      <c r="M37" s="658"/>
      <c r="N37" s="658">
        <v>54964</v>
      </c>
      <c r="O37" s="640"/>
      <c r="P37" s="640">
        <v>104240.292</v>
      </c>
      <c r="Q37" s="640"/>
      <c r="R37" s="640"/>
      <c r="S37" s="634"/>
      <c r="T37" s="635" t="s">
        <v>33</v>
      </c>
      <c r="U37" s="640">
        <v>851</v>
      </c>
      <c r="V37" s="640"/>
      <c r="W37" s="640">
        <v>1059.22</v>
      </c>
      <c r="X37" s="640"/>
      <c r="Y37" s="640">
        <v>17869</v>
      </c>
      <c r="Z37" s="640">
        <v>32357.649000000001</v>
      </c>
      <c r="AA37" s="640"/>
      <c r="AB37" s="658">
        <v>24663.654999999999</v>
      </c>
      <c r="AC37" s="640">
        <v>35701.036999999997</v>
      </c>
      <c r="AD37" s="658"/>
      <c r="AE37" s="640">
        <v>83.578999999999994</v>
      </c>
      <c r="AF37" s="640"/>
      <c r="AG37" s="640">
        <v>20495.141</v>
      </c>
      <c r="AH37" s="640"/>
      <c r="AI37" s="640"/>
    </row>
    <row r="38" spans="1:35" s="621" customFormat="1" ht="15.75" customHeight="1">
      <c r="A38" s="636"/>
      <c r="B38" s="634"/>
      <c r="C38" s="635" t="s">
        <v>34</v>
      </c>
      <c r="D38" s="637">
        <v>14.032999999999999</v>
      </c>
      <c r="E38" s="640"/>
      <c r="F38" s="640">
        <v>26673.433000000001</v>
      </c>
      <c r="G38" s="640"/>
      <c r="H38" s="640">
        <v>338.32900000000001</v>
      </c>
      <c r="I38" s="640">
        <v>10794.466</v>
      </c>
      <c r="J38" s="640"/>
      <c r="K38" s="658">
        <v>3279.2080000000001</v>
      </c>
      <c r="L38" s="640">
        <v>6803.5969999999998</v>
      </c>
      <c r="M38" s="658"/>
      <c r="N38" s="658">
        <v>92006</v>
      </c>
      <c r="O38" s="640"/>
      <c r="P38" s="640">
        <v>177856.348</v>
      </c>
      <c r="Q38" s="640"/>
      <c r="R38" s="640"/>
      <c r="S38" s="634"/>
      <c r="T38" s="635" t="s">
        <v>34</v>
      </c>
      <c r="U38" s="640">
        <v>2963</v>
      </c>
      <c r="V38" s="640"/>
      <c r="W38" s="640">
        <v>2973.2240000000002</v>
      </c>
      <c r="X38" s="640"/>
      <c r="Y38" s="640">
        <v>20709</v>
      </c>
      <c r="Z38" s="640">
        <v>36893.767</v>
      </c>
      <c r="AA38" s="640"/>
      <c r="AB38" s="658">
        <v>22170.192999999999</v>
      </c>
      <c r="AC38" s="640">
        <v>31080.307000000001</v>
      </c>
      <c r="AD38" s="658"/>
      <c r="AE38" s="640">
        <v>134.393</v>
      </c>
      <c r="AF38" s="640"/>
      <c r="AG38" s="640">
        <v>41273.300000000003</v>
      </c>
      <c r="AH38" s="640"/>
      <c r="AI38" s="640"/>
    </row>
    <row r="39" spans="1:35" s="621" customFormat="1" ht="15.75" customHeight="1">
      <c r="A39" s="636"/>
      <c r="B39" s="634"/>
      <c r="C39" s="635" t="s">
        <v>312</v>
      </c>
      <c r="D39" s="637">
        <v>23.527000000000001</v>
      </c>
      <c r="E39" s="640"/>
      <c r="F39" s="640">
        <v>43108.224000000002</v>
      </c>
      <c r="G39" s="640"/>
      <c r="H39" s="640">
        <v>363.68099999999998</v>
      </c>
      <c r="I39" s="640">
        <v>10919.964</v>
      </c>
      <c r="J39" s="640"/>
      <c r="K39" s="658">
        <v>3091.7779999999998</v>
      </c>
      <c r="L39" s="640">
        <v>6280.9809999999998</v>
      </c>
      <c r="M39" s="658"/>
      <c r="N39" s="658">
        <v>81476</v>
      </c>
      <c r="O39" s="640"/>
      <c r="P39" s="640">
        <v>166177.16</v>
      </c>
      <c r="Q39" s="640"/>
      <c r="R39" s="640"/>
      <c r="S39" s="634"/>
      <c r="T39" s="635" t="s">
        <v>312</v>
      </c>
      <c r="U39" s="640">
        <v>1547.4</v>
      </c>
      <c r="V39" s="640"/>
      <c r="W39" s="640">
        <v>2500.4029999999998</v>
      </c>
      <c r="X39" s="640"/>
      <c r="Y39" s="640">
        <v>17163.78</v>
      </c>
      <c r="Z39" s="640">
        <v>31192.812999999998</v>
      </c>
      <c r="AA39" s="640"/>
      <c r="AB39" s="658">
        <v>68876.285000000003</v>
      </c>
      <c r="AC39" s="640">
        <v>96483.523000000001</v>
      </c>
      <c r="AD39" s="658"/>
      <c r="AE39" s="640">
        <v>156.09200000000001</v>
      </c>
      <c r="AF39" s="640"/>
      <c r="AG39" s="640">
        <v>58048.184000000001</v>
      </c>
      <c r="AH39" s="640"/>
      <c r="AI39" s="640"/>
    </row>
    <row r="40" spans="1:35" s="621" customFormat="1" ht="15.75" customHeight="1">
      <c r="A40" s="636"/>
      <c r="B40" s="634"/>
      <c r="C40" s="635" t="s">
        <v>35</v>
      </c>
      <c r="D40" s="637">
        <v>16.911999999999999</v>
      </c>
      <c r="E40" s="640"/>
      <c r="F40" s="640">
        <v>29342.489000000001</v>
      </c>
      <c r="G40" s="640"/>
      <c r="H40" s="640">
        <v>342.45800000000003</v>
      </c>
      <c r="I40" s="640">
        <v>9261.2039999999997</v>
      </c>
      <c r="J40" s="640"/>
      <c r="K40" s="658">
        <v>2840.2280000000001</v>
      </c>
      <c r="L40" s="640">
        <v>5929.6580000000004</v>
      </c>
      <c r="M40" s="658"/>
      <c r="N40" s="658">
        <v>65749</v>
      </c>
      <c r="O40" s="640"/>
      <c r="P40" s="640">
        <v>134188.90400000001</v>
      </c>
      <c r="Q40" s="640"/>
      <c r="R40" s="640"/>
      <c r="S40" s="634"/>
      <c r="T40" s="635" t="s">
        <v>35</v>
      </c>
      <c r="U40" s="640">
        <v>789</v>
      </c>
      <c r="V40" s="640"/>
      <c r="W40" s="640">
        <v>1319.124</v>
      </c>
      <c r="X40" s="640"/>
      <c r="Y40" s="640">
        <v>19745</v>
      </c>
      <c r="Z40" s="640">
        <v>35152.167999999998</v>
      </c>
      <c r="AA40" s="640"/>
      <c r="AB40" s="658">
        <v>40672.116999999998</v>
      </c>
      <c r="AC40" s="640">
        <v>56537.624000000003</v>
      </c>
      <c r="AD40" s="658"/>
      <c r="AE40" s="640">
        <v>129.23599999999999</v>
      </c>
      <c r="AF40" s="640"/>
      <c r="AG40" s="640">
        <v>45229.584999999999</v>
      </c>
      <c r="AH40" s="640"/>
      <c r="AI40" s="640"/>
    </row>
    <row r="41" spans="1:35" s="621" customFormat="1" ht="15.75" customHeight="1">
      <c r="A41" s="636"/>
      <c r="B41" s="634"/>
      <c r="C41" s="635" t="s">
        <v>36</v>
      </c>
      <c r="D41" s="637">
        <v>10.661</v>
      </c>
      <c r="E41" s="640"/>
      <c r="F41" s="640">
        <v>20983.922999999999</v>
      </c>
      <c r="G41" s="640"/>
      <c r="H41" s="640">
        <v>194.04599999999999</v>
      </c>
      <c r="I41" s="640">
        <v>6064.63</v>
      </c>
      <c r="J41" s="640"/>
      <c r="K41" s="658">
        <v>3327.68</v>
      </c>
      <c r="L41" s="640">
        <v>6744.6530000000002</v>
      </c>
      <c r="M41" s="658"/>
      <c r="N41" s="658">
        <v>86128</v>
      </c>
      <c r="O41" s="640"/>
      <c r="P41" s="640">
        <v>193603.576</v>
      </c>
      <c r="Q41" s="640"/>
      <c r="R41" s="640"/>
      <c r="S41" s="634"/>
      <c r="T41" s="635" t="s">
        <v>36</v>
      </c>
      <c r="U41" s="640">
        <v>1286</v>
      </c>
      <c r="V41" s="640"/>
      <c r="W41" s="640">
        <v>2071.174</v>
      </c>
      <c r="X41" s="640"/>
      <c r="Y41" s="640">
        <v>23010</v>
      </c>
      <c r="Z41" s="640">
        <v>43345.133000000002</v>
      </c>
      <c r="AA41" s="640"/>
      <c r="AB41" s="658">
        <v>88091.967000000004</v>
      </c>
      <c r="AC41" s="640">
        <v>141110.647</v>
      </c>
      <c r="AD41" s="658"/>
      <c r="AE41" s="640">
        <v>218.20400000000001</v>
      </c>
      <c r="AF41" s="640"/>
      <c r="AG41" s="640">
        <v>51940.79</v>
      </c>
      <c r="AH41" s="640"/>
      <c r="AI41" s="640"/>
    </row>
    <row r="42" spans="1:35" s="621" customFormat="1" ht="15.75" customHeight="1">
      <c r="A42" s="636"/>
      <c r="B42" s="634"/>
      <c r="C42" s="635" t="s">
        <v>448</v>
      </c>
      <c r="D42" s="637">
        <v>21.966000000000001</v>
      </c>
      <c r="E42" s="640"/>
      <c r="F42" s="640">
        <v>44723.213000000003</v>
      </c>
      <c r="G42" s="640"/>
      <c r="H42" s="640">
        <v>271.45400000000001</v>
      </c>
      <c r="I42" s="640">
        <v>8971.3189999999995</v>
      </c>
      <c r="J42" s="640"/>
      <c r="K42" s="658">
        <v>3380.5439999999999</v>
      </c>
      <c r="L42" s="640">
        <v>7076.0320000000002</v>
      </c>
      <c r="M42" s="658"/>
      <c r="N42" s="658">
        <v>52554</v>
      </c>
      <c r="O42" s="640"/>
      <c r="P42" s="640">
        <v>119418.132</v>
      </c>
      <c r="Q42" s="640"/>
      <c r="R42" s="640"/>
      <c r="S42" s="634"/>
      <c r="T42" s="635" t="s">
        <v>448</v>
      </c>
      <c r="U42" s="640">
        <v>860</v>
      </c>
      <c r="V42" s="640"/>
      <c r="W42" s="640">
        <v>1363.663</v>
      </c>
      <c r="X42" s="640"/>
      <c r="Y42" s="640">
        <v>23732</v>
      </c>
      <c r="Z42" s="640">
        <v>44337.917999999998</v>
      </c>
      <c r="AA42" s="640"/>
      <c r="AB42" s="658">
        <v>21807.420999999998</v>
      </c>
      <c r="AC42" s="640">
        <v>43582.267999999996</v>
      </c>
      <c r="AD42" s="658"/>
      <c r="AE42" s="640">
        <v>248.31</v>
      </c>
      <c r="AF42" s="640"/>
      <c r="AG42" s="640">
        <v>54290.046000000002</v>
      </c>
      <c r="AH42" s="640"/>
      <c r="AI42" s="640"/>
    </row>
    <row r="43" spans="1:35" s="621" customFormat="1" ht="15.75" customHeight="1">
      <c r="A43" s="636"/>
      <c r="B43" s="634"/>
      <c r="C43" s="635" t="s">
        <v>37</v>
      </c>
      <c r="D43" s="637">
        <v>15.789</v>
      </c>
      <c r="E43" s="640"/>
      <c r="F43" s="640">
        <v>31547.617999999999</v>
      </c>
      <c r="G43" s="640"/>
      <c r="H43" s="640">
        <v>170.82</v>
      </c>
      <c r="I43" s="640">
        <v>6070.9470000000001</v>
      </c>
      <c r="J43" s="640"/>
      <c r="K43" s="658">
        <v>2896.884</v>
      </c>
      <c r="L43" s="640">
        <v>6177.0730000000003</v>
      </c>
      <c r="M43" s="658"/>
      <c r="N43" s="658">
        <v>77563.469999999972</v>
      </c>
      <c r="O43" s="640"/>
      <c r="P43" s="640">
        <v>181646.095</v>
      </c>
      <c r="Q43" s="640"/>
      <c r="R43" s="640"/>
      <c r="S43" s="634"/>
      <c r="T43" s="635" t="s">
        <v>37</v>
      </c>
      <c r="U43" s="640">
        <v>879.44</v>
      </c>
      <c r="V43" s="640"/>
      <c r="W43" s="640">
        <v>1526.22</v>
      </c>
      <c r="X43" s="640"/>
      <c r="Y43" s="640">
        <v>22961.19</v>
      </c>
      <c r="Z43" s="640">
        <v>43151.067999999999</v>
      </c>
      <c r="AA43" s="640"/>
      <c r="AB43" s="658">
        <v>37629.502999999997</v>
      </c>
      <c r="AC43" s="640">
        <v>69898.667000000001</v>
      </c>
      <c r="AD43" s="658"/>
      <c r="AE43" s="640">
        <v>160.643</v>
      </c>
      <c r="AF43" s="640"/>
      <c r="AG43" s="640">
        <v>46867.517999999996</v>
      </c>
      <c r="AH43" s="640"/>
      <c r="AI43" s="640"/>
    </row>
    <row r="44" spans="1:35" s="621" customFormat="1" ht="15.75" customHeight="1">
      <c r="A44" s="636"/>
      <c r="B44" s="634"/>
      <c r="C44" s="635" t="s">
        <v>449</v>
      </c>
      <c r="D44" s="637">
        <v>21.53</v>
      </c>
      <c r="E44" s="640"/>
      <c r="F44" s="640">
        <v>46378.16</v>
      </c>
      <c r="G44" s="640"/>
      <c r="H44" s="640">
        <v>395.22399999999999</v>
      </c>
      <c r="I44" s="640">
        <v>13720.523999999999</v>
      </c>
      <c r="J44" s="640"/>
      <c r="K44" s="658">
        <v>3059.7559999999999</v>
      </c>
      <c r="L44" s="640">
        <v>6351.9049999999997</v>
      </c>
      <c r="M44" s="658"/>
      <c r="N44" s="658">
        <v>69849.850000000006</v>
      </c>
      <c r="O44" s="640"/>
      <c r="P44" s="640">
        <v>172594.47700000001</v>
      </c>
      <c r="Q44" s="640"/>
      <c r="R44" s="640"/>
      <c r="S44" s="634"/>
      <c r="T44" s="635" t="s">
        <v>449</v>
      </c>
      <c r="U44" s="640">
        <v>748.48</v>
      </c>
      <c r="V44" s="640"/>
      <c r="W44" s="640">
        <v>1440.049</v>
      </c>
      <c r="X44" s="640"/>
      <c r="Y44" s="640">
        <v>19958.900000000001</v>
      </c>
      <c r="Z44" s="640">
        <v>37567.288999999997</v>
      </c>
      <c r="AA44" s="640"/>
      <c r="AB44" s="658">
        <v>50167.457999999999</v>
      </c>
      <c r="AC44" s="640">
        <v>91677.077999999994</v>
      </c>
      <c r="AD44" s="658"/>
      <c r="AE44" s="640">
        <v>203.57300000000001</v>
      </c>
      <c r="AF44" s="640"/>
      <c r="AG44" s="640">
        <v>43264.216999999997</v>
      </c>
      <c r="AH44" s="640"/>
      <c r="AI44" s="640"/>
    </row>
    <row r="45" spans="1:35" s="621" customFormat="1" ht="15.75" customHeight="1">
      <c r="A45" s="636"/>
      <c r="B45" s="634"/>
      <c r="C45" s="635" t="s">
        <v>38</v>
      </c>
      <c r="D45" s="637">
        <v>12.577999999999999</v>
      </c>
      <c r="E45" s="640"/>
      <c r="F45" s="640">
        <v>26108.672999999999</v>
      </c>
      <c r="G45" s="640"/>
      <c r="H45" s="640">
        <v>484.464</v>
      </c>
      <c r="I45" s="640">
        <v>10216.475</v>
      </c>
      <c r="J45" s="640"/>
      <c r="K45" s="658">
        <v>3314.3040000000001</v>
      </c>
      <c r="L45" s="640">
        <v>6965.6180000000004</v>
      </c>
      <c r="M45" s="658"/>
      <c r="N45" s="658">
        <v>73651.280000000013</v>
      </c>
      <c r="O45" s="640"/>
      <c r="P45" s="640">
        <v>179313.24799999999</v>
      </c>
      <c r="Q45" s="640"/>
      <c r="R45" s="640"/>
      <c r="S45" s="634"/>
      <c r="T45" s="635" t="s">
        <v>38</v>
      </c>
      <c r="U45" s="640">
        <v>109.22</v>
      </c>
      <c r="V45" s="640"/>
      <c r="W45" s="640">
        <v>200.7</v>
      </c>
      <c r="X45" s="640"/>
      <c r="Y45" s="640">
        <v>20389.569999999996</v>
      </c>
      <c r="Z45" s="640">
        <v>38393.114999999998</v>
      </c>
      <c r="AA45" s="640"/>
      <c r="AB45" s="658">
        <v>72948.296000000002</v>
      </c>
      <c r="AC45" s="640">
        <v>187364.03099999999</v>
      </c>
      <c r="AD45" s="658"/>
      <c r="AE45" s="640">
        <v>304.70400000000001</v>
      </c>
      <c r="AF45" s="640"/>
      <c r="AG45" s="640">
        <v>61878.983999999997</v>
      </c>
      <c r="AH45" s="640"/>
      <c r="AI45" s="640"/>
    </row>
    <row r="46" spans="1:35" s="621" customFormat="1" ht="15.75" customHeight="1">
      <c r="A46" s="636"/>
      <c r="B46" s="634"/>
      <c r="C46" s="635" t="s">
        <v>41</v>
      </c>
      <c r="D46" s="637">
        <v>16.763000000000002</v>
      </c>
      <c r="E46" s="640"/>
      <c r="F46" s="640">
        <v>33280.800999999999</v>
      </c>
      <c r="G46" s="640"/>
      <c r="H46" s="640">
        <v>396.79199999999997</v>
      </c>
      <c r="I46" s="640">
        <v>12389.25</v>
      </c>
      <c r="J46" s="640"/>
      <c r="K46" s="658">
        <v>3096.1239999999998</v>
      </c>
      <c r="L46" s="640">
        <v>6526.6610000000001</v>
      </c>
      <c r="M46" s="658"/>
      <c r="N46" s="658">
        <v>52768.439999999995</v>
      </c>
      <c r="O46" s="640"/>
      <c r="P46" s="640">
        <v>129880.42</v>
      </c>
      <c r="Q46" s="640"/>
      <c r="R46" s="640"/>
      <c r="S46" s="634"/>
      <c r="T46" s="635" t="s">
        <v>41</v>
      </c>
      <c r="U46" s="640">
        <v>168.82999999999998</v>
      </c>
      <c r="V46" s="640"/>
      <c r="W46" s="640">
        <v>330.19600000000003</v>
      </c>
      <c r="X46" s="640"/>
      <c r="Y46" s="640">
        <v>22456.030000000002</v>
      </c>
      <c r="Z46" s="640">
        <v>43722.747000000003</v>
      </c>
      <c r="AA46" s="640"/>
      <c r="AB46" s="658">
        <v>10071.129000000001</v>
      </c>
      <c r="AC46" s="640">
        <v>24547.695</v>
      </c>
      <c r="AD46" s="658"/>
      <c r="AE46" s="640">
        <v>280.59699999999998</v>
      </c>
      <c r="AF46" s="640"/>
      <c r="AG46" s="640">
        <v>55190.908000000003</v>
      </c>
      <c r="AH46" s="640"/>
      <c r="AI46" s="640"/>
    </row>
    <row r="47" spans="1:35" s="621" customFormat="1" ht="15.75" customHeight="1">
      <c r="A47" s="636"/>
      <c r="B47" s="634"/>
      <c r="C47" s="635" t="s">
        <v>39</v>
      </c>
      <c r="D47" s="637">
        <v>22.882000000000001</v>
      </c>
      <c r="E47" s="640"/>
      <c r="F47" s="640">
        <v>46275.476999999999</v>
      </c>
      <c r="G47" s="640"/>
      <c r="H47" s="640">
        <v>427.73599999999999</v>
      </c>
      <c r="I47" s="640">
        <v>12595.696</v>
      </c>
      <c r="J47" s="640"/>
      <c r="K47" s="658">
        <v>2936.2280000000001</v>
      </c>
      <c r="L47" s="640">
        <v>6387.4989999999998</v>
      </c>
      <c r="M47" s="658"/>
      <c r="N47" s="658">
        <v>71691.75</v>
      </c>
      <c r="O47" s="640"/>
      <c r="P47" s="640">
        <v>191079.34899999999</v>
      </c>
      <c r="Q47" s="640"/>
      <c r="R47" s="640"/>
      <c r="S47" s="634"/>
      <c r="T47" s="635" t="s">
        <v>39</v>
      </c>
      <c r="U47" s="640">
        <v>130.16</v>
      </c>
      <c r="V47" s="640"/>
      <c r="W47" s="640">
        <v>281.71699999999998</v>
      </c>
      <c r="X47" s="640"/>
      <c r="Y47" s="640">
        <v>17639.04</v>
      </c>
      <c r="Z47" s="640">
        <v>35605.303</v>
      </c>
      <c r="AA47" s="640"/>
      <c r="AB47" s="658">
        <v>8997.4609999999993</v>
      </c>
      <c r="AC47" s="640">
        <v>35672.703999999998</v>
      </c>
      <c r="AD47" s="658"/>
      <c r="AE47" s="640">
        <v>366.81400000000002</v>
      </c>
      <c r="AF47" s="640"/>
      <c r="AG47" s="640">
        <v>76470.509999999995</v>
      </c>
      <c r="AH47" s="640"/>
      <c r="AI47" s="640"/>
    </row>
    <row r="48" spans="1:35" s="621" customFormat="1" ht="15.75" customHeight="1">
      <c r="A48" s="636"/>
      <c r="B48" s="634"/>
      <c r="C48" s="635"/>
      <c r="D48" s="637"/>
      <c r="E48" s="640"/>
      <c r="F48" s="640"/>
      <c r="G48" s="640"/>
      <c r="H48" s="640"/>
      <c r="I48" s="640"/>
      <c r="J48" s="640"/>
      <c r="K48" s="658"/>
      <c r="L48" s="640"/>
      <c r="M48" s="658"/>
      <c r="N48" s="658"/>
      <c r="O48" s="640"/>
      <c r="P48" s="640"/>
      <c r="Q48" s="640"/>
      <c r="R48" s="640"/>
      <c r="S48" s="634"/>
      <c r="T48" s="635"/>
      <c r="U48" s="640"/>
      <c r="V48" s="640"/>
      <c r="W48" s="640"/>
      <c r="X48" s="640"/>
      <c r="Y48" s="640"/>
      <c r="Z48" s="640"/>
      <c r="AA48" s="640"/>
      <c r="AB48" s="658"/>
      <c r="AC48" s="640"/>
      <c r="AD48" s="658"/>
      <c r="AE48" s="640"/>
      <c r="AF48" s="640"/>
      <c r="AG48" s="640"/>
      <c r="AH48" s="640"/>
      <c r="AI48" s="640"/>
    </row>
    <row r="49" spans="1:35" s="621" customFormat="1" ht="15.75" customHeight="1">
      <c r="A49" s="636"/>
      <c r="B49" s="634" t="s">
        <v>497</v>
      </c>
      <c r="C49" s="635" t="s">
        <v>40</v>
      </c>
      <c r="D49" s="637">
        <v>14.385</v>
      </c>
      <c r="E49" s="640"/>
      <c r="F49" s="640">
        <v>26197.319</v>
      </c>
      <c r="G49" s="640"/>
      <c r="H49" s="640">
        <v>321.54899999999998</v>
      </c>
      <c r="I49" s="640">
        <v>10397.705</v>
      </c>
      <c r="J49" s="640"/>
      <c r="K49" s="658">
        <v>2475.0039999999999</v>
      </c>
      <c r="L49" s="640">
        <v>5552.7579999999998</v>
      </c>
      <c r="M49" s="658"/>
      <c r="N49" s="658">
        <v>66326.5</v>
      </c>
      <c r="O49" s="640"/>
      <c r="P49" s="640">
        <v>183234.174</v>
      </c>
      <c r="Q49" s="640"/>
      <c r="R49" s="640"/>
      <c r="S49" s="634" t="s">
        <v>497</v>
      </c>
      <c r="T49" s="635" t="s">
        <v>40</v>
      </c>
      <c r="U49" s="640">
        <v>229.70999999999998</v>
      </c>
      <c r="V49" s="640"/>
      <c r="W49" s="640">
        <v>436.01900000000001</v>
      </c>
      <c r="X49" s="640"/>
      <c r="Y49" s="640">
        <v>19503.759999999998</v>
      </c>
      <c r="Z49" s="640">
        <v>43372.292000000001</v>
      </c>
      <c r="AA49" s="640"/>
      <c r="AB49" s="658">
        <v>13655.795</v>
      </c>
      <c r="AC49" s="640">
        <v>50764.438999999998</v>
      </c>
      <c r="AD49" s="658"/>
      <c r="AE49" s="640">
        <v>273.22300000000001</v>
      </c>
      <c r="AF49" s="640"/>
      <c r="AG49" s="640">
        <v>65857.455000000002</v>
      </c>
      <c r="AH49" s="640"/>
      <c r="AI49" s="640"/>
    </row>
    <row r="50" spans="1:35" ht="17.100000000000001" customHeight="1" thickBot="1">
      <c r="A50" s="164"/>
      <c r="B50" s="165"/>
      <c r="C50" s="165"/>
      <c r="D50" s="165"/>
      <c r="E50" s="165"/>
      <c r="F50" s="165"/>
      <c r="G50" s="165"/>
      <c r="H50" s="165"/>
      <c r="I50" s="165"/>
      <c r="J50" s="165"/>
      <c r="K50" s="165"/>
      <c r="L50" s="165"/>
      <c r="M50" s="165"/>
      <c r="N50" s="165"/>
      <c r="O50" s="165"/>
      <c r="P50" s="202"/>
      <c r="Q50" s="165"/>
      <c r="R50" s="167"/>
      <c r="S50" s="165"/>
      <c r="T50" s="165"/>
      <c r="U50" s="165"/>
      <c r="V50" s="165"/>
      <c r="W50" s="165"/>
      <c r="X50" s="165"/>
      <c r="Y50" s="165"/>
      <c r="Z50" s="165"/>
      <c r="AA50" s="165"/>
      <c r="AB50" s="165"/>
      <c r="AC50" s="165"/>
      <c r="AD50" s="165"/>
      <c r="AE50" s="165"/>
      <c r="AF50" s="165"/>
      <c r="AG50" s="165"/>
      <c r="AH50" s="165"/>
      <c r="AI50" s="167"/>
    </row>
    <row r="51" spans="1:35" ht="17.100000000000001" customHeight="1">
      <c r="B51" s="167"/>
      <c r="C51" s="167"/>
      <c r="D51" s="167"/>
      <c r="E51" s="167"/>
      <c r="F51" s="167"/>
      <c r="G51" s="167"/>
      <c r="H51" s="167"/>
      <c r="I51" s="167"/>
      <c r="J51" s="167"/>
      <c r="K51" s="167"/>
      <c r="L51" s="167"/>
      <c r="M51" s="167"/>
      <c r="N51" s="167"/>
      <c r="O51" s="167"/>
      <c r="P51" s="203"/>
      <c r="Q51" s="167"/>
      <c r="R51" s="167"/>
      <c r="S51" s="167"/>
      <c r="T51" s="167"/>
      <c r="U51" s="167"/>
      <c r="V51" s="167"/>
      <c r="W51" s="167"/>
      <c r="X51" s="167"/>
      <c r="Y51" s="167"/>
      <c r="Z51" s="167"/>
      <c r="AA51" s="167"/>
      <c r="AB51" s="167"/>
      <c r="AC51" s="167"/>
      <c r="AD51" s="167"/>
      <c r="AE51" s="167"/>
      <c r="AF51" s="167"/>
      <c r="AG51" s="167"/>
      <c r="AH51" s="167"/>
      <c r="AI51" s="167"/>
    </row>
    <row r="52" spans="1:35" ht="17.100000000000001" customHeight="1">
      <c r="B52" s="167"/>
      <c r="C52" s="167"/>
      <c r="D52" s="167"/>
      <c r="E52" s="167"/>
      <c r="F52" s="167"/>
      <c r="G52" s="167"/>
      <c r="H52" s="167"/>
      <c r="I52" s="167"/>
      <c r="J52" s="167"/>
      <c r="K52" s="167"/>
      <c r="L52" s="167"/>
      <c r="M52" s="167"/>
      <c r="N52" s="167"/>
      <c r="O52" s="167"/>
      <c r="P52" s="203"/>
      <c r="Q52" s="167"/>
      <c r="R52" s="167"/>
      <c r="S52" s="167"/>
      <c r="T52" s="167"/>
      <c r="U52" s="167"/>
      <c r="V52" s="167"/>
      <c r="W52" s="167"/>
      <c r="X52" s="167"/>
      <c r="Y52" s="167"/>
      <c r="Z52" s="167"/>
      <c r="AA52" s="167"/>
      <c r="AB52" s="167"/>
      <c r="AC52" s="167"/>
      <c r="AD52" s="167"/>
      <c r="AE52" s="167"/>
      <c r="AF52" s="167"/>
      <c r="AG52" s="167"/>
      <c r="AH52" s="167"/>
      <c r="AI52" s="167"/>
    </row>
    <row r="53" spans="1:35" ht="17.100000000000001" customHeight="1">
      <c r="B53" s="785"/>
      <c r="C53" s="785"/>
      <c r="D53" s="785"/>
      <c r="E53" s="785"/>
      <c r="F53" s="785"/>
      <c r="G53" s="785"/>
      <c r="H53" s="785"/>
      <c r="I53" s="785"/>
      <c r="J53" s="785"/>
      <c r="K53" s="785"/>
      <c r="L53" s="785"/>
      <c r="M53" s="785"/>
      <c r="N53" s="785"/>
      <c r="O53" s="785"/>
      <c r="P53" s="786"/>
      <c r="Q53" s="785"/>
      <c r="R53" s="785"/>
      <c r="S53" s="785"/>
      <c r="T53" s="785"/>
      <c r="U53" s="785"/>
      <c r="V53" s="785"/>
      <c r="W53" s="785"/>
      <c r="X53" s="785"/>
      <c r="Y53" s="785"/>
      <c r="Z53" s="785"/>
      <c r="AA53" s="785"/>
      <c r="AB53" s="785"/>
      <c r="AC53" s="785"/>
      <c r="AD53" s="785"/>
      <c r="AE53" s="785"/>
      <c r="AF53" s="785"/>
      <c r="AG53" s="785"/>
      <c r="AH53" s="785"/>
      <c r="AI53" s="785"/>
    </row>
    <row r="54" spans="1:35" ht="17.100000000000001" customHeight="1">
      <c r="B54" s="167"/>
      <c r="C54" s="167"/>
      <c r="D54" s="167"/>
      <c r="E54" s="167"/>
      <c r="F54" s="167"/>
      <c r="G54" s="167"/>
      <c r="H54" s="167"/>
      <c r="I54" s="167"/>
      <c r="J54" s="167"/>
      <c r="K54" s="167"/>
      <c r="L54" s="167"/>
      <c r="M54" s="167"/>
      <c r="N54" s="167"/>
      <c r="O54" s="167"/>
      <c r="P54" s="203"/>
      <c r="Q54" s="167"/>
      <c r="R54" s="167"/>
      <c r="S54" s="167"/>
      <c r="T54" s="167"/>
      <c r="U54" s="167"/>
      <c r="V54" s="167"/>
      <c r="W54" s="167"/>
      <c r="X54" s="167"/>
      <c r="Y54" s="167"/>
      <c r="Z54" s="167"/>
      <c r="AA54" s="167"/>
      <c r="AB54" s="167"/>
      <c r="AC54" s="167"/>
      <c r="AD54" s="167"/>
      <c r="AE54" s="167"/>
      <c r="AF54" s="167"/>
      <c r="AG54" s="167"/>
      <c r="AH54" s="167"/>
      <c r="AI54" s="167"/>
    </row>
    <row r="55" spans="1:35" ht="17.100000000000001" customHeight="1">
      <c r="B55" s="167"/>
      <c r="C55" s="167"/>
      <c r="D55" s="167"/>
      <c r="E55" s="167"/>
      <c r="F55" s="167"/>
      <c r="G55" s="167"/>
      <c r="H55" s="167"/>
      <c r="I55" s="167"/>
      <c r="J55" s="167"/>
      <c r="K55" s="167"/>
      <c r="L55" s="167"/>
      <c r="M55" s="167"/>
      <c r="N55" s="167"/>
      <c r="O55" s="167"/>
      <c r="P55" s="594"/>
      <c r="Q55" s="167"/>
      <c r="R55" s="167"/>
      <c r="S55" s="167"/>
      <c r="T55" s="167"/>
      <c r="U55" s="167"/>
      <c r="V55" s="167"/>
      <c r="W55" s="167"/>
      <c r="X55" s="167"/>
      <c r="Y55" s="167"/>
      <c r="Z55" s="167"/>
      <c r="AA55" s="167"/>
      <c r="AB55" s="167"/>
      <c r="AC55" s="167"/>
      <c r="AD55" s="167"/>
      <c r="AE55" s="167"/>
      <c r="AF55" s="167"/>
      <c r="AG55" s="167"/>
      <c r="AH55" s="167"/>
      <c r="AI55" s="167"/>
    </row>
    <row r="56" spans="1:35" s="168" customFormat="1" ht="17.100000000000001" customHeight="1">
      <c r="B56" s="902"/>
      <c r="C56" s="902"/>
      <c r="D56" s="902"/>
      <c r="E56" s="902"/>
      <c r="F56" s="902"/>
      <c r="G56" s="902"/>
      <c r="H56" s="902"/>
      <c r="I56" s="902"/>
      <c r="J56" s="902"/>
      <c r="K56" s="902"/>
      <c r="L56" s="902"/>
      <c r="M56" s="902"/>
      <c r="N56" s="902"/>
      <c r="O56" s="902"/>
      <c r="P56" s="902"/>
      <c r="Q56" s="902"/>
      <c r="R56" s="204"/>
      <c r="S56" s="902"/>
      <c r="T56" s="902"/>
      <c r="U56" s="902"/>
      <c r="V56" s="902"/>
      <c r="W56" s="902"/>
      <c r="X56" s="902"/>
      <c r="Y56" s="902"/>
      <c r="Z56" s="902"/>
      <c r="AA56" s="902"/>
      <c r="AB56" s="902"/>
      <c r="AC56" s="902"/>
      <c r="AD56" s="902"/>
      <c r="AE56" s="902"/>
      <c r="AF56" s="902"/>
      <c r="AG56" s="902"/>
      <c r="AH56" s="902"/>
      <c r="AI56" s="902"/>
    </row>
    <row r="57" spans="1:35" ht="17.100000000000001" customHeight="1"/>
    <row r="59" spans="1:35" ht="17.100000000000001" customHeight="1">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row>
    <row r="60" spans="1:35" ht="17.100000000000001" customHeight="1">
      <c r="C60" s="207"/>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8"/>
      <c r="AD60" s="206"/>
      <c r="AE60" s="206"/>
      <c r="AF60" s="206"/>
      <c r="AG60" s="206"/>
      <c r="AH60" s="206"/>
      <c r="AI60" s="206"/>
    </row>
    <row r="61" spans="1:35" ht="17.100000000000001" customHeight="1">
      <c r="C61" s="207"/>
      <c r="T61" s="207"/>
    </row>
    <row r="62" spans="1:35">
      <c r="B62" s="169"/>
      <c r="S62" s="169"/>
    </row>
    <row r="64" spans="1:35">
      <c r="A64" s="170"/>
      <c r="B64" s="171"/>
      <c r="R64" s="170"/>
      <c r="S64" s="171"/>
    </row>
    <row r="65" spans="2:19">
      <c r="B65" s="172"/>
      <c r="S65" s="172"/>
    </row>
  </sheetData>
  <mergeCells count="33">
    <mergeCell ref="B1:C2"/>
    <mergeCell ref="S1:T2"/>
    <mergeCell ref="D5:F5"/>
    <mergeCell ref="H5:I5"/>
    <mergeCell ref="K5:L5"/>
    <mergeCell ref="N5:Q5"/>
    <mergeCell ref="D6:F6"/>
    <mergeCell ref="H6:I7"/>
    <mergeCell ref="K6:L7"/>
    <mergeCell ref="N6:Q7"/>
    <mergeCell ref="U6:W7"/>
    <mergeCell ref="AI10:AI12"/>
    <mergeCell ref="U5:W5"/>
    <mergeCell ref="Y5:Z5"/>
    <mergeCell ref="AB5:AD5"/>
    <mergeCell ref="AE5:AG5"/>
    <mergeCell ref="Y6:Z7"/>
    <mergeCell ref="E12:E13"/>
    <mergeCell ref="B56:Q56"/>
    <mergeCell ref="S56:AI56"/>
    <mergeCell ref="AB6:AD7"/>
    <mergeCell ref="AE6:AG7"/>
    <mergeCell ref="E10:E11"/>
    <mergeCell ref="F10:F11"/>
    <mergeCell ref="I10:I11"/>
    <mergeCell ref="L10:L11"/>
    <mergeCell ref="M10:M12"/>
    <mergeCell ref="P10:P11"/>
    <mergeCell ref="W10:W11"/>
    <mergeCell ref="Z10:Z11"/>
    <mergeCell ref="AC10:AC11"/>
    <mergeCell ref="AD10:AD12"/>
    <mergeCell ref="AG10:AG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70"/>
  <sheetViews>
    <sheetView view="pageBreakPreview" topLeftCell="B1" zoomScale="80" zoomScaleNormal="80" zoomScaleSheetLayoutView="80" workbookViewId="0">
      <pane ySplit="13" topLeftCell="A20" activePane="bottomLeft" state="frozen"/>
      <selection activeCell="AE49" sqref="AE49"/>
      <selection pane="bottomLeft" activeCell="AE49" sqref="AE49"/>
    </sheetView>
  </sheetViews>
  <sheetFormatPr defaultRowHeight="14.25"/>
  <cols>
    <col min="1" max="1" width="3.140625" style="166" hidden="1" customWidth="1"/>
    <col min="2" max="2" width="6.85546875" style="228" customWidth="1"/>
    <col min="3" max="3" width="6.5703125" style="166" customWidth="1"/>
    <col min="4" max="5" width="10" style="166" customWidth="1"/>
    <col min="6" max="6" width="2" style="166" customWidth="1"/>
    <col min="7" max="8" width="11.28515625" style="166" customWidth="1"/>
    <col min="9" max="9" width="1.5703125" style="166" customWidth="1"/>
    <col min="10" max="10" width="10" style="166" customWidth="1"/>
    <col min="11" max="11" width="11.28515625" style="166" customWidth="1"/>
    <col min="12" max="12" width="2" style="166" customWidth="1"/>
    <col min="13" max="13" width="11.85546875" style="166" customWidth="1"/>
    <col min="14" max="14" width="11" style="166" customWidth="1"/>
    <col min="15" max="15" width="1" style="166" customWidth="1"/>
    <col min="16" max="16" width="1.5703125" style="166" hidden="1" customWidth="1"/>
    <col min="17" max="17" width="6.7109375" style="228" customWidth="1"/>
    <col min="18" max="18" width="6.7109375" style="166" customWidth="1"/>
    <col min="19" max="19" width="10.7109375" style="166" customWidth="1"/>
    <col min="20" max="20" width="10" style="166" customWidth="1"/>
    <col min="21" max="21" width="1.7109375" style="166" customWidth="1"/>
    <col min="22" max="22" width="11.42578125" style="166" customWidth="1"/>
    <col min="23" max="23" width="12" style="166" customWidth="1"/>
    <col min="24" max="24" width="1" style="166" customWidth="1"/>
    <col min="25" max="25" width="12.140625" style="166" customWidth="1"/>
    <col min="26" max="26" width="13" style="166" customWidth="1"/>
    <col min="27" max="27" width="1.7109375" style="166" customWidth="1"/>
    <col min="28" max="28" width="10.5703125" style="166" customWidth="1"/>
    <col min="29" max="29" width="11.42578125" style="166" customWidth="1"/>
    <col min="30" max="30" width="1.7109375" style="166" customWidth="1"/>
    <col min="31" max="16384" width="9.140625" style="166"/>
  </cols>
  <sheetData>
    <row r="1" spans="1:29" s="209" customFormat="1" ht="18" customHeight="1">
      <c r="B1" s="926" t="s">
        <v>364</v>
      </c>
      <c r="C1" s="926"/>
      <c r="D1" s="2" t="s">
        <v>365</v>
      </c>
      <c r="Q1" s="926" t="s">
        <v>364</v>
      </c>
      <c r="R1" s="926"/>
      <c r="S1" s="2" t="s">
        <v>366</v>
      </c>
    </row>
    <row r="2" spans="1:29" s="209" customFormat="1" ht="18" customHeight="1">
      <c r="A2" s="113" t="s">
        <v>145</v>
      </c>
      <c r="B2" s="926"/>
      <c r="C2" s="926"/>
      <c r="D2" s="58" t="s">
        <v>367</v>
      </c>
      <c r="P2" s="113" t="s">
        <v>108</v>
      </c>
      <c r="Q2" s="926"/>
      <c r="R2" s="926"/>
      <c r="S2" s="58" t="s">
        <v>368</v>
      </c>
    </row>
    <row r="3" spans="1:29" s="209" customFormat="1" ht="15" customHeight="1" thickBot="1">
      <c r="A3" s="210"/>
      <c r="B3" s="211"/>
      <c r="C3" s="210"/>
      <c r="D3" s="210"/>
      <c r="E3" s="210"/>
      <c r="F3" s="210"/>
      <c r="G3" s="210"/>
      <c r="H3" s="210"/>
      <c r="I3" s="210"/>
      <c r="J3" s="210"/>
      <c r="K3" s="210"/>
      <c r="L3" s="210"/>
      <c r="M3" s="210"/>
      <c r="N3" s="210"/>
      <c r="O3" s="210"/>
      <c r="P3" s="210"/>
      <c r="Q3" s="211"/>
      <c r="R3" s="210"/>
      <c r="S3" s="210"/>
      <c r="T3" s="210"/>
      <c r="U3" s="210"/>
      <c r="V3" s="210"/>
      <c r="W3" s="210"/>
      <c r="X3" s="210"/>
      <c r="Y3" s="210"/>
      <c r="Z3" s="210"/>
      <c r="AA3" s="210"/>
      <c r="AB3" s="210"/>
      <c r="AC3" s="210"/>
    </row>
    <row r="4" spans="1:29" s="110" customFormat="1" ht="5.0999999999999996" customHeight="1">
      <c r="B4" s="212"/>
      <c r="C4" s="117"/>
      <c r="D4" s="117"/>
      <c r="E4" s="117"/>
      <c r="F4" s="117"/>
      <c r="G4" s="117"/>
      <c r="H4" s="117"/>
      <c r="I4" s="117"/>
      <c r="J4" s="117"/>
      <c r="K4" s="117"/>
      <c r="L4" s="117"/>
      <c r="M4" s="117"/>
      <c r="N4" s="117"/>
      <c r="O4" s="117"/>
      <c r="P4" s="117"/>
      <c r="Q4" s="212"/>
      <c r="R4" s="117"/>
      <c r="S4" s="117"/>
      <c r="T4" s="117"/>
      <c r="U4" s="117"/>
      <c r="V4" s="117"/>
      <c r="W4" s="117"/>
      <c r="X4" s="117"/>
      <c r="Y4" s="117"/>
      <c r="Z4" s="117"/>
      <c r="AA4" s="117"/>
      <c r="AB4" s="117"/>
      <c r="AC4" s="117"/>
    </row>
    <row r="5" spans="1:29" s="110" customFormat="1" ht="32.25" customHeight="1">
      <c r="B5" s="901" t="s">
        <v>17</v>
      </c>
      <c r="C5" s="901"/>
      <c r="D5" s="898" t="s">
        <v>167</v>
      </c>
      <c r="E5" s="898"/>
      <c r="F5" s="123"/>
      <c r="G5" s="897" t="s">
        <v>168</v>
      </c>
      <c r="H5" s="897"/>
      <c r="I5" s="123"/>
      <c r="J5" s="898" t="s">
        <v>369</v>
      </c>
      <c r="K5" s="898"/>
      <c r="L5" s="123"/>
      <c r="M5" s="898" t="s">
        <v>370</v>
      </c>
      <c r="N5" s="898"/>
      <c r="O5" s="898"/>
      <c r="P5" s="117"/>
      <c r="Q5" s="901" t="s">
        <v>17</v>
      </c>
      <c r="R5" s="901"/>
      <c r="S5" s="898" t="s">
        <v>371</v>
      </c>
      <c r="T5" s="898"/>
      <c r="U5" s="186"/>
      <c r="V5" s="898" t="s">
        <v>372</v>
      </c>
      <c r="W5" s="898"/>
      <c r="X5" s="186"/>
      <c r="Y5" s="898" t="s">
        <v>373</v>
      </c>
      <c r="Z5" s="898"/>
      <c r="AA5" s="186"/>
      <c r="AB5" s="898" t="s">
        <v>374</v>
      </c>
      <c r="AC5" s="898"/>
    </row>
    <row r="6" spans="1:29" s="126" customFormat="1" ht="15" customHeight="1">
      <c r="B6" s="924" t="s">
        <v>21</v>
      </c>
      <c r="C6" s="924"/>
      <c r="D6" s="905" t="s">
        <v>175</v>
      </c>
      <c r="E6" s="905"/>
      <c r="F6" s="122"/>
      <c r="G6" s="905" t="s">
        <v>176</v>
      </c>
      <c r="H6" s="905"/>
      <c r="I6" s="123"/>
      <c r="J6" s="925" t="s">
        <v>375</v>
      </c>
      <c r="K6" s="925"/>
      <c r="L6" s="123"/>
      <c r="M6" s="896" t="s">
        <v>376</v>
      </c>
      <c r="N6" s="896"/>
      <c r="O6" s="123"/>
      <c r="P6" s="123"/>
      <c r="Q6" s="924" t="s">
        <v>21</v>
      </c>
      <c r="R6" s="924"/>
      <c r="S6" s="896" t="s">
        <v>377</v>
      </c>
      <c r="T6" s="896"/>
      <c r="U6" s="122"/>
      <c r="V6" s="896" t="s">
        <v>342</v>
      </c>
      <c r="W6" s="896"/>
      <c r="X6" s="123"/>
      <c r="Y6" s="896" t="s">
        <v>362</v>
      </c>
      <c r="Z6" s="896"/>
      <c r="AA6" s="123"/>
      <c r="AB6" s="896" t="s">
        <v>198</v>
      </c>
      <c r="AC6" s="896"/>
    </row>
    <row r="7" spans="1:29" s="110" customFormat="1" ht="16.5" customHeight="1">
      <c r="B7" s="368"/>
      <c r="C7" s="371"/>
      <c r="D7" s="119"/>
      <c r="E7" s="119"/>
      <c r="F7" s="119"/>
      <c r="G7" s="905"/>
      <c r="H7" s="905"/>
      <c r="I7" s="128"/>
      <c r="J7" s="925"/>
      <c r="K7" s="925"/>
      <c r="L7" s="123"/>
      <c r="M7" s="896"/>
      <c r="N7" s="896"/>
      <c r="O7" s="119"/>
      <c r="P7" s="117"/>
      <c r="Q7" s="440"/>
      <c r="R7" s="371"/>
      <c r="S7" s="119"/>
      <c r="T7" s="119"/>
      <c r="U7" s="119"/>
      <c r="V7" s="896"/>
      <c r="W7" s="896"/>
      <c r="X7" s="128"/>
      <c r="Y7" s="896"/>
      <c r="Z7" s="896"/>
      <c r="AA7" s="123"/>
      <c r="AB7" s="896"/>
      <c r="AC7" s="896"/>
    </row>
    <row r="8" spans="1:29" s="110" customFormat="1" ht="4.5" customHeight="1">
      <c r="B8" s="214"/>
      <c r="C8" s="371"/>
      <c r="D8" s="130"/>
      <c r="E8" s="130"/>
      <c r="F8" s="131"/>
      <c r="G8" s="130"/>
      <c r="H8" s="130"/>
      <c r="I8" s="131"/>
      <c r="J8" s="130"/>
      <c r="K8" s="130"/>
      <c r="L8" s="131"/>
      <c r="M8" s="130"/>
      <c r="N8" s="130"/>
      <c r="O8" s="130"/>
      <c r="P8" s="117"/>
      <c r="Q8" s="214"/>
      <c r="R8" s="371"/>
      <c r="S8" s="130"/>
      <c r="T8" s="130"/>
      <c r="U8" s="131"/>
      <c r="V8" s="130"/>
      <c r="W8" s="130"/>
      <c r="X8" s="131"/>
      <c r="Y8" s="130"/>
      <c r="Z8" s="130"/>
      <c r="AA8" s="131"/>
      <c r="AB8" s="130"/>
      <c r="AC8" s="130"/>
    </row>
    <row r="9" spans="1:29" s="110" customFormat="1" ht="4.5" customHeight="1">
      <c r="B9" s="214"/>
      <c r="C9" s="371"/>
      <c r="D9" s="131"/>
      <c r="E9" s="131"/>
      <c r="F9" s="131"/>
      <c r="G9" s="131"/>
      <c r="H9" s="131"/>
      <c r="I9" s="131"/>
      <c r="J9" s="131"/>
      <c r="K9" s="131"/>
      <c r="L9" s="131"/>
      <c r="M9" s="131"/>
      <c r="N9" s="131"/>
      <c r="O9" s="131"/>
      <c r="P9" s="117"/>
      <c r="Q9" s="214"/>
      <c r="R9" s="371"/>
      <c r="S9" s="131"/>
      <c r="T9" s="131"/>
      <c r="U9" s="131"/>
      <c r="V9" s="131"/>
      <c r="W9" s="131"/>
      <c r="X9" s="131"/>
      <c r="Y9" s="131"/>
      <c r="Z9" s="131"/>
      <c r="AA9" s="131"/>
      <c r="AB9" s="131"/>
      <c r="AC9" s="131"/>
    </row>
    <row r="10" spans="1:29" s="110" customFormat="1" ht="15.75" customHeight="1">
      <c r="B10" s="441"/>
      <c r="C10" s="371"/>
      <c r="D10" s="339" t="s">
        <v>183</v>
      </c>
      <c r="E10" s="894" t="s">
        <v>184</v>
      </c>
      <c r="F10" s="119"/>
      <c r="G10" s="339" t="s">
        <v>183</v>
      </c>
      <c r="H10" s="897" t="s">
        <v>184</v>
      </c>
      <c r="I10" s="119"/>
      <c r="J10" s="215" t="s">
        <v>378</v>
      </c>
      <c r="K10" s="907" t="s">
        <v>184</v>
      </c>
      <c r="L10" s="215"/>
      <c r="M10" s="907" t="s">
        <v>379</v>
      </c>
      <c r="N10" s="907" t="s">
        <v>184</v>
      </c>
      <c r="O10" s="117"/>
      <c r="P10" s="117"/>
      <c r="Q10" s="441"/>
      <c r="R10" s="371"/>
      <c r="S10" s="339" t="s">
        <v>183</v>
      </c>
      <c r="T10" s="923" t="s">
        <v>184</v>
      </c>
      <c r="U10" s="119"/>
      <c r="V10" s="897" t="s">
        <v>380</v>
      </c>
      <c r="W10" s="894" t="s">
        <v>184</v>
      </c>
      <c r="X10" s="119"/>
      <c r="Y10" s="339" t="s">
        <v>183</v>
      </c>
      <c r="Z10" s="923" t="s">
        <v>184</v>
      </c>
      <c r="AA10" s="119"/>
      <c r="AB10" s="339" t="s">
        <v>183</v>
      </c>
      <c r="AC10" s="923" t="s">
        <v>184</v>
      </c>
    </row>
    <row r="11" spans="1:29" s="110" customFormat="1" ht="15.75" customHeight="1">
      <c r="B11" s="214"/>
      <c r="C11" s="371"/>
      <c r="D11" s="339" t="s">
        <v>187</v>
      </c>
      <c r="E11" s="894"/>
      <c r="F11" s="119"/>
      <c r="G11" s="339" t="s">
        <v>187</v>
      </c>
      <c r="H11" s="897"/>
      <c r="I11" s="119"/>
      <c r="J11" s="215" t="s">
        <v>381</v>
      </c>
      <c r="K11" s="907"/>
      <c r="L11" s="339"/>
      <c r="M11" s="907"/>
      <c r="N11" s="907"/>
      <c r="O11" s="117"/>
      <c r="P11" s="117"/>
      <c r="Q11" s="214"/>
      <c r="R11" s="371"/>
      <c r="S11" s="339" t="s">
        <v>187</v>
      </c>
      <c r="T11" s="923"/>
      <c r="U11" s="119"/>
      <c r="V11" s="897"/>
      <c r="W11" s="894"/>
      <c r="X11" s="119"/>
      <c r="Y11" s="339" t="s">
        <v>187</v>
      </c>
      <c r="Z11" s="923"/>
      <c r="AA11" s="140"/>
      <c r="AB11" s="339" t="s">
        <v>187</v>
      </c>
      <c r="AC11" s="923"/>
    </row>
    <row r="12" spans="1:29" s="110" customFormat="1" ht="19.5" customHeight="1">
      <c r="B12" s="214"/>
      <c r="C12" s="371"/>
      <c r="D12" s="334" t="s">
        <v>143</v>
      </c>
      <c r="E12" s="140"/>
      <c r="F12" s="119"/>
      <c r="G12" s="334" t="s">
        <v>143</v>
      </c>
      <c r="H12" s="140"/>
      <c r="I12" s="119"/>
      <c r="J12" s="334" t="s">
        <v>382</v>
      </c>
      <c r="K12" s="237"/>
      <c r="L12" s="339"/>
      <c r="M12" s="237"/>
      <c r="N12" s="237"/>
      <c r="O12" s="117"/>
      <c r="P12" s="117"/>
      <c r="Q12" s="214"/>
      <c r="R12" s="371"/>
      <c r="S12" s="334" t="s">
        <v>143</v>
      </c>
      <c r="T12" s="215"/>
      <c r="U12" s="119"/>
      <c r="V12" s="334" t="s">
        <v>143</v>
      </c>
      <c r="W12" s="119"/>
      <c r="X12" s="119"/>
      <c r="Y12" s="334" t="s">
        <v>143</v>
      </c>
      <c r="Z12" s="215"/>
      <c r="AA12" s="140"/>
      <c r="AB12" s="334" t="s">
        <v>143</v>
      </c>
      <c r="AC12" s="215"/>
    </row>
    <row r="13" spans="1:29" s="110" customFormat="1" ht="7.5" customHeight="1" thickBot="1">
      <c r="A13" s="114"/>
      <c r="B13" s="216"/>
      <c r="C13" s="143"/>
      <c r="D13" s="143"/>
      <c r="E13" s="143"/>
      <c r="F13" s="143"/>
      <c r="G13" s="143"/>
      <c r="H13" s="144"/>
      <c r="I13" s="143"/>
      <c r="J13" s="143"/>
      <c r="K13" s="143"/>
      <c r="L13" s="143"/>
      <c r="M13" s="143"/>
      <c r="N13" s="143"/>
      <c r="O13" s="143"/>
      <c r="P13" s="143"/>
      <c r="Q13" s="442"/>
      <c r="R13" s="443"/>
      <c r="S13" s="444"/>
      <c r="T13" s="444"/>
      <c r="U13" s="143"/>
      <c r="V13" s="444"/>
      <c r="W13" s="144"/>
      <c r="X13" s="143"/>
      <c r="Y13" s="444"/>
      <c r="Z13" s="444"/>
      <c r="AA13" s="445"/>
      <c r="AB13" s="444"/>
      <c r="AC13" s="444"/>
    </row>
    <row r="14" spans="1:29" s="110" customFormat="1" ht="17.100000000000001" customHeight="1">
      <c r="B14" s="217"/>
      <c r="C14" s="150"/>
      <c r="D14" s="150"/>
      <c r="E14" s="150"/>
      <c r="F14" s="150"/>
      <c r="G14" s="150"/>
      <c r="H14" s="150"/>
      <c r="I14" s="150"/>
      <c r="J14" s="150"/>
      <c r="K14" s="150"/>
      <c r="L14" s="150"/>
      <c r="M14" s="150"/>
      <c r="N14" s="150"/>
      <c r="O14" s="150"/>
      <c r="P14" s="150"/>
      <c r="Q14" s="217"/>
      <c r="R14" s="150"/>
      <c r="S14" s="150"/>
      <c r="T14" s="150"/>
      <c r="U14" s="150"/>
      <c r="V14" s="150"/>
      <c r="W14" s="150"/>
      <c r="X14" s="150"/>
      <c r="Y14" s="150"/>
      <c r="Z14" s="150"/>
      <c r="AA14" s="150"/>
      <c r="AB14" s="150"/>
      <c r="AC14" s="150"/>
    </row>
    <row r="15" spans="1:29" s="110" customFormat="1" ht="17.100000000000001" customHeight="1">
      <c r="A15" s="420"/>
      <c r="B15" s="30" t="s">
        <v>32</v>
      </c>
      <c r="C15" s="150"/>
      <c r="D15" s="150">
        <v>220633.82619000002</v>
      </c>
      <c r="E15" s="150">
        <v>375497.891</v>
      </c>
      <c r="F15" s="150"/>
      <c r="G15" s="150">
        <v>77529.656430000003</v>
      </c>
      <c r="H15" s="150">
        <v>206258.098</v>
      </c>
      <c r="I15" s="150"/>
      <c r="J15" s="150">
        <v>10593.579230000003</v>
      </c>
      <c r="K15" s="150">
        <v>125475.852</v>
      </c>
      <c r="L15" s="150"/>
      <c r="M15" s="150">
        <v>721248.36</v>
      </c>
      <c r="N15" s="150">
        <v>154959.95800000001</v>
      </c>
      <c r="O15" s="150"/>
      <c r="P15" s="150"/>
      <c r="Q15" s="30" t="s">
        <v>32</v>
      </c>
      <c r="R15" s="150"/>
      <c r="S15" s="150">
        <v>89863.84</v>
      </c>
      <c r="T15" s="150">
        <v>215036.764</v>
      </c>
      <c r="U15" s="150"/>
      <c r="V15" s="150">
        <v>1207.5521247500003</v>
      </c>
      <c r="W15" s="150">
        <v>2547861.0180000002</v>
      </c>
      <c r="X15" s="150"/>
      <c r="Y15" s="150">
        <v>1011531.7882199999</v>
      </c>
      <c r="Z15" s="150">
        <v>1012210.714</v>
      </c>
      <c r="AA15" s="150"/>
      <c r="AB15" s="150">
        <v>96832.607000000004</v>
      </c>
      <c r="AC15" s="150">
        <v>261719.758</v>
      </c>
    </row>
    <row r="16" spans="1:29" s="110" customFormat="1" ht="17.100000000000001" customHeight="1">
      <c r="A16" s="420"/>
      <c r="B16" s="30" t="s">
        <v>306</v>
      </c>
      <c r="C16" s="150"/>
      <c r="D16" s="150">
        <v>197948.2672</v>
      </c>
      <c r="E16" s="150">
        <v>358401</v>
      </c>
      <c r="F16" s="150"/>
      <c r="G16" s="150">
        <v>73992.664179999992</v>
      </c>
      <c r="H16" s="150">
        <v>205322.45499999999</v>
      </c>
      <c r="I16" s="150"/>
      <c r="J16" s="150">
        <v>9031.9563600000001</v>
      </c>
      <c r="K16" s="150">
        <v>188641.22399999999</v>
      </c>
      <c r="L16" s="150"/>
      <c r="M16" s="150">
        <v>393945.78</v>
      </c>
      <c r="N16" s="150">
        <v>124176.489</v>
      </c>
      <c r="O16" s="150"/>
      <c r="P16" s="150"/>
      <c r="Q16" s="30" t="s">
        <v>305</v>
      </c>
      <c r="R16" s="150"/>
      <c r="S16" s="150">
        <v>56995.729999999996</v>
      </c>
      <c r="T16" s="150">
        <v>160114.72200000001</v>
      </c>
      <c r="U16" s="150"/>
      <c r="V16" s="150">
        <v>1466.19</v>
      </c>
      <c r="W16" s="150">
        <v>2867079.2719999999</v>
      </c>
      <c r="X16" s="150"/>
      <c r="Y16" s="150">
        <v>1050123.0932400003</v>
      </c>
      <c r="Z16" s="150">
        <v>1047496.313</v>
      </c>
      <c r="AA16" s="150"/>
      <c r="AB16" s="150">
        <v>89898.338470000017</v>
      </c>
      <c r="AC16" s="150">
        <v>310279.84700000001</v>
      </c>
    </row>
    <row r="17" spans="1:29" s="636" customFormat="1" ht="17.100000000000001" customHeight="1">
      <c r="A17" s="673"/>
      <c r="B17" s="634" t="s">
        <v>458</v>
      </c>
      <c r="C17" s="640"/>
      <c r="D17" s="640">
        <v>258490.28578999999</v>
      </c>
      <c r="E17" s="640">
        <v>466726.99800000002</v>
      </c>
      <c r="F17" s="640"/>
      <c r="G17" s="640">
        <v>69767.006640000007</v>
      </c>
      <c r="H17" s="640">
        <v>190536.758</v>
      </c>
      <c r="I17" s="640"/>
      <c r="J17" s="640">
        <v>9170.746290000001</v>
      </c>
      <c r="K17" s="640">
        <v>194852.033</v>
      </c>
      <c r="L17" s="640"/>
      <c r="M17" s="640">
        <v>326029.36</v>
      </c>
      <c r="N17" s="640">
        <v>99296.065000000002</v>
      </c>
      <c r="O17" s="640"/>
      <c r="P17" s="640"/>
      <c r="Q17" s="634" t="s">
        <v>458</v>
      </c>
      <c r="R17" s="640"/>
      <c r="S17" s="640">
        <v>146026.96000000002</v>
      </c>
      <c r="T17" s="640">
        <v>311665.103</v>
      </c>
      <c r="U17" s="640"/>
      <c r="V17" s="640">
        <v>1899.6288896800002</v>
      </c>
      <c r="W17" s="640">
        <v>4065514.071</v>
      </c>
      <c r="X17" s="640"/>
      <c r="Y17" s="640">
        <v>1085942.32293</v>
      </c>
      <c r="Z17" s="640">
        <v>1068803.0930000001</v>
      </c>
      <c r="AA17" s="640"/>
      <c r="AB17" s="640">
        <v>87719.483220000024</v>
      </c>
      <c r="AC17" s="640">
        <v>327221.20799999998</v>
      </c>
    </row>
    <row r="18" spans="1:29" s="636" customFormat="1" ht="16.5" customHeight="1">
      <c r="A18" s="673"/>
      <c r="B18" s="634" t="s">
        <v>464</v>
      </c>
      <c r="C18" s="640"/>
      <c r="D18" s="640">
        <v>190557.79273000002</v>
      </c>
      <c r="E18" s="640">
        <v>328659.473</v>
      </c>
      <c r="F18" s="640"/>
      <c r="G18" s="640">
        <v>67211.973030000008</v>
      </c>
      <c r="H18" s="640">
        <v>175948.04800000001</v>
      </c>
      <c r="I18" s="640"/>
      <c r="J18" s="640">
        <v>18485.073820000001</v>
      </c>
      <c r="K18" s="640">
        <v>301576.86900000001</v>
      </c>
      <c r="L18" s="640"/>
      <c r="M18" s="640">
        <v>800849.47</v>
      </c>
      <c r="N18" s="640">
        <v>121758.43799999999</v>
      </c>
      <c r="O18" s="640"/>
      <c r="P18" s="640"/>
      <c r="Q18" s="634" t="s">
        <v>464</v>
      </c>
      <c r="R18" s="640"/>
      <c r="S18" s="640">
        <v>345240.38</v>
      </c>
      <c r="T18" s="640">
        <v>700767.34299999999</v>
      </c>
      <c r="U18" s="640"/>
      <c r="V18" s="640">
        <v>2254.398349600001</v>
      </c>
      <c r="W18" s="640">
        <v>4712600.1320000002</v>
      </c>
      <c r="X18" s="640"/>
      <c r="Y18" s="640">
        <v>797735.59964999999</v>
      </c>
      <c r="Z18" s="640">
        <v>793968.84699999995</v>
      </c>
      <c r="AA18" s="640"/>
      <c r="AB18" s="640">
        <v>124969.41993999999</v>
      </c>
      <c r="AC18" s="640">
        <v>392232.897</v>
      </c>
    </row>
    <row r="19" spans="1:29" s="636" customFormat="1" ht="16.5" customHeight="1">
      <c r="A19" s="673"/>
      <c r="B19" s="671" t="s">
        <v>482</v>
      </c>
      <c r="C19" s="640"/>
      <c r="D19" s="640">
        <v>244747.79603</v>
      </c>
      <c r="E19" s="640">
        <v>477299.78200000001</v>
      </c>
      <c r="F19" s="640"/>
      <c r="G19" s="640">
        <v>66771.47417999999</v>
      </c>
      <c r="H19" s="640">
        <v>176593.90400000001</v>
      </c>
      <c r="I19" s="640"/>
      <c r="J19" s="640">
        <v>18990.625800000005</v>
      </c>
      <c r="K19" s="640">
        <v>256893.38200000001</v>
      </c>
      <c r="L19" s="640"/>
      <c r="M19" s="640">
        <v>674865.34</v>
      </c>
      <c r="N19" s="640">
        <v>142102.30799999999</v>
      </c>
      <c r="O19" s="640"/>
      <c r="P19" s="640"/>
      <c r="Q19" s="671" t="s">
        <v>482</v>
      </c>
      <c r="R19" s="640"/>
      <c r="S19" s="640">
        <v>146951.24</v>
      </c>
      <c r="T19" s="640">
        <v>404334.69</v>
      </c>
      <c r="U19" s="640"/>
      <c r="V19" s="640">
        <v>1731.9684974900001</v>
      </c>
      <c r="W19" s="640">
        <v>2866402.2960000001</v>
      </c>
      <c r="X19" s="640"/>
      <c r="Y19" s="640">
        <v>682442.47115</v>
      </c>
      <c r="Z19" s="640">
        <v>680393.71100000001</v>
      </c>
      <c r="AA19" s="640"/>
      <c r="AB19" s="640">
        <v>97794.828410000016</v>
      </c>
      <c r="AC19" s="640">
        <v>299005.978</v>
      </c>
    </row>
    <row r="20" spans="1:29" s="636" customFormat="1" ht="16.5" customHeight="1">
      <c r="A20" s="673"/>
      <c r="B20" s="671" t="s">
        <v>474</v>
      </c>
      <c r="C20" s="640"/>
      <c r="D20" s="640">
        <v>256762.87275000001</v>
      </c>
      <c r="E20" s="640">
        <v>534006.07500000007</v>
      </c>
      <c r="F20" s="640"/>
      <c r="G20" s="640">
        <v>60682.209470000002</v>
      </c>
      <c r="H20" s="640">
        <v>162139.79800000001</v>
      </c>
      <c r="I20" s="640">
        <v>0</v>
      </c>
      <c r="J20" s="640">
        <v>16733.003980000001</v>
      </c>
      <c r="K20" s="640">
        <v>232346.16</v>
      </c>
      <c r="L20" s="640"/>
      <c r="M20" s="640">
        <v>200157.55000000002</v>
      </c>
      <c r="N20" s="640">
        <v>89684.312000000005</v>
      </c>
      <c r="O20" s="640"/>
      <c r="P20" s="640"/>
      <c r="Q20" s="671" t="s">
        <v>474</v>
      </c>
      <c r="R20" s="640"/>
      <c r="S20" s="640">
        <v>19886.43</v>
      </c>
      <c r="T20" s="640">
        <v>74992.889999999985</v>
      </c>
      <c r="U20" s="640">
        <v>0</v>
      </c>
      <c r="V20" s="640">
        <v>1309.0969687999998</v>
      </c>
      <c r="W20" s="640">
        <v>2962522.0780000002</v>
      </c>
      <c r="X20" s="640">
        <v>0</v>
      </c>
      <c r="Y20" s="640">
        <v>1103745.13509</v>
      </c>
      <c r="Z20" s="640">
        <v>1322764.6090000002</v>
      </c>
      <c r="AA20" s="640">
        <v>0</v>
      </c>
      <c r="AB20" s="640">
        <v>117819.64158999998</v>
      </c>
      <c r="AC20" s="640">
        <v>534134.64500000002</v>
      </c>
    </row>
    <row r="21" spans="1:29" s="110" customFormat="1" ht="10.5" customHeight="1">
      <c r="A21" s="420"/>
      <c r="B21" s="380"/>
      <c r="C21" s="424"/>
      <c r="D21" s="424"/>
      <c r="E21" s="424"/>
      <c r="F21" s="424"/>
      <c r="G21" s="424"/>
      <c r="H21" s="424"/>
      <c r="I21" s="424"/>
      <c r="J21" s="424"/>
      <c r="K21" s="424"/>
      <c r="L21" s="424"/>
      <c r="M21" s="424"/>
      <c r="N21" s="424"/>
      <c r="O21" s="424"/>
      <c r="P21" s="424"/>
      <c r="Q21" s="446"/>
      <c r="R21" s="424"/>
      <c r="S21" s="424"/>
      <c r="T21" s="424"/>
      <c r="U21" s="424"/>
      <c r="V21" s="424"/>
      <c r="W21" s="424"/>
      <c r="X21" s="424"/>
      <c r="Y21" s="424"/>
      <c r="Z21" s="424"/>
      <c r="AA21" s="424"/>
      <c r="AB21" s="424"/>
      <c r="AC21" s="424"/>
    </row>
    <row r="22" spans="1:29" s="110" customFormat="1" ht="10.5" customHeight="1">
      <c r="B22" s="218"/>
      <c r="C22" s="150"/>
      <c r="D22" s="150"/>
      <c r="E22" s="150"/>
      <c r="F22" s="150"/>
      <c r="G22" s="150"/>
      <c r="H22" s="150"/>
      <c r="I22" s="150"/>
      <c r="J22" s="150"/>
      <c r="K22" s="150"/>
      <c r="L22" s="150"/>
      <c r="M22" s="150"/>
      <c r="N22" s="150"/>
      <c r="O22" s="150"/>
      <c r="P22" s="150"/>
      <c r="Q22" s="217"/>
      <c r="R22" s="150"/>
      <c r="S22" s="150"/>
      <c r="T22" s="150"/>
      <c r="U22" s="150"/>
      <c r="V22" s="150"/>
      <c r="W22" s="150"/>
      <c r="X22" s="150"/>
      <c r="Y22" s="150"/>
      <c r="Z22" s="150"/>
      <c r="AA22" s="150"/>
      <c r="AB22" s="150"/>
      <c r="AC22" s="150"/>
    </row>
    <row r="23" spans="1:29" s="636" customFormat="1" ht="16.5" customHeight="1">
      <c r="B23" s="671" t="s">
        <v>482</v>
      </c>
      <c r="C23" s="640" t="s">
        <v>40</v>
      </c>
      <c r="D23" s="640">
        <v>12603.586160000001</v>
      </c>
      <c r="E23" s="640">
        <v>23188.006000000001</v>
      </c>
      <c r="F23" s="640"/>
      <c r="G23" s="640">
        <v>5643.7729900000004</v>
      </c>
      <c r="H23" s="640">
        <v>14961.849</v>
      </c>
      <c r="I23" s="640"/>
      <c r="J23" s="640">
        <v>2434.72444</v>
      </c>
      <c r="K23" s="640">
        <v>38369.866999999998</v>
      </c>
      <c r="L23" s="640"/>
      <c r="M23" s="616">
        <v>39686.550000000003</v>
      </c>
      <c r="N23" s="640">
        <v>8761.4570000000003</v>
      </c>
      <c r="O23" s="615"/>
      <c r="P23" s="640"/>
      <c r="Q23" s="671" t="s">
        <v>482</v>
      </c>
      <c r="R23" s="640" t="s">
        <v>40</v>
      </c>
      <c r="S23" s="640">
        <v>15839.73</v>
      </c>
      <c r="T23" s="640">
        <v>40023.192999999999</v>
      </c>
      <c r="U23" s="640"/>
      <c r="V23" s="640">
        <v>128.1521535</v>
      </c>
      <c r="W23" s="640">
        <v>272328.82400000002</v>
      </c>
      <c r="X23" s="640"/>
      <c r="Y23" s="640">
        <v>86575.096489999996</v>
      </c>
      <c r="Z23" s="640">
        <v>75570.822</v>
      </c>
      <c r="AA23" s="640"/>
      <c r="AB23" s="640">
        <v>7482.333889999999</v>
      </c>
      <c r="AC23" s="640">
        <v>24595.567999999999</v>
      </c>
    </row>
    <row r="24" spans="1:29" s="636" customFormat="1" ht="16.5" customHeight="1">
      <c r="B24" s="634"/>
      <c r="C24" s="635" t="s">
        <v>33</v>
      </c>
      <c r="D24" s="640">
        <v>7525.0735700000005</v>
      </c>
      <c r="E24" s="640">
        <v>13170.931</v>
      </c>
      <c r="F24" s="640"/>
      <c r="G24" s="640">
        <v>4181.3877999999995</v>
      </c>
      <c r="H24" s="640">
        <v>10392.125</v>
      </c>
      <c r="I24" s="640"/>
      <c r="J24" s="640">
        <v>1623.9121600000001</v>
      </c>
      <c r="K24" s="640">
        <v>26953.774000000001</v>
      </c>
      <c r="L24" s="640"/>
      <c r="M24" s="616">
        <v>23328.18</v>
      </c>
      <c r="N24" s="640">
        <v>7160.79</v>
      </c>
      <c r="O24" s="615"/>
      <c r="P24" s="640"/>
      <c r="Q24" s="634"/>
      <c r="R24" s="635" t="s">
        <v>33</v>
      </c>
      <c r="S24" s="640">
        <v>19290.009999999998</v>
      </c>
      <c r="T24" s="640">
        <v>53197.146000000001</v>
      </c>
      <c r="U24" s="640"/>
      <c r="V24" s="640">
        <v>198.06246776000003</v>
      </c>
      <c r="W24" s="640">
        <v>392644.73499999999</v>
      </c>
      <c r="X24" s="640"/>
      <c r="Y24" s="640">
        <v>73724.544039999979</v>
      </c>
      <c r="Z24" s="640">
        <v>70864.422000000006</v>
      </c>
      <c r="AA24" s="640"/>
      <c r="AB24" s="640">
        <v>5501.1741400000001</v>
      </c>
      <c r="AC24" s="640">
        <v>18258.030999999999</v>
      </c>
    </row>
    <row r="25" spans="1:29" s="636" customFormat="1" ht="16.5" customHeight="1">
      <c r="B25" s="634"/>
      <c r="C25" s="635" t="s">
        <v>34</v>
      </c>
      <c r="D25" s="640">
        <v>15736.696089999999</v>
      </c>
      <c r="E25" s="640">
        <v>27845.496999999999</v>
      </c>
      <c r="F25" s="640"/>
      <c r="G25" s="640">
        <v>6982.8724699999993</v>
      </c>
      <c r="H25" s="640">
        <v>18571.543000000001</v>
      </c>
      <c r="I25" s="640"/>
      <c r="J25" s="640">
        <v>1863.0672500000001</v>
      </c>
      <c r="K25" s="640">
        <v>27258.863000000001</v>
      </c>
      <c r="L25" s="640"/>
      <c r="M25" s="616">
        <v>25866.11</v>
      </c>
      <c r="N25" s="640">
        <v>10694.367</v>
      </c>
      <c r="O25" s="615"/>
      <c r="P25" s="640"/>
      <c r="Q25" s="634"/>
      <c r="R25" s="635" t="s">
        <v>34</v>
      </c>
      <c r="S25" s="640">
        <v>22032.98</v>
      </c>
      <c r="T25" s="640">
        <v>64033.309000000001</v>
      </c>
      <c r="U25" s="640"/>
      <c r="V25" s="640">
        <v>191.72979878000004</v>
      </c>
      <c r="W25" s="640">
        <v>361083.21</v>
      </c>
      <c r="X25" s="640"/>
      <c r="Y25" s="640">
        <v>71830.475290000002</v>
      </c>
      <c r="Z25" s="640">
        <v>56247.038</v>
      </c>
      <c r="AA25" s="640"/>
      <c r="AB25" s="640">
        <v>8664.7636899999998</v>
      </c>
      <c r="AC25" s="640">
        <v>27061.681</v>
      </c>
    </row>
    <row r="26" spans="1:29" s="636" customFormat="1" ht="16.5" customHeight="1">
      <c r="B26" s="634"/>
      <c r="C26" s="635" t="s">
        <v>312</v>
      </c>
      <c r="D26" s="640">
        <v>31492.553250000001</v>
      </c>
      <c r="E26" s="640">
        <v>58603.673999999999</v>
      </c>
      <c r="F26" s="640"/>
      <c r="G26" s="640">
        <v>6253.5935999999992</v>
      </c>
      <c r="H26" s="640">
        <v>16509.022000000001</v>
      </c>
      <c r="I26" s="640"/>
      <c r="J26" s="640">
        <v>323.14065000000005</v>
      </c>
      <c r="K26" s="640">
        <v>3092.598</v>
      </c>
      <c r="L26" s="640"/>
      <c r="M26" s="616">
        <v>23288.43</v>
      </c>
      <c r="N26" s="640">
        <v>6004.567</v>
      </c>
      <c r="O26" s="615"/>
      <c r="P26" s="640"/>
      <c r="Q26" s="634"/>
      <c r="R26" s="635" t="s">
        <v>312</v>
      </c>
      <c r="S26" s="640">
        <v>7415.64</v>
      </c>
      <c r="T26" s="640">
        <v>21315.192999999999</v>
      </c>
      <c r="U26" s="640"/>
      <c r="V26" s="640">
        <v>188.89733802000001</v>
      </c>
      <c r="W26" s="640">
        <v>295351.14199999999</v>
      </c>
      <c r="X26" s="640"/>
      <c r="Y26" s="640">
        <v>92730.625750000007</v>
      </c>
      <c r="Z26" s="640">
        <v>108602.861</v>
      </c>
      <c r="AA26" s="640"/>
      <c r="AB26" s="640">
        <v>17521.110769999999</v>
      </c>
      <c r="AC26" s="640">
        <v>50325.618000000002</v>
      </c>
    </row>
    <row r="27" spans="1:29" s="636" customFormat="1" ht="16.5" customHeight="1">
      <c r="B27" s="634"/>
      <c r="C27" s="635" t="s">
        <v>35</v>
      </c>
      <c r="D27" s="640">
        <v>28244.371600000002</v>
      </c>
      <c r="E27" s="640">
        <v>59105.012000000002</v>
      </c>
      <c r="F27" s="640"/>
      <c r="G27" s="640">
        <v>7793.5135300000002</v>
      </c>
      <c r="H27" s="640">
        <v>20615.062000000002</v>
      </c>
      <c r="I27" s="640"/>
      <c r="J27" s="640">
        <v>943.00763999999992</v>
      </c>
      <c r="K27" s="640">
        <v>5821.8639999999996</v>
      </c>
      <c r="L27" s="640"/>
      <c r="M27" s="616">
        <v>62340.7</v>
      </c>
      <c r="N27" s="640">
        <v>11454.924000000001</v>
      </c>
      <c r="O27" s="615"/>
      <c r="P27" s="640"/>
      <c r="Q27" s="634"/>
      <c r="R27" s="635" t="s">
        <v>35</v>
      </c>
      <c r="S27" s="640">
        <v>13100.4</v>
      </c>
      <c r="T27" s="640">
        <v>33668.326000000001</v>
      </c>
      <c r="U27" s="640"/>
      <c r="V27" s="640">
        <v>83.547783089999982</v>
      </c>
      <c r="W27" s="640">
        <v>128131.435</v>
      </c>
      <c r="X27" s="640"/>
      <c r="Y27" s="640">
        <v>83854.743230000007</v>
      </c>
      <c r="Z27" s="640">
        <v>84192.596000000005</v>
      </c>
      <c r="AA27" s="640"/>
      <c r="AB27" s="640">
        <v>710.74080000000004</v>
      </c>
      <c r="AC27" s="640">
        <v>2718.2730000000001</v>
      </c>
    </row>
    <row r="28" spans="1:29" s="636" customFormat="1" ht="16.5" customHeight="1">
      <c r="B28" s="634"/>
      <c r="C28" s="635" t="s">
        <v>36</v>
      </c>
      <c r="D28" s="640">
        <v>41685.321739999999</v>
      </c>
      <c r="E28" s="640">
        <v>86809.79</v>
      </c>
      <c r="F28" s="640"/>
      <c r="G28" s="640">
        <v>3899.6037999999999</v>
      </c>
      <c r="H28" s="640">
        <v>10418.476000000001</v>
      </c>
      <c r="I28" s="640"/>
      <c r="J28" s="640">
        <v>1242.9240599999998</v>
      </c>
      <c r="K28" s="640">
        <v>19047.504000000001</v>
      </c>
      <c r="L28" s="640"/>
      <c r="M28" s="616">
        <v>61744.1</v>
      </c>
      <c r="N28" s="640">
        <v>12957.478999999999</v>
      </c>
      <c r="O28" s="615"/>
      <c r="P28" s="640"/>
      <c r="Q28" s="634"/>
      <c r="R28" s="635" t="s">
        <v>36</v>
      </c>
      <c r="S28" s="640">
        <v>8650.48</v>
      </c>
      <c r="T28" s="640">
        <v>21675.920999999998</v>
      </c>
      <c r="U28" s="640"/>
      <c r="V28" s="640">
        <v>111.83413035</v>
      </c>
      <c r="W28" s="640">
        <v>153277.66699999999</v>
      </c>
      <c r="X28" s="640"/>
      <c r="Y28" s="640">
        <v>22586.083739999995</v>
      </c>
      <c r="Z28" s="640">
        <v>26684.642</v>
      </c>
      <c r="AA28" s="640"/>
      <c r="AB28" s="640">
        <v>7022.1904500000001</v>
      </c>
      <c r="AC28" s="640">
        <v>23453.616999999998</v>
      </c>
    </row>
    <row r="29" spans="1:29" s="636" customFormat="1" ht="16.5" customHeight="1">
      <c r="B29" s="634"/>
      <c r="C29" s="635" t="s">
        <v>448</v>
      </c>
      <c r="D29" s="640">
        <v>27642.154910000001</v>
      </c>
      <c r="E29" s="640">
        <v>53797.182000000001</v>
      </c>
      <c r="F29" s="640"/>
      <c r="G29" s="640">
        <v>3470.2549000000004</v>
      </c>
      <c r="H29" s="640">
        <v>9390.982</v>
      </c>
      <c r="I29" s="640"/>
      <c r="J29" s="640">
        <v>2004.6426199999999</v>
      </c>
      <c r="K29" s="640">
        <v>26960.29</v>
      </c>
      <c r="L29" s="640"/>
      <c r="M29" s="616">
        <v>126690.86</v>
      </c>
      <c r="N29" s="640">
        <v>20143.508000000002</v>
      </c>
      <c r="O29" s="615"/>
      <c r="P29" s="640"/>
      <c r="Q29" s="634"/>
      <c r="R29" s="635" t="s">
        <v>448</v>
      </c>
      <c r="S29" s="640">
        <v>18473.099999999999</v>
      </c>
      <c r="T29" s="640">
        <v>46829.57</v>
      </c>
      <c r="U29" s="640"/>
      <c r="V29" s="640">
        <v>137.39911868999999</v>
      </c>
      <c r="W29" s="640">
        <v>212915.66</v>
      </c>
      <c r="X29" s="640"/>
      <c r="Y29" s="640">
        <v>19859.874240000001</v>
      </c>
      <c r="Z29" s="640">
        <v>23227.15</v>
      </c>
      <c r="AA29" s="640"/>
      <c r="AB29" s="640">
        <v>14676.017230000001</v>
      </c>
      <c r="AC29" s="640">
        <v>40584.067000000003</v>
      </c>
    </row>
    <row r="30" spans="1:29" s="636" customFormat="1" ht="16.5" customHeight="1">
      <c r="B30" s="634"/>
      <c r="C30" s="635" t="s">
        <v>37</v>
      </c>
      <c r="D30" s="640">
        <v>32031.953939999999</v>
      </c>
      <c r="E30" s="640">
        <v>62567.883999999998</v>
      </c>
      <c r="F30" s="640"/>
      <c r="G30" s="640">
        <v>4922.3411999999998</v>
      </c>
      <c r="H30" s="640">
        <v>12944.361000000001</v>
      </c>
      <c r="I30" s="640"/>
      <c r="J30" s="640">
        <v>1831.2475799999997</v>
      </c>
      <c r="K30" s="640">
        <v>26695.064999999999</v>
      </c>
      <c r="L30" s="640"/>
      <c r="M30" s="616">
        <v>56702.159999999996</v>
      </c>
      <c r="N30" s="640">
        <v>11524.564</v>
      </c>
      <c r="O30" s="615"/>
      <c r="P30" s="640"/>
      <c r="Q30" s="634"/>
      <c r="R30" s="635" t="s">
        <v>37</v>
      </c>
      <c r="S30" s="640">
        <v>4004.96</v>
      </c>
      <c r="T30" s="640">
        <v>9437.1190000000006</v>
      </c>
      <c r="U30" s="640"/>
      <c r="V30" s="640">
        <v>137.09705604000001</v>
      </c>
      <c r="W30" s="640">
        <v>219640.72200000001</v>
      </c>
      <c r="X30" s="640"/>
      <c r="Y30" s="640">
        <v>44313.637409999996</v>
      </c>
      <c r="Z30" s="640">
        <v>48684.177000000003</v>
      </c>
      <c r="AA30" s="640"/>
      <c r="AB30" s="640">
        <v>4044.3890399999996</v>
      </c>
      <c r="AC30" s="640">
        <v>14904.870999999999</v>
      </c>
    </row>
    <row r="31" spans="1:29" s="636" customFormat="1" ht="16.5" customHeight="1">
      <c r="B31" s="634"/>
      <c r="C31" s="635" t="s">
        <v>449</v>
      </c>
      <c r="D31" s="640">
        <v>16859.723269999999</v>
      </c>
      <c r="E31" s="640">
        <v>33744.231</v>
      </c>
      <c r="F31" s="640"/>
      <c r="G31" s="640">
        <v>7145.7644</v>
      </c>
      <c r="H31" s="640">
        <v>18737.916000000001</v>
      </c>
      <c r="I31" s="640"/>
      <c r="J31" s="640">
        <v>2463.6234600000003</v>
      </c>
      <c r="K31" s="640">
        <v>33922.260999999999</v>
      </c>
      <c r="L31" s="640"/>
      <c r="M31" s="616">
        <v>98046.42</v>
      </c>
      <c r="N31" s="640">
        <v>18415.305</v>
      </c>
      <c r="O31" s="615"/>
      <c r="P31" s="640"/>
      <c r="Q31" s="634"/>
      <c r="R31" s="635" t="s">
        <v>449</v>
      </c>
      <c r="S31" s="640">
        <v>8604.91</v>
      </c>
      <c r="T31" s="640">
        <v>22278.95</v>
      </c>
      <c r="U31" s="640"/>
      <c r="V31" s="640">
        <v>132.86900692</v>
      </c>
      <c r="W31" s="640">
        <v>202634.402</v>
      </c>
      <c r="X31" s="640"/>
      <c r="Y31" s="640">
        <v>57959.557780000003</v>
      </c>
      <c r="Z31" s="640">
        <v>43894.555</v>
      </c>
      <c r="AA31" s="640"/>
      <c r="AB31" s="640">
        <v>8227.1532700000007</v>
      </c>
      <c r="AC31" s="640">
        <v>27181.882000000001</v>
      </c>
    </row>
    <row r="32" spans="1:29" s="636" customFormat="1" ht="16.5" customHeight="1">
      <c r="B32" s="634"/>
      <c r="C32" s="635" t="s">
        <v>38</v>
      </c>
      <c r="D32" s="640">
        <v>6061.1679000000004</v>
      </c>
      <c r="E32" s="640">
        <v>12762.511</v>
      </c>
      <c r="F32" s="640"/>
      <c r="G32" s="640">
        <v>5804.4147200000007</v>
      </c>
      <c r="H32" s="640">
        <v>15261.066000000001</v>
      </c>
      <c r="I32" s="640"/>
      <c r="J32" s="640">
        <v>2014.4099899999999</v>
      </c>
      <c r="K32" s="640">
        <v>25930.127</v>
      </c>
      <c r="L32" s="640"/>
      <c r="M32" s="616">
        <v>40336.46</v>
      </c>
      <c r="N32" s="640">
        <v>10532.776</v>
      </c>
      <c r="O32" s="615"/>
      <c r="P32" s="640"/>
      <c r="Q32" s="634"/>
      <c r="R32" s="635" t="s">
        <v>38</v>
      </c>
      <c r="S32" s="640">
        <v>12722.04</v>
      </c>
      <c r="T32" s="640">
        <v>36545.593000000001</v>
      </c>
      <c r="U32" s="640"/>
      <c r="V32" s="640">
        <v>146.10708348</v>
      </c>
      <c r="W32" s="640">
        <v>228509.916</v>
      </c>
      <c r="X32" s="640"/>
      <c r="Y32" s="640">
        <v>19331.339939999998</v>
      </c>
      <c r="Z32" s="640">
        <v>23641.49</v>
      </c>
      <c r="AA32" s="640"/>
      <c r="AB32" s="640">
        <v>9338.5377200000003</v>
      </c>
      <c r="AC32" s="640">
        <v>25901.842000000001</v>
      </c>
    </row>
    <row r="33" spans="2:29" s="636" customFormat="1" ht="16.5" customHeight="1">
      <c r="B33" s="634"/>
      <c r="C33" s="635" t="s">
        <v>41</v>
      </c>
      <c r="D33" s="640">
        <v>7044.4237199999998</v>
      </c>
      <c r="E33" s="640">
        <v>13298.287</v>
      </c>
      <c r="F33" s="640"/>
      <c r="G33" s="640">
        <v>4227.95237</v>
      </c>
      <c r="H33" s="640">
        <v>11395.666999999999</v>
      </c>
      <c r="I33" s="640"/>
      <c r="J33" s="640">
        <v>1260.6372699999999</v>
      </c>
      <c r="K33" s="640">
        <v>12541.727000000001</v>
      </c>
      <c r="L33" s="640"/>
      <c r="M33" s="616">
        <v>38656.11</v>
      </c>
      <c r="N33" s="640">
        <v>9270.0450000000001</v>
      </c>
      <c r="O33" s="615"/>
      <c r="P33" s="640"/>
      <c r="Q33" s="634"/>
      <c r="R33" s="635" t="s">
        <v>41</v>
      </c>
      <c r="S33" s="640">
        <v>3805.44</v>
      </c>
      <c r="T33" s="640">
        <v>11414.166999999999</v>
      </c>
      <c r="U33" s="640"/>
      <c r="V33" s="640">
        <v>138.01279147999998</v>
      </c>
      <c r="W33" s="640">
        <v>194056.99100000001</v>
      </c>
      <c r="X33" s="640"/>
      <c r="Y33" s="640">
        <v>79951.443080000012</v>
      </c>
      <c r="Z33" s="640">
        <v>85356.131999999998</v>
      </c>
      <c r="AA33" s="640"/>
      <c r="AB33" s="640">
        <v>9769.2857199999999</v>
      </c>
      <c r="AC33" s="640">
        <v>26572.634999999998</v>
      </c>
    </row>
    <row r="34" spans="2:29" s="636" customFormat="1" ht="16.5" customHeight="1">
      <c r="B34" s="634"/>
      <c r="C34" s="635" t="s">
        <v>39</v>
      </c>
      <c r="D34" s="640">
        <v>17820.769880000003</v>
      </c>
      <c r="E34" s="640">
        <v>32406.776999999998</v>
      </c>
      <c r="F34" s="640"/>
      <c r="G34" s="640">
        <v>6446.0024000000003</v>
      </c>
      <c r="H34" s="640">
        <v>17395.834999999999</v>
      </c>
      <c r="I34" s="640"/>
      <c r="J34" s="640">
        <v>985.28868000000011</v>
      </c>
      <c r="K34" s="640">
        <v>10299.441999999999</v>
      </c>
      <c r="L34" s="640"/>
      <c r="M34" s="616">
        <v>78179.259999999995</v>
      </c>
      <c r="N34" s="640">
        <v>15182.526</v>
      </c>
      <c r="O34" s="615"/>
      <c r="P34" s="640"/>
      <c r="Q34" s="634"/>
      <c r="R34" s="635" t="s">
        <v>39</v>
      </c>
      <c r="S34" s="640">
        <v>13011.55</v>
      </c>
      <c r="T34" s="640">
        <v>43916.203000000001</v>
      </c>
      <c r="U34" s="640"/>
      <c r="V34" s="640">
        <v>138.25976938000002</v>
      </c>
      <c r="W34" s="640">
        <v>205827.592</v>
      </c>
      <c r="X34" s="640"/>
      <c r="Y34" s="640">
        <v>29725.050159999999</v>
      </c>
      <c r="Z34" s="640">
        <v>33427.826000000001</v>
      </c>
      <c r="AA34" s="640"/>
      <c r="AB34" s="640">
        <v>4837.1316900000011</v>
      </c>
      <c r="AC34" s="640">
        <v>17447.893</v>
      </c>
    </row>
    <row r="35" spans="2:29" s="636" customFormat="1" ht="16.5" customHeight="1">
      <c r="B35" s="634"/>
      <c r="C35" s="635"/>
      <c r="D35" s="640"/>
      <c r="E35" s="640"/>
      <c r="F35" s="640"/>
      <c r="G35" s="640"/>
      <c r="H35" s="640"/>
      <c r="I35" s="640"/>
      <c r="J35" s="640"/>
      <c r="K35" s="640"/>
      <c r="L35" s="640"/>
      <c r="M35" s="616"/>
      <c r="N35" s="640"/>
      <c r="O35" s="615"/>
      <c r="P35" s="640"/>
      <c r="Q35" s="634"/>
      <c r="R35" s="635"/>
      <c r="S35" s="640"/>
      <c r="T35" s="640"/>
      <c r="U35" s="640"/>
      <c r="V35" s="640"/>
      <c r="W35" s="640"/>
      <c r="X35" s="640"/>
      <c r="Y35" s="640"/>
      <c r="Z35" s="640"/>
      <c r="AA35" s="640"/>
      <c r="AB35" s="640"/>
      <c r="AC35" s="640"/>
    </row>
    <row r="36" spans="2:29" s="636" customFormat="1" ht="16.5" customHeight="1">
      <c r="B36" s="671" t="s">
        <v>474</v>
      </c>
      <c r="C36" s="635" t="s">
        <v>40</v>
      </c>
      <c r="D36" s="640">
        <v>9971.1725000000024</v>
      </c>
      <c r="E36" s="640">
        <v>17681.879000000001</v>
      </c>
      <c r="F36" s="640"/>
      <c r="G36" s="640">
        <v>4241.3954299999996</v>
      </c>
      <c r="H36" s="640">
        <v>11209.852000000001</v>
      </c>
      <c r="I36" s="640"/>
      <c r="J36" s="640">
        <v>1367.9396100000004</v>
      </c>
      <c r="K36" s="640">
        <v>15010.129000000001</v>
      </c>
      <c r="L36" s="640"/>
      <c r="M36" s="616">
        <v>6093.3</v>
      </c>
      <c r="N36" s="640">
        <v>3706.018</v>
      </c>
      <c r="O36" s="615"/>
      <c r="P36" s="640"/>
      <c r="Q36" s="671" t="s">
        <v>474</v>
      </c>
      <c r="R36" s="635" t="s">
        <v>40</v>
      </c>
      <c r="S36" s="640">
        <v>500</v>
      </c>
      <c r="T36" s="640">
        <v>1500</v>
      </c>
      <c r="U36" s="640"/>
      <c r="V36" s="640">
        <v>93.989640139999992</v>
      </c>
      <c r="W36" s="640">
        <v>144898.20000000001</v>
      </c>
      <c r="X36" s="640"/>
      <c r="Y36" s="640">
        <v>86235.421900000001</v>
      </c>
      <c r="Z36" s="640">
        <v>70982.101999999999</v>
      </c>
      <c r="AA36" s="640"/>
      <c r="AB36" s="640">
        <v>8814.1746000000003</v>
      </c>
      <c r="AC36" s="640">
        <v>30662.956999999999</v>
      </c>
    </row>
    <row r="37" spans="2:29" s="636" customFormat="1" ht="16.5" customHeight="1">
      <c r="B37" s="634"/>
      <c r="C37" s="635" t="s">
        <v>33</v>
      </c>
      <c r="D37" s="640">
        <v>10376.24366</v>
      </c>
      <c r="E37" s="640">
        <v>21612.382000000001</v>
      </c>
      <c r="F37" s="640"/>
      <c r="G37" s="640">
        <v>5925.1687099999999</v>
      </c>
      <c r="H37" s="640">
        <v>15853.96</v>
      </c>
      <c r="I37" s="640"/>
      <c r="J37" s="640">
        <v>1728.9246099999998</v>
      </c>
      <c r="K37" s="640">
        <v>17310.072</v>
      </c>
      <c r="L37" s="640"/>
      <c r="M37" s="616">
        <v>26200.269999999997</v>
      </c>
      <c r="N37" s="640">
        <v>11389.784</v>
      </c>
      <c r="O37" s="615"/>
      <c r="P37" s="640"/>
      <c r="Q37" s="634"/>
      <c r="R37" s="635" t="s">
        <v>33</v>
      </c>
      <c r="S37" s="640">
        <v>10042.08</v>
      </c>
      <c r="T37" s="640">
        <v>36557.07</v>
      </c>
      <c r="U37" s="640"/>
      <c r="V37" s="640">
        <v>127.18744534000001</v>
      </c>
      <c r="W37" s="640">
        <v>165723.11199999999</v>
      </c>
      <c r="X37" s="640"/>
      <c r="Y37" s="640">
        <v>69083.540549999991</v>
      </c>
      <c r="Z37" s="640">
        <v>58242.597999999998</v>
      </c>
      <c r="AA37" s="640"/>
      <c r="AB37" s="640">
        <v>7922.7149799999997</v>
      </c>
      <c r="AC37" s="640">
        <v>29312.992999999999</v>
      </c>
    </row>
    <row r="38" spans="2:29" s="636" customFormat="1" ht="16.5" customHeight="1">
      <c r="B38" s="634"/>
      <c r="C38" s="635" t="s">
        <v>34</v>
      </c>
      <c r="D38" s="640">
        <v>29587.682659999999</v>
      </c>
      <c r="E38" s="640">
        <v>63626.487999999998</v>
      </c>
      <c r="F38" s="640"/>
      <c r="G38" s="640">
        <v>3959.1754599999999</v>
      </c>
      <c r="H38" s="640">
        <v>10392.209000000001</v>
      </c>
      <c r="I38" s="640"/>
      <c r="J38" s="640">
        <v>1284.6730400000001</v>
      </c>
      <c r="K38" s="640">
        <v>15463.182000000001</v>
      </c>
      <c r="L38" s="640"/>
      <c r="M38" s="616">
        <v>8298.9499999999989</v>
      </c>
      <c r="N38" s="640">
        <v>1909.5940000000001</v>
      </c>
      <c r="O38" s="615"/>
      <c r="P38" s="640"/>
      <c r="Q38" s="634"/>
      <c r="R38" s="635" t="s">
        <v>34</v>
      </c>
      <c r="S38" s="640">
        <v>4300.57</v>
      </c>
      <c r="T38" s="640">
        <v>16583.399000000001</v>
      </c>
      <c r="U38" s="640"/>
      <c r="V38" s="640">
        <v>65.51488728999999</v>
      </c>
      <c r="W38" s="640">
        <v>133515.644</v>
      </c>
      <c r="X38" s="640"/>
      <c r="Y38" s="640">
        <v>76199.687490000011</v>
      </c>
      <c r="Z38" s="640">
        <v>81784.183999999994</v>
      </c>
      <c r="AA38" s="640"/>
      <c r="AB38" s="640">
        <v>19009.053299999992</v>
      </c>
      <c r="AC38" s="640">
        <v>66168.104000000007</v>
      </c>
    </row>
    <row r="39" spans="2:29" s="636" customFormat="1" ht="16.5" customHeight="1">
      <c r="B39" s="634"/>
      <c r="C39" s="635" t="s">
        <v>312</v>
      </c>
      <c r="D39" s="640">
        <v>31414.927849999996</v>
      </c>
      <c r="E39" s="640">
        <v>66217.952000000005</v>
      </c>
      <c r="F39" s="640"/>
      <c r="G39" s="640">
        <v>4001.7915900000003</v>
      </c>
      <c r="H39" s="640">
        <v>10887.38</v>
      </c>
      <c r="I39" s="640"/>
      <c r="J39" s="640">
        <v>1546.8979000000002</v>
      </c>
      <c r="K39" s="640">
        <v>19641.681</v>
      </c>
      <c r="L39" s="640"/>
      <c r="M39" s="616">
        <v>15234.24</v>
      </c>
      <c r="N39" s="640">
        <v>7333.1419999999998</v>
      </c>
      <c r="O39" s="615"/>
      <c r="P39" s="640"/>
      <c r="Q39" s="634"/>
      <c r="R39" s="635" t="s">
        <v>312</v>
      </c>
      <c r="S39" s="640">
        <v>3043.38</v>
      </c>
      <c r="T39" s="640">
        <v>12714.904</v>
      </c>
      <c r="U39" s="640"/>
      <c r="V39" s="640">
        <v>96.050086079999971</v>
      </c>
      <c r="W39" s="640">
        <v>145799.4</v>
      </c>
      <c r="X39" s="640"/>
      <c r="Y39" s="640">
        <v>133278.73560999997</v>
      </c>
      <c r="Z39" s="640">
        <v>128440.716</v>
      </c>
      <c r="AA39" s="640"/>
      <c r="AB39" s="640">
        <v>13278.9935</v>
      </c>
      <c r="AC39" s="640">
        <v>59587.771000000001</v>
      </c>
    </row>
    <row r="40" spans="2:29" s="636" customFormat="1" ht="16.5" customHeight="1">
      <c r="B40" s="634"/>
      <c r="C40" s="635" t="s">
        <v>35</v>
      </c>
      <c r="D40" s="640">
        <v>9493.1633899999997</v>
      </c>
      <c r="E40" s="640">
        <v>19670.884999999998</v>
      </c>
      <c r="F40" s="640"/>
      <c r="G40" s="640">
        <v>3646.7856000000002</v>
      </c>
      <c r="H40" s="640">
        <v>10110.178</v>
      </c>
      <c r="I40" s="640"/>
      <c r="J40" s="640">
        <v>1831.7758399999998</v>
      </c>
      <c r="K40" s="640">
        <v>31393.251</v>
      </c>
      <c r="L40" s="640"/>
      <c r="M40" s="616">
        <v>23337.27</v>
      </c>
      <c r="N40" s="640">
        <v>11077.401</v>
      </c>
      <c r="O40" s="615"/>
      <c r="P40" s="640"/>
      <c r="Q40" s="634"/>
      <c r="R40" s="635" t="s">
        <v>35</v>
      </c>
      <c r="S40" s="640">
        <v>1000</v>
      </c>
      <c r="T40" s="640">
        <v>3502.5</v>
      </c>
      <c r="U40" s="640"/>
      <c r="V40" s="640">
        <v>92.326882789999985</v>
      </c>
      <c r="W40" s="640">
        <v>203065.51800000001</v>
      </c>
      <c r="X40" s="640"/>
      <c r="Y40" s="640">
        <v>56821.630290000001</v>
      </c>
      <c r="Z40" s="640">
        <v>68805.486000000004</v>
      </c>
      <c r="AA40" s="640"/>
      <c r="AB40" s="640">
        <v>8829.0376099999994</v>
      </c>
      <c r="AC40" s="640">
        <v>40360.400000000001</v>
      </c>
    </row>
    <row r="41" spans="2:29" s="636" customFormat="1" ht="16.5" customHeight="1">
      <c r="B41" s="634"/>
      <c r="C41" s="635" t="s">
        <v>36</v>
      </c>
      <c r="D41" s="640">
        <v>20782.213650000002</v>
      </c>
      <c r="E41" s="640">
        <v>44368.587</v>
      </c>
      <c r="F41" s="640"/>
      <c r="G41" s="640">
        <v>4557.0704000000005</v>
      </c>
      <c r="H41" s="640">
        <v>11912.745000000001</v>
      </c>
      <c r="I41" s="640"/>
      <c r="J41" s="640">
        <v>951.54623000000004</v>
      </c>
      <c r="K41" s="640">
        <v>18845.236000000001</v>
      </c>
      <c r="L41" s="640"/>
      <c r="M41" s="616">
        <v>22102.99</v>
      </c>
      <c r="N41" s="640">
        <v>9561.9480000000003</v>
      </c>
      <c r="O41" s="615"/>
      <c r="P41" s="640"/>
      <c r="Q41" s="634"/>
      <c r="R41" s="635" t="s">
        <v>36</v>
      </c>
      <c r="S41" s="858" t="s">
        <v>487</v>
      </c>
      <c r="T41" s="858" t="s">
        <v>486</v>
      </c>
      <c r="U41" s="640"/>
      <c r="V41" s="640">
        <v>161.99332667000002</v>
      </c>
      <c r="W41" s="640">
        <v>357012.47399999999</v>
      </c>
      <c r="X41" s="640"/>
      <c r="Y41" s="640">
        <v>102932.66452999999</v>
      </c>
      <c r="Z41" s="640">
        <v>120023.13</v>
      </c>
      <c r="AA41" s="640"/>
      <c r="AB41" s="640">
        <v>6290.6580300000005</v>
      </c>
      <c r="AC41" s="640">
        <v>29575.411</v>
      </c>
    </row>
    <row r="42" spans="2:29" s="636" customFormat="1" ht="16.5" customHeight="1">
      <c r="B42" s="634"/>
      <c r="C42" s="635" t="s">
        <v>448</v>
      </c>
      <c r="D42" s="640">
        <v>24267.004699999998</v>
      </c>
      <c r="E42" s="640">
        <v>51267.112999999998</v>
      </c>
      <c r="F42" s="640"/>
      <c r="G42" s="640">
        <v>4577.625</v>
      </c>
      <c r="H42" s="640">
        <v>12570.946</v>
      </c>
      <c r="I42" s="640"/>
      <c r="J42" s="640">
        <v>257.05128000000002</v>
      </c>
      <c r="K42" s="640">
        <v>4203.4589999999998</v>
      </c>
      <c r="L42" s="640"/>
      <c r="M42" s="616">
        <v>15416.029999999999</v>
      </c>
      <c r="N42" s="640">
        <v>7332.51</v>
      </c>
      <c r="O42" s="615"/>
      <c r="P42" s="640"/>
      <c r="Q42" s="634"/>
      <c r="R42" s="635" t="s">
        <v>448</v>
      </c>
      <c r="S42" s="640">
        <v>1000.4</v>
      </c>
      <c r="T42" s="640">
        <v>4135.0169999999998</v>
      </c>
      <c r="U42" s="640"/>
      <c r="V42" s="640">
        <v>95.210637109999993</v>
      </c>
      <c r="W42" s="640">
        <v>226980.951</v>
      </c>
      <c r="X42" s="640"/>
      <c r="Y42" s="640">
        <v>89061.420660000018</v>
      </c>
      <c r="Z42" s="640">
        <v>106126.709</v>
      </c>
      <c r="AA42" s="640"/>
      <c r="AB42" s="640">
        <v>12723.127629999999</v>
      </c>
      <c r="AC42" s="640">
        <v>54214.999000000003</v>
      </c>
    </row>
    <row r="43" spans="2:29" s="636" customFormat="1" ht="16.5" customHeight="1">
      <c r="B43" s="634"/>
      <c r="C43" s="635" t="s">
        <v>37</v>
      </c>
      <c r="D43" s="640">
        <v>12942.25</v>
      </c>
      <c r="E43" s="640">
        <v>35875.167000000001</v>
      </c>
      <c r="F43" s="640"/>
      <c r="G43" s="640">
        <v>6312.1857499999996</v>
      </c>
      <c r="H43" s="640">
        <v>17096.521000000001</v>
      </c>
      <c r="I43" s="640"/>
      <c r="J43" s="640">
        <v>230.91550000000001</v>
      </c>
      <c r="K43" s="640">
        <v>3937.3359999999998</v>
      </c>
      <c r="L43" s="640"/>
      <c r="M43" s="616">
        <v>20637.449999999997</v>
      </c>
      <c r="N43" s="640">
        <v>9484.2510000000002</v>
      </c>
      <c r="O43" s="615"/>
      <c r="P43" s="640"/>
      <c r="Q43" s="634"/>
      <c r="R43" s="635" t="s">
        <v>37</v>
      </c>
      <c r="S43" s="858" t="s">
        <v>487</v>
      </c>
      <c r="T43" s="858" t="s">
        <v>486</v>
      </c>
      <c r="U43" s="640"/>
      <c r="V43" s="640">
        <v>139.26686935000004</v>
      </c>
      <c r="W43" s="640">
        <v>350600.391</v>
      </c>
      <c r="X43" s="640"/>
      <c r="Y43" s="640">
        <v>45530.91244</v>
      </c>
      <c r="Z43" s="640">
        <v>46520.337</v>
      </c>
      <c r="AA43" s="640"/>
      <c r="AB43" s="640">
        <v>7571.4792400000006</v>
      </c>
      <c r="AC43" s="640">
        <v>36899.273000000001</v>
      </c>
    </row>
    <row r="44" spans="2:29" s="636" customFormat="1" ht="16.5" customHeight="1">
      <c r="B44" s="634"/>
      <c r="C44" s="635" t="s">
        <v>449</v>
      </c>
      <c r="D44" s="640">
        <v>22396.442800000001</v>
      </c>
      <c r="E44" s="640">
        <v>46957.521999999997</v>
      </c>
      <c r="F44" s="640"/>
      <c r="G44" s="640">
        <v>7504.6935999999996</v>
      </c>
      <c r="H44" s="640">
        <v>20128.261999999999</v>
      </c>
      <c r="I44" s="640"/>
      <c r="J44" s="640">
        <v>2191.9334199999998</v>
      </c>
      <c r="K44" s="640">
        <v>28965.07</v>
      </c>
      <c r="L44" s="640"/>
      <c r="M44" s="616">
        <v>10928</v>
      </c>
      <c r="N44" s="640">
        <v>6667.8249999999998</v>
      </c>
      <c r="O44" s="615"/>
      <c r="P44" s="640"/>
      <c r="Q44" s="634"/>
      <c r="R44" s="635" t="s">
        <v>449</v>
      </c>
      <c r="S44" s="858" t="s">
        <v>487</v>
      </c>
      <c r="T44" s="858" t="s">
        <v>486</v>
      </c>
      <c r="U44" s="640"/>
      <c r="V44" s="640">
        <v>141.27000000000001</v>
      </c>
      <c r="W44" s="640">
        <v>355061.17499999999</v>
      </c>
      <c r="X44" s="640"/>
      <c r="Y44" s="640">
        <v>61480.103109999996</v>
      </c>
      <c r="Z44" s="640">
        <v>65810.290999999997</v>
      </c>
      <c r="AA44" s="640"/>
      <c r="AB44" s="640">
        <v>6994.1617100000012</v>
      </c>
      <c r="AC44" s="640">
        <v>38340.247000000003</v>
      </c>
    </row>
    <row r="45" spans="2:29" s="636" customFormat="1" ht="16.5" customHeight="1">
      <c r="B45" s="634"/>
      <c r="C45" s="635" t="s">
        <v>38</v>
      </c>
      <c r="D45" s="640">
        <v>44053.215799999998</v>
      </c>
      <c r="E45" s="640">
        <v>84423.357999999993</v>
      </c>
      <c r="F45" s="640"/>
      <c r="G45" s="640">
        <v>7041.7314000000006</v>
      </c>
      <c r="H45" s="640">
        <v>18570.857</v>
      </c>
      <c r="I45" s="640"/>
      <c r="J45" s="640">
        <v>1050.21929</v>
      </c>
      <c r="K45" s="640">
        <v>20572.401000000002</v>
      </c>
      <c r="L45" s="640"/>
      <c r="M45" s="616">
        <v>21058.32</v>
      </c>
      <c r="N45" s="640">
        <v>8843.9740000000002</v>
      </c>
      <c r="O45" s="615"/>
      <c r="P45" s="640"/>
      <c r="Q45" s="634"/>
      <c r="R45" s="635" t="s">
        <v>38</v>
      </c>
      <c r="S45" s="858" t="s">
        <v>487</v>
      </c>
      <c r="T45" s="858" t="s">
        <v>486</v>
      </c>
      <c r="U45" s="640"/>
      <c r="V45" s="640">
        <v>153.54</v>
      </c>
      <c r="W45" s="640">
        <v>391491.75799999997</v>
      </c>
      <c r="X45" s="640"/>
      <c r="Y45" s="640">
        <v>116120.71467999999</v>
      </c>
      <c r="Z45" s="640">
        <v>127399.076</v>
      </c>
      <c r="AA45" s="640"/>
      <c r="AB45" s="640">
        <v>12388.4427</v>
      </c>
      <c r="AC45" s="640">
        <v>68048.933999999994</v>
      </c>
    </row>
    <row r="46" spans="2:29" s="636" customFormat="1" ht="16.5" customHeight="1">
      <c r="B46" s="634"/>
      <c r="C46" s="635" t="s">
        <v>41</v>
      </c>
      <c r="D46" s="640">
        <v>23694.973719999998</v>
      </c>
      <c r="E46" s="640">
        <v>46074.519</v>
      </c>
      <c r="F46" s="640"/>
      <c r="G46" s="640">
        <v>4841.0891200000005</v>
      </c>
      <c r="H46" s="640">
        <v>12872.84</v>
      </c>
      <c r="I46" s="640"/>
      <c r="J46" s="640">
        <v>2153.2699199999997</v>
      </c>
      <c r="K46" s="640">
        <v>26209.216</v>
      </c>
      <c r="L46" s="640"/>
      <c r="M46" s="616">
        <v>12454.880000000001</v>
      </c>
      <c r="N46" s="640">
        <v>4561.3649999999998</v>
      </c>
      <c r="O46" s="615"/>
      <c r="P46" s="640"/>
      <c r="Q46" s="634"/>
      <c r="R46" s="635" t="s">
        <v>41</v>
      </c>
      <c r="S46" s="858" t="s">
        <v>487</v>
      </c>
      <c r="T46" s="858" t="s">
        <v>486</v>
      </c>
      <c r="U46" s="640"/>
      <c r="V46" s="640">
        <v>58.978509309999986</v>
      </c>
      <c r="W46" s="640">
        <v>211698.65900000001</v>
      </c>
      <c r="X46" s="640"/>
      <c r="Y46" s="640">
        <v>131471.20533999999</v>
      </c>
      <c r="Z46" s="640">
        <v>204400.56599999999</v>
      </c>
      <c r="AA46" s="640"/>
      <c r="AB46" s="640">
        <v>6692.50378</v>
      </c>
      <c r="AC46" s="640">
        <v>38047.296999999999</v>
      </c>
    </row>
    <row r="47" spans="2:29" s="636" customFormat="1" ht="16.5" customHeight="1">
      <c r="B47" s="634"/>
      <c r="C47" s="635" t="s">
        <v>39</v>
      </c>
      <c r="D47" s="640">
        <v>17783.582019999998</v>
      </c>
      <c r="E47" s="640">
        <v>36230.222999999998</v>
      </c>
      <c r="F47" s="640"/>
      <c r="G47" s="640">
        <v>4073.4974099999999</v>
      </c>
      <c r="H47" s="640">
        <v>10534.048000000001</v>
      </c>
      <c r="I47" s="640"/>
      <c r="J47" s="640">
        <v>2137.8573400000005</v>
      </c>
      <c r="K47" s="640">
        <v>30795.127</v>
      </c>
      <c r="L47" s="640"/>
      <c r="M47" s="616">
        <v>18395.849999999999</v>
      </c>
      <c r="N47" s="640">
        <v>7816.5</v>
      </c>
      <c r="O47" s="615"/>
      <c r="P47" s="640"/>
      <c r="Q47" s="634"/>
      <c r="R47" s="635" t="s">
        <v>39</v>
      </c>
      <c r="S47" s="858" t="s">
        <v>487</v>
      </c>
      <c r="T47" s="858" t="s">
        <v>486</v>
      </c>
      <c r="U47" s="640"/>
      <c r="V47" s="640">
        <v>83.768684719999982</v>
      </c>
      <c r="W47" s="640">
        <v>276674.79599999997</v>
      </c>
      <c r="X47" s="640"/>
      <c r="Y47" s="640">
        <v>135529.09849</v>
      </c>
      <c r="Z47" s="640">
        <v>244229.41399999999</v>
      </c>
      <c r="AA47" s="640"/>
      <c r="AB47" s="640">
        <v>7305.2945099999997</v>
      </c>
      <c r="AC47" s="640">
        <v>42916.258999999998</v>
      </c>
    </row>
    <row r="48" spans="2:29" s="636" customFormat="1" ht="16.5" customHeight="1">
      <c r="B48" s="634"/>
      <c r="C48" s="635"/>
      <c r="D48" s="640"/>
      <c r="E48" s="640"/>
      <c r="F48" s="640"/>
      <c r="G48" s="640"/>
      <c r="H48" s="640"/>
      <c r="I48" s="640"/>
      <c r="J48" s="640"/>
      <c r="K48" s="640"/>
      <c r="L48" s="640"/>
      <c r="M48" s="616"/>
      <c r="N48" s="640"/>
      <c r="O48" s="615"/>
      <c r="P48" s="640"/>
      <c r="Q48" s="634"/>
      <c r="R48" s="635"/>
      <c r="S48" s="858"/>
      <c r="T48" s="858"/>
      <c r="U48" s="640"/>
      <c r="V48" s="640"/>
      <c r="W48" s="640"/>
      <c r="X48" s="640"/>
      <c r="Y48" s="640"/>
      <c r="Z48" s="640"/>
      <c r="AA48" s="640"/>
      <c r="AB48" s="640"/>
      <c r="AC48" s="640"/>
    </row>
    <row r="49" spans="2:35" s="636" customFormat="1" ht="16.5" customHeight="1">
      <c r="B49" s="634" t="s">
        <v>491</v>
      </c>
      <c r="C49" s="635" t="s">
        <v>40</v>
      </c>
      <c r="D49" s="640">
        <v>8962.3700000000008</v>
      </c>
      <c r="E49" s="640">
        <v>18292</v>
      </c>
      <c r="F49" s="640"/>
      <c r="G49" s="640">
        <v>4135.43</v>
      </c>
      <c r="H49" s="640">
        <v>10712</v>
      </c>
      <c r="I49" s="640"/>
      <c r="J49" s="640">
        <v>1796.86</v>
      </c>
      <c r="K49" s="640">
        <v>31843</v>
      </c>
      <c r="L49" s="640"/>
      <c r="M49" s="616">
        <v>26123.08</v>
      </c>
      <c r="N49" s="640">
        <v>12128</v>
      </c>
      <c r="O49" s="615"/>
      <c r="P49" s="640"/>
      <c r="Q49" s="634" t="s">
        <v>491</v>
      </c>
      <c r="R49" s="635" t="s">
        <v>40</v>
      </c>
      <c r="S49" s="858" t="s">
        <v>487</v>
      </c>
      <c r="T49" s="858" t="s">
        <v>486</v>
      </c>
      <c r="U49" s="640"/>
      <c r="V49" s="640">
        <v>101.05</v>
      </c>
      <c r="W49" s="640">
        <v>311519</v>
      </c>
      <c r="X49" s="640"/>
      <c r="Y49" s="640">
        <v>5400.01</v>
      </c>
      <c r="Z49" s="640">
        <v>32112</v>
      </c>
      <c r="AA49" s="640"/>
      <c r="AB49" s="640">
        <v>5400.01</v>
      </c>
      <c r="AC49" s="640">
        <v>32112</v>
      </c>
    </row>
    <row r="50" spans="2:35" ht="16.5" customHeight="1" thickBot="1">
      <c r="B50" s="447"/>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row>
    <row r="51" spans="2:35" s="244" customFormat="1" ht="17.100000000000001" customHeight="1">
      <c r="B51" s="448"/>
      <c r="C51" s="449"/>
      <c r="D51" s="317"/>
      <c r="E51" s="317"/>
      <c r="F51" s="317"/>
      <c r="G51" s="317"/>
      <c r="H51" s="317"/>
      <c r="I51" s="317"/>
      <c r="J51" s="317"/>
      <c r="K51" s="317"/>
      <c r="L51" s="317"/>
      <c r="M51" s="317"/>
      <c r="N51" s="317"/>
      <c r="O51" s="317"/>
      <c r="P51" s="317"/>
      <c r="Q51" s="448"/>
      <c r="R51" s="317"/>
      <c r="S51" s="317"/>
      <c r="T51" s="317"/>
      <c r="U51" s="317"/>
      <c r="V51" s="317"/>
      <c r="W51" s="317"/>
      <c r="X51" s="317"/>
      <c r="Y51" s="317"/>
      <c r="Z51" s="317"/>
      <c r="AA51" s="317"/>
      <c r="AB51" s="317"/>
      <c r="AC51" s="317"/>
    </row>
    <row r="52" spans="2:35" s="244" customFormat="1" ht="17.100000000000001" customHeight="1">
      <c r="B52" s="450"/>
      <c r="C52" s="433"/>
      <c r="D52" s="317"/>
      <c r="E52" s="317"/>
      <c r="F52" s="317"/>
      <c r="G52" s="317"/>
      <c r="H52" s="317"/>
      <c r="I52" s="317"/>
      <c r="J52" s="317"/>
      <c r="K52" s="317"/>
      <c r="L52" s="317"/>
      <c r="M52" s="317"/>
      <c r="N52" s="317"/>
      <c r="O52" s="317"/>
      <c r="P52" s="317"/>
      <c r="Q52" s="450"/>
      <c r="R52" s="317"/>
      <c r="S52" s="317"/>
      <c r="T52" s="317"/>
      <c r="U52" s="317"/>
      <c r="V52" s="317"/>
      <c r="W52" s="317"/>
      <c r="X52" s="317"/>
      <c r="Y52" s="317"/>
      <c r="Z52" s="317"/>
      <c r="AA52" s="317"/>
      <c r="AB52" s="317"/>
      <c r="AC52" s="317"/>
    </row>
    <row r="53" spans="2:35" s="451" customFormat="1" ht="17.100000000000001" customHeight="1">
      <c r="B53" s="452"/>
      <c r="C53" s="453"/>
      <c r="D53" s="453"/>
      <c r="E53" s="453"/>
      <c r="F53" s="453"/>
      <c r="G53" s="453"/>
      <c r="H53" s="453"/>
      <c r="I53" s="453"/>
      <c r="J53" s="453"/>
      <c r="K53" s="453"/>
      <c r="L53" s="453"/>
      <c r="M53" s="453"/>
      <c r="N53" s="453"/>
      <c r="O53" s="453"/>
      <c r="P53" s="453"/>
      <c r="Q53" s="454"/>
      <c r="R53" s="453"/>
      <c r="S53" s="453"/>
      <c r="T53" s="453"/>
      <c r="U53" s="453"/>
      <c r="V53" s="453"/>
      <c r="W53" s="453"/>
      <c r="X53" s="453"/>
      <c r="Y53" s="453"/>
      <c r="Z53" s="453"/>
      <c r="AA53" s="453"/>
      <c r="AB53" s="453"/>
      <c r="AC53" s="453"/>
    </row>
    <row r="54" spans="2:35" s="451" customFormat="1" ht="17.100000000000001" customHeight="1">
      <c r="B54" s="455"/>
      <c r="C54" s="456"/>
      <c r="D54" s="453"/>
      <c r="E54" s="453"/>
      <c r="F54" s="453"/>
      <c r="G54" s="453"/>
      <c r="H54" s="453"/>
      <c r="I54" s="453"/>
      <c r="J54" s="453"/>
      <c r="K54" s="453"/>
      <c r="L54" s="453"/>
      <c r="M54" s="453"/>
      <c r="N54" s="453"/>
      <c r="O54" s="453"/>
      <c r="P54" s="453"/>
      <c r="Q54" s="454"/>
      <c r="R54" s="453"/>
      <c r="S54" s="453"/>
      <c r="T54" s="453"/>
      <c r="U54" s="453"/>
      <c r="V54" s="453"/>
      <c r="W54" s="453"/>
      <c r="X54" s="453"/>
      <c r="Y54" s="453"/>
      <c r="Z54" s="453"/>
      <c r="AA54" s="453"/>
      <c r="AB54" s="453"/>
      <c r="AC54" s="453"/>
    </row>
    <row r="55" spans="2:35" s="451" customFormat="1" ht="17.100000000000001" customHeight="1">
      <c r="B55" s="781"/>
      <c r="C55" s="782"/>
      <c r="D55" s="782"/>
      <c r="E55" s="782"/>
      <c r="F55" s="782"/>
      <c r="G55" s="782"/>
      <c r="H55" s="782"/>
      <c r="I55" s="782"/>
      <c r="J55" s="782"/>
      <c r="K55" s="782"/>
      <c r="L55" s="782"/>
      <c r="M55" s="782"/>
      <c r="N55" s="782"/>
      <c r="O55" s="782"/>
      <c r="P55" s="782"/>
      <c r="Q55" s="783"/>
      <c r="R55" s="782"/>
      <c r="S55" s="782"/>
      <c r="T55" s="782"/>
      <c r="U55" s="782"/>
      <c r="V55" s="782"/>
      <c r="W55" s="782"/>
      <c r="X55" s="782"/>
      <c r="Y55" s="782"/>
      <c r="Z55" s="782"/>
      <c r="AA55" s="782"/>
      <c r="AB55" s="782"/>
      <c r="AC55" s="782"/>
      <c r="AD55" s="784"/>
      <c r="AE55" s="784"/>
      <c r="AF55" s="784"/>
      <c r="AG55" s="784"/>
      <c r="AH55" s="784"/>
      <c r="AI55" s="784"/>
    </row>
    <row r="56" spans="2:35" ht="17.100000000000001" customHeight="1">
      <c r="B56" s="227"/>
      <c r="C56" s="167"/>
      <c r="D56" s="167"/>
      <c r="E56" s="167"/>
      <c r="F56" s="167"/>
      <c r="G56" s="167"/>
      <c r="H56" s="167"/>
      <c r="I56" s="167"/>
      <c r="J56" s="167"/>
      <c r="K56" s="167"/>
      <c r="L56" s="167"/>
      <c r="M56" s="167"/>
      <c r="N56" s="167"/>
      <c r="O56" s="167"/>
      <c r="P56" s="167"/>
      <c r="Q56" s="227"/>
      <c r="R56" s="203"/>
      <c r="S56" s="203"/>
      <c r="T56" s="203"/>
      <c r="U56" s="203"/>
      <c r="V56" s="203"/>
      <c r="W56" s="203"/>
      <c r="X56" s="203"/>
      <c r="Y56" s="203"/>
      <c r="Z56" s="203"/>
      <c r="AA56" s="203"/>
      <c r="AB56" s="203"/>
      <c r="AC56" s="203"/>
    </row>
    <row r="57" spans="2:35" ht="17.100000000000001" customHeight="1">
      <c r="B57" s="227"/>
      <c r="C57" s="167"/>
      <c r="D57" s="167"/>
      <c r="E57" s="167"/>
      <c r="F57" s="167"/>
      <c r="G57" s="167"/>
      <c r="H57" s="167"/>
      <c r="I57" s="167"/>
      <c r="J57" s="167"/>
      <c r="K57" s="167"/>
      <c r="L57" s="167"/>
      <c r="M57" s="167"/>
      <c r="N57" s="167"/>
      <c r="O57" s="167"/>
      <c r="P57" s="167"/>
      <c r="Q57" s="227"/>
      <c r="R57" s="594"/>
      <c r="S57" s="594"/>
      <c r="T57" s="594"/>
      <c r="U57" s="594"/>
      <c r="V57" s="594"/>
      <c r="W57" s="594"/>
      <c r="X57" s="594"/>
      <c r="Y57" s="594"/>
      <c r="Z57" s="594"/>
      <c r="AA57" s="594"/>
      <c r="AB57" s="594"/>
      <c r="AC57" s="594"/>
    </row>
    <row r="58" spans="2:35" s="168" customFormat="1" ht="17.100000000000001" customHeight="1">
      <c r="B58" s="902"/>
      <c r="C58" s="902"/>
      <c r="D58" s="902"/>
      <c r="E58" s="902"/>
      <c r="F58" s="902"/>
      <c r="G58" s="902"/>
      <c r="H58" s="902"/>
      <c r="I58" s="902"/>
      <c r="J58" s="902"/>
      <c r="K58" s="902"/>
      <c r="L58" s="902"/>
      <c r="M58" s="902"/>
      <c r="N58" s="902"/>
      <c r="O58" s="902"/>
      <c r="P58" s="902"/>
      <c r="Q58" s="902"/>
      <c r="R58" s="902"/>
      <c r="S58" s="902"/>
      <c r="T58" s="902"/>
      <c r="U58" s="902"/>
      <c r="V58" s="902"/>
      <c r="W58" s="902"/>
      <c r="X58" s="902"/>
      <c r="Y58" s="902"/>
      <c r="Z58" s="902"/>
      <c r="AA58" s="902"/>
      <c r="AB58" s="902"/>
      <c r="AC58" s="902"/>
    </row>
    <row r="59" spans="2:35" ht="17.100000000000001" customHeight="1"/>
    <row r="60" spans="2:35" ht="17.100000000000001" customHeight="1">
      <c r="R60" s="207"/>
    </row>
    <row r="61" spans="2:35" ht="17.100000000000001" customHeight="1">
      <c r="R61" s="207"/>
    </row>
    <row r="62" spans="2:35" ht="17.100000000000001" customHeight="1">
      <c r="C62" s="207"/>
      <c r="D62" s="206"/>
      <c r="E62" s="206"/>
      <c r="F62" s="206"/>
      <c r="G62" s="206"/>
      <c r="H62" s="206"/>
      <c r="I62" s="206"/>
      <c r="J62" s="206"/>
      <c r="K62" s="206"/>
      <c r="L62" s="206"/>
      <c r="M62" s="206"/>
      <c r="N62" s="206"/>
      <c r="O62" s="206"/>
      <c r="P62" s="206"/>
      <c r="Q62" s="457"/>
      <c r="R62" s="206"/>
      <c r="S62" s="206"/>
      <c r="T62" s="206"/>
      <c r="U62" s="206"/>
      <c r="V62" s="206"/>
      <c r="W62" s="206"/>
      <c r="X62" s="206"/>
      <c r="Y62" s="206"/>
      <c r="Z62" s="206"/>
      <c r="AA62" s="206"/>
      <c r="AB62" s="206"/>
      <c r="AC62" s="206"/>
      <c r="AD62" s="206"/>
      <c r="AE62" s="206"/>
    </row>
    <row r="63" spans="2:35" ht="17.100000000000001" customHeight="1">
      <c r="C63" s="207"/>
      <c r="D63" s="206"/>
      <c r="E63" s="206"/>
      <c r="F63" s="206"/>
      <c r="G63" s="206"/>
      <c r="H63" s="206"/>
      <c r="I63" s="206"/>
      <c r="J63" s="206"/>
      <c r="K63" s="206"/>
      <c r="L63" s="206"/>
      <c r="M63" s="206"/>
      <c r="N63" s="206"/>
      <c r="O63" s="206"/>
      <c r="P63" s="206"/>
      <c r="Q63" s="457"/>
      <c r="R63" s="206"/>
      <c r="S63" s="206"/>
      <c r="T63" s="206"/>
      <c r="U63" s="206"/>
      <c r="V63" s="206"/>
      <c r="W63" s="206"/>
      <c r="X63" s="206"/>
      <c r="Y63" s="206"/>
      <c r="Z63" s="206"/>
      <c r="AA63" s="206"/>
      <c r="AB63" s="206"/>
      <c r="AC63" s="206"/>
      <c r="AD63" s="206"/>
      <c r="AE63" s="206"/>
    </row>
    <row r="64" spans="2:35" ht="17.100000000000001" customHeight="1">
      <c r="B64" s="231"/>
      <c r="P64" s="170"/>
      <c r="Q64" s="232"/>
    </row>
    <row r="65" spans="1:17" ht="17.100000000000001" customHeight="1">
      <c r="Q65" s="233"/>
    </row>
    <row r="66" spans="1:17" ht="17.100000000000001" customHeight="1">
      <c r="A66" s="170"/>
      <c r="B66" s="232"/>
    </row>
    <row r="67" spans="1:17" ht="17.100000000000001" customHeight="1">
      <c r="B67" s="233"/>
    </row>
    <row r="68" spans="1:17" ht="17.100000000000001" customHeight="1"/>
    <row r="69" spans="1:17" ht="17.100000000000001" customHeight="1"/>
    <row r="70" spans="1:17" ht="17.100000000000001" customHeight="1"/>
  </sheetData>
  <mergeCells count="34">
    <mergeCell ref="B1:C2"/>
    <mergeCell ref="Q1:R2"/>
    <mergeCell ref="B5:C5"/>
    <mergeCell ref="D5:E5"/>
    <mergeCell ref="G5:H5"/>
    <mergeCell ref="J5:K5"/>
    <mergeCell ref="M5:O5"/>
    <mergeCell ref="Q5:R5"/>
    <mergeCell ref="S5:T5"/>
    <mergeCell ref="V5:W5"/>
    <mergeCell ref="Y5:Z5"/>
    <mergeCell ref="AB5:AC5"/>
    <mergeCell ref="B6:C6"/>
    <mergeCell ref="D6:E6"/>
    <mergeCell ref="G6:H7"/>
    <mergeCell ref="J6:K7"/>
    <mergeCell ref="M6:N7"/>
    <mergeCell ref="Q6:R6"/>
    <mergeCell ref="S6:T6"/>
    <mergeCell ref="V6:W7"/>
    <mergeCell ref="Y6:Z7"/>
    <mergeCell ref="AB6:AC7"/>
    <mergeCell ref="B58:O58"/>
    <mergeCell ref="P58:AC58"/>
    <mergeCell ref="T10:T11"/>
    <mergeCell ref="V10:V11"/>
    <mergeCell ref="W10:W11"/>
    <mergeCell ref="Z10:Z11"/>
    <mergeCell ref="AC10:AC11"/>
    <mergeCell ref="E10:E11"/>
    <mergeCell ref="H10:H11"/>
    <mergeCell ref="K10:K11"/>
    <mergeCell ref="M10:M11"/>
    <mergeCell ref="N10:N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6" max="9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BD63"/>
  <sheetViews>
    <sheetView view="pageBreakPreview" topLeftCell="B1" zoomScale="80" zoomScaleNormal="80" zoomScaleSheetLayoutView="80" workbookViewId="0">
      <pane xSplit="2" ySplit="9" topLeftCell="D25" activePane="bottomRight" state="frozen"/>
      <selection activeCell="N29" sqref="N29"/>
      <selection pane="topRight" activeCell="N29" sqref="N29"/>
      <selection pane="bottomLeft" activeCell="N29" sqref="N29"/>
      <selection pane="bottomRight" activeCell="AE49" sqref="AE49"/>
    </sheetView>
  </sheetViews>
  <sheetFormatPr defaultRowHeight="14.25"/>
  <cols>
    <col min="1" max="1" width="5.85546875" style="166" hidden="1" customWidth="1"/>
    <col min="2" max="2" width="6.5703125" style="166" customWidth="1"/>
    <col min="3" max="3" width="5.42578125" style="166" customWidth="1"/>
    <col min="4" max="4" width="10.5703125" style="166" customWidth="1"/>
    <col min="5" max="5" width="1.7109375" style="166" customWidth="1"/>
    <col min="6" max="6" width="10.7109375" style="166" customWidth="1"/>
    <col min="7" max="7" width="2.7109375" style="166" customWidth="1"/>
    <col min="8" max="8" width="10.42578125" style="166" customWidth="1"/>
    <col min="9" max="9" width="1.7109375" style="166" customWidth="1"/>
    <col min="10" max="10" width="12.5703125" style="166" customWidth="1"/>
    <col min="11" max="11" width="2.7109375" style="166" customWidth="1"/>
    <col min="12" max="12" width="8.42578125" style="166" customWidth="1"/>
    <col min="13" max="13" width="1.7109375" style="166" customWidth="1"/>
    <col min="14" max="14" width="10.85546875" style="166" customWidth="1"/>
    <col min="15" max="15" width="2.7109375" style="166" customWidth="1"/>
    <col min="16" max="16" width="9.42578125" style="166" customWidth="1"/>
    <col min="17" max="17" width="1.7109375" style="166" customWidth="1"/>
    <col min="18" max="18" width="12.140625" style="166" customWidth="1"/>
    <col min="19" max="19" width="1.7109375" style="166" customWidth="1"/>
    <col min="20" max="20" width="4" style="166" hidden="1" customWidth="1"/>
    <col min="21" max="21" width="6.85546875" style="166" customWidth="1"/>
    <col min="22" max="22" width="6.140625" style="166" customWidth="1"/>
    <col min="23" max="23" width="11.28515625" style="166" customWidth="1"/>
    <col min="24" max="24" width="12.7109375" style="166" customWidth="1"/>
    <col min="25" max="25" width="3.28515625" style="166" customWidth="1"/>
    <col min="26" max="26" width="10.140625" style="166" customWidth="1"/>
    <col min="27" max="27" width="11.7109375" style="166" bestFit="1" customWidth="1"/>
    <col min="28" max="28" width="3.85546875" style="166" customWidth="1"/>
    <col min="29" max="29" width="9.28515625" style="166" customWidth="1"/>
    <col min="30" max="30" width="12.140625" style="166" customWidth="1"/>
    <col min="31" max="31" width="3.5703125" style="166" customWidth="1"/>
    <col min="32" max="32" width="9.42578125" style="166" customWidth="1"/>
    <col min="33" max="33" width="10" style="166" customWidth="1"/>
    <col min="34" max="34" width="0.85546875" style="166" customWidth="1"/>
    <col min="35" max="16384" width="9.140625" style="166"/>
  </cols>
  <sheetData>
    <row r="1" spans="1:34" s="209" customFormat="1" ht="18" customHeight="1">
      <c r="B1" s="926" t="s">
        <v>364</v>
      </c>
      <c r="C1" s="926"/>
      <c r="D1" s="2" t="s">
        <v>366</v>
      </c>
      <c r="U1" s="926" t="s">
        <v>364</v>
      </c>
      <c r="V1" s="926"/>
      <c r="W1" s="2" t="s">
        <v>366</v>
      </c>
    </row>
    <row r="2" spans="1:34" s="209" customFormat="1" ht="18" customHeight="1">
      <c r="A2" s="113" t="s">
        <v>145</v>
      </c>
      <c r="B2" s="926"/>
      <c r="C2" s="926"/>
      <c r="D2" s="58" t="s">
        <v>368</v>
      </c>
      <c r="T2" s="113" t="s">
        <v>108</v>
      </c>
      <c r="U2" s="926"/>
      <c r="V2" s="926"/>
      <c r="W2" s="58" t="s">
        <v>368</v>
      </c>
    </row>
    <row r="3" spans="1:34" s="209" customFormat="1" ht="15" customHeight="1" thickBo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1:34" s="110" customFormat="1" ht="5.0999999999999996" customHeight="1">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row>
    <row r="5" spans="1:34" s="110" customFormat="1" ht="87.75" customHeight="1">
      <c r="B5" s="901" t="s">
        <v>17</v>
      </c>
      <c r="C5" s="901"/>
      <c r="D5" s="898" t="s">
        <v>383</v>
      </c>
      <c r="E5" s="898"/>
      <c r="F5" s="898"/>
      <c r="G5" s="186"/>
      <c r="H5" s="898" t="s">
        <v>384</v>
      </c>
      <c r="I5" s="898"/>
      <c r="J5" s="898"/>
      <c r="K5" s="186"/>
      <c r="L5" s="898" t="s">
        <v>385</v>
      </c>
      <c r="M5" s="898"/>
      <c r="N5" s="898"/>
      <c r="O5" s="186"/>
      <c r="P5" s="898" t="s">
        <v>386</v>
      </c>
      <c r="Q5" s="898"/>
      <c r="R5" s="898"/>
      <c r="S5" s="898"/>
      <c r="T5" s="117"/>
      <c r="U5" s="901" t="s">
        <v>17</v>
      </c>
      <c r="V5" s="901"/>
      <c r="W5" s="898" t="s">
        <v>387</v>
      </c>
      <c r="X5" s="898"/>
      <c r="Y5" s="123"/>
      <c r="Z5" s="898" t="s">
        <v>388</v>
      </c>
      <c r="AA5" s="898"/>
      <c r="AB5" s="123"/>
      <c r="AC5" s="898" t="s">
        <v>389</v>
      </c>
      <c r="AD5" s="898"/>
      <c r="AE5" s="123"/>
      <c r="AF5" s="898" t="s">
        <v>390</v>
      </c>
      <c r="AG5" s="898"/>
      <c r="AH5" s="898"/>
    </row>
    <row r="6" spans="1:34" s="126" customFormat="1" ht="18" customHeight="1">
      <c r="B6" s="924" t="s">
        <v>21</v>
      </c>
      <c r="C6" s="932"/>
      <c r="D6" s="896" t="s">
        <v>391</v>
      </c>
      <c r="E6" s="896"/>
      <c r="F6" s="896"/>
      <c r="G6" s="122"/>
      <c r="H6" s="896" t="s">
        <v>392</v>
      </c>
      <c r="I6" s="896"/>
      <c r="J6" s="896"/>
      <c r="K6" s="123"/>
      <c r="L6" s="896" t="s">
        <v>393</v>
      </c>
      <c r="M6" s="896"/>
      <c r="N6" s="896"/>
      <c r="O6" s="186"/>
      <c r="P6" s="896" t="s">
        <v>394</v>
      </c>
      <c r="Q6" s="896"/>
      <c r="R6" s="896"/>
      <c r="S6" s="123"/>
      <c r="T6" s="123"/>
      <c r="U6" s="933" t="s">
        <v>21</v>
      </c>
      <c r="V6" s="934"/>
      <c r="W6" s="896" t="s">
        <v>395</v>
      </c>
      <c r="X6" s="896"/>
      <c r="Y6" s="122"/>
      <c r="Z6" s="896" t="s">
        <v>396</v>
      </c>
      <c r="AA6" s="896"/>
      <c r="AB6" s="123"/>
      <c r="AC6" s="896" t="s">
        <v>397</v>
      </c>
      <c r="AD6" s="896"/>
      <c r="AE6" s="419"/>
      <c r="AF6" s="896" t="s">
        <v>398</v>
      </c>
      <c r="AG6" s="896"/>
      <c r="AH6" s="123"/>
    </row>
    <row r="7" spans="1:34" s="110" customFormat="1" ht="18" customHeight="1">
      <c r="B7" s="339"/>
      <c r="C7" s="371"/>
      <c r="D7" s="896"/>
      <c r="E7" s="896"/>
      <c r="F7" s="896"/>
      <c r="G7" s="119"/>
      <c r="H7" s="896"/>
      <c r="I7" s="896"/>
      <c r="J7" s="896"/>
      <c r="K7" s="128"/>
      <c r="L7" s="896"/>
      <c r="M7" s="896"/>
      <c r="N7" s="896"/>
      <c r="O7" s="186"/>
      <c r="P7" s="896"/>
      <c r="Q7" s="896"/>
      <c r="R7" s="896"/>
      <c r="S7" s="119"/>
      <c r="T7" s="117"/>
      <c r="U7" s="215"/>
      <c r="V7" s="371"/>
      <c r="W7" s="896"/>
      <c r="X7" s="896"/>
      <c r="Y7" s="119"/>
      <c r="Z7" s="896"/>
      <c r="AA7" s="896"/>
      <c r="AB7" s="128"/>
      <c r="AC7" s="896"/>
      <c r="AD7" s="896"/>
      <c r="AE7" s="419"/>
      <c r="AF7" s="896"/>
      <c r="AG7" s="896"/>
      <c r="AH7" s="119"/>
    </row>
    <row r="8" spans="1:34" s="110" customFormat="1" ht="44.25" customHeight="1">
      <c r="B8" s="371"/>
      <c r="C8" s="371"/>
      <c r="D8" s="128"/>
      <c r="E8" s="128"/>
      <c r="F8" s="128"/>
      <c r="G8" s="128"/>
      <c r="H8" s="896"/>
      <c r="I8" s="896"/>
      <c r="J8" s="896"/>
      <c r="K8" s="128"/>
      <c r="L8" s="896"/>
      <c r="M8" s="896"/>
      <c r="N8" s="896"/>
      <c r="O8" s="128"/>
      <c r="P8" s="896"/>
      <c r="Q8" s="896"/>
      <c r="R8" s="896"/>
      <c r="S8" s="117"/>
      <c r="T8" s="117"/>
      <c r="U8" s="371"/>
      <c r="V8" s="371"/>
      <c r="W8" s="896"/>
      <c r="X8" s="896"/>
      <c r="Y8" s="131"/>
      <c r="Z8" s="896"/>
      <c r="AA8" s="896"/>
      <c r="AB8" s="131"/>
      <c r="AC8" s="896"/>
      <c r="AD8" s="896"/>
      <c r="AE8" s="419"/>
      <c r="AF8" s="896"/>
      <c r="AG8" s="896"/>
      <c r="AH8" s="131"/>
    </row>
    <row r="9" spans="1:34" s="110" customFormat="1" ht="6.75" customHeight="1">
      <c r="B9" s="371"/>
      <c r="C9" s="371"/>
      <c r="D9" s="130"/>
      <c r="E9" s="130"/>
      <c r="F9" s="130"/>
      <c r="G9" s="131"/>
      <c r="H9" s="130"/>
      <c r="I9" s="130"/>
      <c r="J9" s="130"/>
      <c r="K9" s="131"/>
      <c r="L9" s="130"/>
      <c r="M9" s="130"/>
      <c r="N9" s="130"/>
      <c r="O9" s="131"/>
      <c r="P9" s="130"/>
      <c r="Q9" s="130"/>
      <c r="R9" s="130"/>
      <c r="S9" s="130"/>
      <c r="T9" s="117"/>
      <c r="U9" s="371"/>
      <c r="V9" s="371"/>
      <c r="W9" s="130"/>
      <c r="X9" s="130"/>
      <c r="Y9" s="131"/>
      <c r="Z9" s="130"/>
      <c r="AA9" s="130"/>
      <c r="AB9" s="131"/>
      <c r="AC9" s="130"/>
      <c r="AD9" s="130"/>
      <c r="AE9" s="131"/>
      <c r="AF9" s="130"/>
      <c r="AG9" s="130"/>
      <c r="AH9" s="130"/>
    </row>
    <row r="10" spans="1:34" s="110" customFormat="1" ht="5.0999999999999996" customHeight="1">
      <c r="B10" s="371"/>
      <c r="C10" s="371"/>
      <c r="D10" s="131"/>
      <c r="E10" s="131"/>
      <c r="F10" s="131"/>
      <c r="G10" s="131"/>
      <c r="H10" s="131"/>
      <c r="I10" s="131"/>
      <c r="J10" s="131"/>
      <c r="K10" s="131"/>
      <c r="L10" s="131"/>
      <c r="M10" s="131"/>
      <c r="N10" s="131"/>
      <c r="O10" s="131"/>
      <c r="P10" s="131"/>
      <c r="Q10" s="131"/>
      <c r="R10" s="131"/>
      <c r="S10" s="131"/>
      <c r="T10" s="117"/>
      <c r="U10" s="371"/>
      <c r="V10" s="371"/>
      <c r="W10" s="131"/>
      <c r="X10" s="131"/>
      <c r="Y10" s="131"/>
      <c r="Z10" s="131"/>
      <c r="AA10" s="131"/>
      <c r="AB10" s="131"/>
      <c r="AC10" s="131"/>
      <c r="AD10" s="131"/>
      <c r="AE10" s="131"/>
      <c r="AF10" s="131"/>
      <c r="AG10" s="131"/>
      <c r="AH10" s="131"/>
    </row>
    <row r="11" spans="1:34" s="110" customFormat="1" ht="15.75" customHeight="1">
      <c r="B11" s="458"/>
      <c r="C11" s="371"/>
      <c r="D11" s="339" t="s">
        <v>183</v>
      </c>
      <c r="E11" s="215"/>
      <c r="F11" s="894" t="s">
        <v>184</v>
      </c>
      <c r="G11" s="119"/>
      <c r="H11" s="339" t="s">
        <v>183</v>
      </c>
      <c r="I11" s="215"/>
      <c r="J11" s="894" t="s">
        <v>184</v>
      </c>
      <c r="K11" s="119"/>
      <c r="L11" s="923" t="s">
        <v>399</v>
      </c>
      <c r="M11" s="215"/>
      <c r="N11" s="894" t="s">
        <v>184</v>
      </c>
      <c r="O11" s="215"/>
      <c r="P11" s="923" t="s">
        <v>399</v>
      </c>
      <c r="Q11" s="215"/>
      <c r="R11" s="894" t="s">
        <v>184</v>
      </c>
      <c r="S11" s="117"/>
      <c r="T11" s="117"/>
      <c r="U11" s="371"/>
      <c r="V11" s="371"/>
      <c r="W11" s="923" t="s">
        <v>399</v>
      </c>
      <c r="X11" s="894" t="s">
        <v>184</v>
      </c>
      <c r="Y11" s="894"/>
      <c r="Z11" s="923" t="s">
        <v>399</v>
      </c>
      <c r="AA11" s="894" t="s">
        <v>184</v>
      </c>
      <c r="AB11" s="119"/>
      <c r="AC11" s="923" t="s">
        <v>399</v>
      </c>
      <c r="AD11" s="894" t="s">
        <v>184</v>
      </c>
      <c r="AE11" s="215"/>
      <c r="AF11" s="923" t="s">
        <v>399</v>
      </c>
      <c r="AG11" s="894" t="s">
        <v>184</v>
      </c>
      <c r="AH11" s="131"/>
    </row>
    <row r="12" spans="1:34" s="110" customFormat="1" ht="15.75" customHeight="1">
      <c r="B12" s="371"/>
      <c r="C12" s="371"/>
      <c r="D12" s="339" t="s">
        <v>187</v>
      </c>
      <c r="E12" s="334"/>
      <c r="F12" s="894"/>
      <c r="G12" s="119"/>
      <c r="H12" s="339" t="s">
        <v>187</v>
      </c>
      <c r="I12" s="334"/>
      <c r="J12" s="894"/>
      <c r="K12" s="119"/>
      <c r="L12" s="923"/>
      <c r="M12" s="215"/>
      <c r="N12" s="894"/>
      <c r="O12" s="339"/>
      <c r="P12" s="923"/>
      <c r="Q12" s="215"/>
      <c r="R12" s="894"/>
      <c r="S12" s="117"/>
      <c r="T12" s="117"/>
      <c r="U12" s="371"/>
      <c r="V12" s="371"/>
      <c r="W12" s="923"/>
      <c r="X12" s="894"/>
      <c r="Y12" s="894"/>
      <c r="Z12" s="923"/>
      <c r="AA12" s="894"/>
      <c r="AB12" s="119"/>
      <c r="AC12" s="923"/>
      <c r="AD12" s="894"/>
      <c r="AE12" s="339"/>
      <c r="AF12" s="923"/>
      <c r="AG12" s="894"/>
      <c r="AH12" s="119"/>
    </row>
    <row r="13" spans="1:34" s="110" customFormat="1" ht="21.75" customHeight="1">
      <c r="B13" s="371"/>
      <c r="C13" s="371"/>
      <c r="D13" s="334" t="s">
        <v>143</v>
      </c>
      <c r="E13" s="215"/>
      <c r="F13" s="140"/>
      <c r="G13" s="119"/>
      <c r="H13" s="334" t="s">
        <v>143</v>
      </c>
      <c r="I13" s="215"/>
      <c r="J13" s="140"/>
      <c r="K13" s="119"/>
      <c r="L13" s="237"/>
      <c r="M13" s="215"/>
      <c r="N13" s="140"/>
      <c r="O13" s="339"/>
      <c r="P13" s="237"/>
      <c r="Q13" s="215"/>
      <c r="R13" s="140"/>
      <c r="S13" s="117"/>
      <c r="T13" s="117"/>
      <c r="U13" s="458"/>
      <c r="V13" s="371"/>
      <c r="W13" s="237"/>
      <c r="X13" s="140"/>
      <c r="Y13" s="117"/>
      <c r="Z13" s="237"/>
      <c r="AA13" s="140"/>
      <c r="AB13" s="117"/>
      <c r="AC13" s="237"/>
      <c r="AD13" s="237"/>
      <c r="AE13" s="117"/>
      <c r="AF13" s="237"/>
      <c r="AG13" s="237"/>
      <c r="AH13" s="117"/>
    </row>
    <row r="14" spans="1:34" s="110" customFormat="1" ht="5.0999999999999996" customHeight="1" thickBot="1">
      <c r="A14" s="114"/>
      <c r="B14" s="143"/>
      <c r="C14" s="143"/>
      <c r="D14" s="143"/>
      <c r="E14" s="143"/>
      <c r="F14" s="143"/>
      <c r="G14" s="143"/>
      <c r="H14" s="143"/>
      <c r="I14" s="143"/>
      <c r="J14" s="144"/>
      <c r="K14" s="143"/>
      <c r="L14" s="143"/>
      <c r="M14" s="143"/>
      <c r="N14" s="143"/>
      <c r="O14" s="143"/>
      <c r="P14" s="143"/>
      <c r="Q14" s="143"/>
      <c r="R14" s="143"/>
      <c r="S14" s="143"/>
      <c r="T14" s="143"/>
      <c r="U14" s="143"/>
      <c r="V14" s="143"/>
      <c r="W14" s="143"/>
      <c r="X14" s="143"/>
      <c r="Y14" s="143"/>
      <c r="Z14" s="143"/>
      <c r="AA14" s="144"/>
      <c r="AB14" s="143"/>
      <c r="AC14" s="143"/>
      <c r="AD14" s="143"/>
      <c r="AE14" s="143"/>
      <c r="AF14" s="143"/>
      <c r="AG14" s="143"/>
      <c r="AH14" s="143"/>
    </row>
    <row r="15" spans="1:34" s="110" customFormat="1" ht="9.9499999999999993" customHeight="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row>
    <row r="16" spans="1:34" s="126" customFormat="1" ht="15.75">
      <c r="A16" s="459"/>
      <c r="B16" s="30" t="s">
        <v>32</v>
      </c>
      <c r="C16" s="153"/>
      <c r="D16" s="153">
        <v>170501.14729999984</v>
      </c>
      <c r="E16" s="563"/>
      <c r="F16" s="153">
        <v>320025.34000000003</v>
      </c>
      <c r="G16" s="153"/>
      <c r="H16" s="153">
        <v>86402.889369999903</v>
      </c>
      <c r="I16" s="153"/>
      <c r="J16" s="153">
        <v>444410.049</v>
      </c>
      <c r="K16" s="153"/>
      <c r="L16" s="153">
        <v>518</v>
      </c>
      <c r="M16" s="153">
        <v>138602.52499999999</v>
      </c>
      <c r="N16" s="153">
        <v>138795.272</v>
      </c>
      <c r="O16" s="153"/>
      <c r="P16" s="153">
        <v>28528</v>
      </c>
      <c r="Q16" s="153"/>
      <c r="R16" s="153">
        <v>1185590.7409999999</v>
      </c>
      <c r="S16" s="153"/>
      <c r="T16" s="153"/>
      <c r="U16" s="30" t="s">
        <v>32</v>
      </c>
      <c r="V16" s="153"/>
      <c r="W16" s="153">
        <v>4461</v>
      </c>
      <c r="X16" s="153">
        <v>258173.63099999999</v>
      </c>
      <c r="Y16" s="153"/>
      <c r="Z16" s="153">
        <v>8553</v>
      </c>
      <c r="AA16" s="153">
        <v>879091.85600000003</v>
      </c>
      <c r="AB16" s="153"/>
      <c r="AC16" s="460" t="s">
        <v>189</v>
      </c>
      <c r="AD16" s="153">
        <v>628496.14599999995</v>
      </c>
      <c r="AE16" s="153"/>
      <c r="AF16" s="460" t="s">
        <v>189</v>
      </c>
      <c r="AG16" s="153">
        <v>430825.47499999998</v>
      </c>
      <c r="AH16" s="150"/>
    </row>
    <row r="17" spans="1:37" s="126" customFormat="1" ht="15.75">
      <c r="A17" s="459"/>
      <c r="B17" s="30" t="s">
        <v>306</v>
      </c>
      <c r="C17" s="153"/>
      <c r="D17" s="153">
        <v>119935.01300000006</v>
      </c>
      <c r="E17" s="153"/>
      <c r="F17" s="153">
        <v>305862.44500000001</v>
      </c>
      <c r="G17" s="153"/>
      <c r="H17" s="153">
        <v>54315.280069999972</v>
      </c>
      <c r="I17" s="153"/>
      <c r="J17" s="153">
        <v>358255.35399999999</v>
      </c>
      <c r="K17" s="153"/>
      <c r="L17" s="153">
        <v>797</v>
      </c>
      <c r="M17" s="153"/>
      <c r="N17" s="153">
        <v>208747.38399999999</v>
      </c>
      <c r="O17" s="153"/>
      <c r="P17" s="153">
        <v>26951</v>
      </c>
      <c r="Q17" s="153"/>
      <c r="R17" s="153">
        <v>1117614.923</v>
      </c>
      <c r="S17" s="153"/>
      <c r="T17" s="153"/>
      <c r="U17" s="30" t="s">
        <v>306</v>
      </c>
      <c r="V17" s="153"/>
      <c r="W17" s="153">
        <v>7635</v>
      </c>
      <c r="X17" s="153">
        <v>584104.02399999998</v>
      </c>
      <c r="Y17" s="153"/>
      <c r="Z17" s="153">
        <v>8056</v>
      </c>
      <c r="AA17" s="153">
        <v>838047.33600000001</v>
      </c>
      <c r="AB17" s="153"/>
      <c r="AC17" s="460" t="s">
        <v>189</v>
      </c>
      <c r="AD17" s="153">
        <v>623977.18400000001</v>
      </c>
      <c r="AE17" s="153"/>
      <c r="AF17" s="460" t="s">
        <v>189</v>
      </c>
      <c r="AG17" s="153">
        <v>547254.00600000005</v>
      </c>
      <c r="AH17" s="150"/>
    </row>
    <row r="18" spans="1:37" s="676" customFormat="1" ht="15.75">
      <c r="A18" s="674"/>
      <c r="B18" s="634" t="s">
        <v>458</v>
      </c>
      <c r="C18" s="675"/>
      <c r="D18" s="675">
        <v>130913.80530000005</v>
      </c>
      <c r="E18" s="675"/>
      <c r="F18" s="675">
        <v>361303.73300000001</v>
      </c>
      <c r="G18" s="675"/>
      <c r="H18" s="675">
        <v>67311.007369999948</v>
      </c>
      <c r="I18" s="675"/>
      <c r="J18" s="675">
        <v>434667.92200000002</v>
      </c>
      <c r="K18" s="675"/>
      <c r="L18" s="675">
        <v>1319</v>
      </c>
      <c r="M18" s="675"/>
      <c r="N18" s="675">
        <v>268386.36200000002</v>
      </c>
      <c r="O18" s="675"/>
      <c r="P18" s="675">
        <v>29604</v>
      </c>
      <c r="Q18" s="675"/>
      <c r="R18" s="675">
        <v>1246590.6040000001</v>
      </c>
      <c r="S18" s="675"/>
      <c r="T18" s="675"/>
      <c r="U18" s="634" t="s">
        <v>458</v>
      </c>
      <c r="V18" s="675"/>
      <c r="W18" s="675">
        <v>9659</v>
      </c>
      <c r="X18" s="675">
        <v>806137.27399999998</v>
      </c>
      <c r="Y18" s="675"/>
      <c r="Z18" s="675">
        <v>10276</v>
      </c>
      <c r="AA18" s="675">
        <v>1133435.406</v>
      </c>
      <c r="AB18" s="675"/>
      <c r="AC18" s="617" t="s">
        <v>189</v>
      </c>
      <c r="AD18" s="675">
        <v>606393.603</v>
      </c>
      <c r="AE18" s="675"/>
      <c r="AF18" s="617" t="s">
        <v>189</v>
      </c>
      <c r="AG18" s="675">
        <v>340729.962</v>
      </c>
      <c r="AH18" s="640"/>
    </row>
    <row r="19" spans="1:37" s="676" customFormat="1" ht="15.75">
      <c r="A19" s="674"/>
      <c r="B19" s="634" t="s">
        <v>464</v>
      </c>
      <c r="C19" s="675"/>
      <c r="D19" s="675">
        <v>132357.08890999996</v>
      </c>
      <c r="E19" s="675"/>
      <c r="F19" s="675">
        <v>327440.59999999998</v>
      </c>
      <c r="G19" s="675"/>
      <c r="H19" s="675">
        <v>111027.07428999999</v>
      </c>
      <c r="I19" s="675"/>
      <c r="J19" s="675">
        <v>767679.56599999999</v>
      </c>
      <c r="K19" s="675"/>
      <c r="L19" s="675">
        <v>835</v>
      </c>
      <c r="M19" s="675"/>
      <c r="N19" s="675">
        <v>213130.465</v>
      </c>
      <c r="O19" s="675"/>
      <c r="P19" s="675">
        <v>27947</v>
      </c>
      <c r="Q19" s="675"/>
      <c r="R19" s="675">
        <v>1134738.4580000001</v>
      </c>
      <c r="S19" s="675"/>
      <c r="T19" s="675"/>
      <c r="U19" s="634" t="s">
        <v>464</v>
      </c>
      <c r="V19" s="675"/>
      <c r="W19" s="675">
        <v>11837</v>
      </c>
      <c r="X19" s="675">
        <v>938780.88699999999</v>
      </c>
      <c r="Y19" s="675"/>
      <c r="Z19" s="675">
        <v>8494</v>
      </c>
      <c r="AA19" s="675">
        <v>939140.61199999996</v>
      </c>
      <c r="AB19" s="675"/>
      <c r="AC19" s="617" t="s">
        <v>189</v>
      </c>
      <c r="AD19" s="675">
        <v>580860.02300000004</v>
      </c>
      <c r="AE19" s="675"/>
      <c r="AF19" s="617" t="s">
        <v>189</v>
      </c>
      <c r="AG19" s="675">
        <v>475894.83899999998</v>
      </c>
      <c r="AH19" s="640"/>
    </row>
    <row r="20" spans="1:37" s="676" customFormat="1" ht="15.75">
      <c r="A20" s="674"/>
      <c r="B20" s="671" t="s">
        <v>482</v>
      </c>
      <c r="C20" s="675"/>
      <c r="D20" s="675">
        <v>85150.541260000027</v>
      </c>
      <c r="E20" s="675">
        <v>205634060</v>
      </c>
      <c r="F20" s="675">
        <v>205634.06</v>
      </c>
      <c r="G20" s="675"/>
      <c r="H20" s="675">
        <v>94554.17366999996</v>
      </c>
      <c r="I20" s="675"/>
      <c r="J20" s="675">
        <v>571078.01199999999</v>
      </c>
      <c r="K20" s="675"/>
      <c r="L20" s="675">
        <v>730</v>
      </c>
      <c r="M20" s="675"/>
      <c r="N20" s="675">
        <v>130094.921</v>
      </c>
      <c r="O20" s="675"/>
      <c r="P20" s="675">
        <v>30294</v>
      </c>
      <c r="Q20" s="675"/>
      <c r="R20" s="675">
        <v>1173179.517</v>
      </c>
      <c r="S20" s="675"/>
      <c r="T20" s="675"/>
      <c r="U20" s="671" t="s">
        <v>482</v>
      </c>
      <c r="V20" s="675"/>
      <c r="W20" s="675">
        <v>9211</v>
      </c>
      <c r="X20" s="675">
        <v>688968.61199999996</v>
      </c>
      <c r="Y20" s="675"/>
      <c r="Z20" s="675">
        <v>6364</v>
      </c>
      <c r="AA20" s="675">
        <v>687554.71299999999</v>
      </c>
      <c r="AB20" s="675"/>
      <c r="AC20" s="617" t="s">
        <v>189</v>
      </c>
      <c r="AD20" s="675">
        <v>425164.55300000001</v>
      </c>
      <c r="AE20" s="675"/>
      <c r="AF20" s="617" t="s">
        <v>189</v>
      </c>
      <c r="AG20" s="675">
        <v>393185.29200000002</v>
      </c>
      <c r="AH20" s="640"/>
    </row>
    <row r="21" spans="1:37" s="676" customFormat="1" ht="18">
      <c r="A21" s="674"/>
      <c r="B21" s="671" t="s">
        <v>474</v>
      </c>
      <c r="C21" s="675"/>
      <c r="D21" s="675">
        <v>102160.93077000001</v>
      </c>
      <c r="E21" s="675">
        <v>0</v>
      </c>
      <c r="F21" s="675">
        <v>348080.49599999998</v>
      </c>
      <c r="G21" s="675"/>
      <c r="H21" s="675">
        <v>63188.484390000005</v>
      </c>
      <c r="I21" s="675">
        <v>0</v>
      </c>
      <c r="J21" s="675">
        <v>442245.04200000007</v>
      </c>
      <c r="K21" s="675"/>
      <c r="L21" s="675">
        <v>1695</v>
      </c>
      <c r="M21" s="675">
        <v>0</v>
      </c>
      <c r="N21" s="675">
        <v>277310.31999999995</v>
      </c>
      <c r="O21" s="675"/>
      <c r="P21" s="675">
        <v>37216</v>
      </c>
      <c r="Q21" s="675">
        <v>0</v>
      </c>
      <c r="R21" s="675">
        <v>1298323.652</v>
      </c>
      <c r="S21" s="675"/>
      <c r="T21" s="675"/>
      <c r="U21" s="671" t="s">
        <v>474</v>
      </c>
      <c r="V21" s="675"/>
      <c r="W21" s="675">
        <v>11468</v>
      </c>
      <c r="X21" s="675">
        <v>913666.44099999988</v>
      </c>
      <c r="Y21" s="675"/>
      <c r="Z21" s="675">
        <v>8197</v>
      </c>
      <c r="AA21" s="675">
        <v>905319.03399999999</v>
      </c>
      <c r="AB21" s="675"/>
      <c r="AC21" s="617" t="s">
        <v>189</v>
      </c>
      <c r="AD21" s="675">
        <v>434514.41800000001</v>
      </c>
      <c r="AE21" s="675"/>
      <c r="AF21" s="617" t="s">
        <v>189</v>
      </c>
      <c r="AG21" s="675">
        <v>304033.90399999992</v>
      </c>
      <c r="AH21" s="640"/>
    </row>
    <row r="22" spans="1:37" s="126" customFormat="1" ht="9.9499999999999993" customHeight="1">
      <c r="A22" s="459"/>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424"/>
    </row>
    <row r="23" spans="1:37" s="636" customFormat="1" ht="17.100000000000001" customHeight="1">
      <c r="B23" s="634"/>
      <c r="C23" s="717"/>
      <c r="D23" s="640"/>
      <c r="E23" s="640"/>
      <c r="F23" s="640"/>
      <c r="G23" s="640"/>
      <c r="H23" s="640"/>
      <c r="I23" s="640"/>
      <c r="J23" s="640"/>
      <c r="K23" s="640"/>
      <c r="L23" s="640"/>
      <c r="M23" s="640"/>
      <c r="N23" s="640"/>
      <c r="O23" s="640"/>
      <c r="P23" s="640"/>
      <c r="Q23" s="640"/>
      <c r="R23" s="640"/>
      <c r="S23" s="615"/>
      <c r="T23" s="640"/>
      <c r="U23" s="635"/>
      <c r="V23" s="717"/>
      <c r="W23" s="640"/>
      <c r="X23" s="640"/>
      <c r="Y23" s="640"/>
      <c r="Z23" s="640"/>
      <c r="AA23" s="640"/>
      <c r="AB23" s="640"/>
      <c r="AC23" s="617"/>
      <c r="AD23" s="640"/>
      <c r="AE23" s="640"/>
      <c r="AF23" s="617"/>
      <c r="AG23" s="640"/>
      <c r="AH23" s="640"/>
      <c r="AI23" s="640"/>
      <c r="AJ23" s="640"/>
      <c r="AK23" s="640"/>
    </row>
    <row r="24" spans="1:37" s="636" customFormat="1" ht="17.100000000000001" customHeight="1">
      <c r="B24" s="671" t="s">
        <v>482</v>
      </c>
      <c r="C24" s="640" t="s">
        <v>40</v>
      </c>
      <c r="D24" s="640">
        <v>11927.3706</v>
      </c>
      <c r="E24" s="640"/>
      <c r="F24" s="640">
        <v>26798.792000000001</v>
      </c>
      <c r="G24" s="640"/>
      <c r="H24" s="640">
        <v>7050.6672500000013</v>
      </c>
      <c r="I24" s="640"/>
      <c r="J24" s="640">
        <v>53624.538</v>
      </c>
      <c r="K24" s="640"/>
      <c r="L24" s="640">
        <v>51</v>
      </c>
      <c r="M24" s="640"/>
      <c r="N24" s="640">
        <v>10155.512000000001</v>
      </c>
      <c r="O24" s="640"/>
      <c r="P24" s="640">
        <v>2569</v>
      </c>
      <c r="Q24" s="640"/>
      <c r="R24" s="640">
        <v>95721.668999999994</v>
      </c>
      <c r="S24" s="615"/>
      <c r="T24" s="640"/>
      <c r="U24" s="671" t="s">
        <v>482</v>
      </c>
      <c r="V24" s="640" t="s">
        <v>40</v>
      </c>
      <c r="W24" s="640">
        <v>629</v>
      </c>
      <c r="X24" s="640">
        <v>47878.775999999998</v>
      </c>
      <c r="Y24" s="640"/>
      <c r="Z24" s="640">
        <v>644</v>
      </c>
      <c r="AA24" s="640">
        <v>70278.573999999993</v>
      </c>
      <c r="AB24" s="640"/>
      <c r="AC24" s="617" t="s">
        <v>189</v>
      </c>
      <c r="AD24" s="640">
        <v>48361.453999999998</v>
      </c>
      <c r="AE24" s="640"/>
      <c r="AF24" s="617" t="s">
        <v>189</v>
      </c>
      <c r="AG24" s="640">
        <v>31636.632000000001</v>
      </c>
      <c r="AH24" s="640"/>
      <c r="AI24" s="640"/>
      <c r="AJ24" s="640"/>
      <c r="AK24" s="640"/>
    </row>
    <row r="25" spans="1:37" s="636" customFormat="1" ht="17.100000000000001" customHeight="1">
      <c r="B25" s="634"/>
      <c r="C25" s="635" t="s">
        <v>33</v>
      </c>
      <c r="D25" s="640">
        <v>5263.61222</v>
      </c>
      <c r="E25" s="640"/>
      <c r="F25" s="640">
        <v>12218.847</v>
      </c>
      <c r="G25" s="640"/>
      <c r="H25" s="640">
        <v>8813.6932800000013</v>
      </c>
      <c r="I25" s="640"/>
      <c r="J25" s="640">
        <v>68276.630999999994</v>
      </c>
      <c r="K25" s="640"/>
      <c r="L25" s="640">
        <v>50</v>
      </c>
      <c r="M25" s="640"/>
      <c r="N25" s="640">
        <v>10688.800999999999</v>
      </c>
      <c r="O25" s="640"/>
      <c r="P25" s="640">
        <v>2316</v>
      </c>
      <c r="Q25" s="640"/>
      <c r="R25" s="640">
        <v>92743.67</v>
      </c>
      <c r="S25" s="615"/>
      <c r="T25" s="640"/>
      <c r="U25" s="634"/>
      <c r="V25" s="635" t="s">
        <v>33</v>
      </c>
      <c r="W25" s="640">
        <v>584</v>
      </c>
      <c r="X25" s="640">
        <v>48379.421000000002</v>
      </c>
      <c r="Y25" s="640"/>
      <c r="Z25" s="640">
        <v>635</v>
      </c>
      <c r="AA25" s="640">
        <v>70142.620999999999</v>
      </c>
      <c r="AB25" s="640"/>
      <c r="AC25" s="617" t="s">
        <v>189</v>
      </c>
      <c r="AD25" s="640">
        <v>33222.822</v>
      </c>
      <c r="AE25" s="640"/>
      <c r="AF25" s="617" t="s">
        <v>189</v>
      </c>
      <c r="AG25" s="640">
        <v>45665.951999999997</v>
      </c>
      <c r="AH25" s="640"/>
      <c r="AI25" s="640"/>
      <c r="AJ25" s="640"/>
      <c r="AK25" s="640"/>
    </row>
    <row r="26" spans="1:37" s="636" customFormat="1" ht="17.100000000000001" customHeight="1">
      <c r="B26" s="634"/>
      <c r="C26" s="635" t="s">
        <v>34</v>
      </c>
      <c r="D26" s="640">
        <v>5934.5400599999984</v>
      </c>
      <c r="E26" s="640"/>
      <c r="F26" s="640">
        <v>15467.589</v>
      </c>
      <c r="G26" s="640"/>
      <c r="H26" s="640">
        <v>9696.6310099999955</v>
      </c>
      <c r="I26" s="640"/>
      <c r="J26" s="640">
        <v>59917.067999999999</v>
      </c>
      <c r="K26" s="640"/>
      <c r="L26" s="640">
        <v>52</v>
      </c>
      <c r="M26" s="640"/>
      <c r="N26" s="640">
        <v>13152.34</v>
      </c>
      <c r="O26" s="640"/>
      <c r="P26" s="640">
        <v>1958</v>
      </c>
      <c r="Q26" s="640"/>
      <c r="R26" s="640">
        <v>72419.767999999996</v>
      </c>
      <c r="S26" s="615"/>
      <c r="T26" s="640"/>
      <c r="U26" s="634"/>
      <c r="V26" s="635" t="s">
        <v>34</v>
      </c>
      <c r="W26" s="640">
        <v>555</v>
      </c>
      <c r="X26" s="640">
        <v>42427.883999999998</v>
      </c>
      <c r="Y26" s="640"/>
      <c r="Z26" s="640">
        <v>414</v>
      </c>
      <c r="AA26" s="640">
        <v>44223.743000000002</v>
      </c>
      <c r="AB26" s="640"/>
      <c r="AC26" s="617" t="s">
        <v>189</v>
      </c>
      <c r="AD26" s="640">
        <v>37629.241999999998</v>
      </c>
      <c r="AE26" s="640"/>
      <c r="AF26" s="617" t="s">
        <v>189</v>
      </c>
      <c r="AG26" s="640">
        <v>41999.044000000002</v>
      </c>
      <c r="AH26" s="640"/>
      <c r="AI26" s="640"/>
      <c r="AJ26" s="640"/>
      <c r="AK26" s="640"/>
    </row>
    <row r="27" spans="1:37" s="636" customFormat="1" ht="17.100000000000001" customHeight="1">
      <c r="B27" s="634"/>
      <c r="C27" s="635" t="s">
        <v>312</v>
      </c>
      <c r="D27" s="640">
        <v>3419.5874100000001</v>
      </c>
      <c r="E27" s="640"/>
      <c r="F27" s="640">
        <v>7843.7790000000005</v>
      </c>
      <c r="G27" s="640"/>
      <c r="H27" s="640">
        <v>4390.2940200000003</v>
      </c>
      <c r="I27" s="640"/>
      <c r="J27" s="640">
        <v>50498.714999999997</v>
      </c>
      <c r="K27" s="640"/>
      <c r="L27" s="640">
        <v>42</v>
      </c>
      <c r="M27" s="640"/>
      <c r="N27" s="640">
        <v>6852.4679999999998</v>
      </c>
      <c r="O27" s="640"/>
      <c r="P27" s="640">
        <v>87</v>
      </c>
      <c r="Q27" s="640"/>
      <c r="R27" s="640">
        <v>1792.4169999999999</v>
      </c>
      <c r="S27" s="615"/>
      <c r="T27" s="640"/>
      <c r="U27" s="634"/>
      <c r="V27" s="635" t="s">
        <v>312</v>
      </c>
      <c r="W27" s="640">
        <v>35</v>
      </c>
      <c r="X27" s="640">
        <v>2564.9229999999998</v>
      </c>
      <c r="Y27" s="640"/>
      <c r="Z27" s="640">
        <v>62</v>
      </c>
      <c r="AA27" s="640">
        <v>7733.4620000000004</v>
      </c>
      <c r="AB27" s="640"/>
      <c r="AC27" s="617" t="s">
        <v>189</v>
      </c>
      <c r="AD27" s="640">
        <v>12633.519</v>
      </c>
      <c r="AE27" s="640"/>
      <c r="AF27" s="617" t="s">
        <v>189</v>
      </c>
      <c r="AG27" s="640">
        <v>25831.537</v>
      </c>
      <c r="AH27" s="640"/>
      <c r="AI27" s="640"/>
      <c r="AJ27" s="640"/>
      <c r="AK27" s="640"/>
    </row>
    <row r="28" spans="1:37" s="636" customFormat="1" ht="17.100000000000001" customHeight="1">
      <c r="B28" s="634"/>
      <c r="C28" s="635" t="s">
        <v>35</v>
      </c>
      <c r="D28" s="640">
        <v>3975.5513599999999</v>
      </c>
      <c r="E28" s="640"/>
      <c r="F28" s="640">
        <v>8507.0969999999998</v>
      </c>
      <c r="G28" s="640"/>
      <c r="H28" s="640">
        <v>5542.0951600000017</v>
      </c>
      <c r="I28" s="640"/>
      <c r="J28" s="640">
        <v>65671.520999999993</v>
      </c>
      <c r="K28" s="640"/>
      <c r="L28" s="640">
        <v>71</v>
      </c>
      <c r="M28" s="640"/>
      <c r="N28" s="640">
        <v>16126.539000000001</v>
      </c>
      <c r="O28" s="640"/>
      <c r="P28" s="640">
        <v>1381</v>
      </c>
      <c r="Q28" s="640"/>
      <c r="R28" s="640">
        <v>55306.275999999998</v>
      </c>
      <c r="S28" s="615"/>
      <c r="T28" s="640"/>
      <c r="U28" s="634"/>
      <c r="V28" s="635" t="s">
        <v>35</v>
      </c>
      <c r="W28" s="640">
        <v>306</v>
      </c>
      <c r="X28" s="640">
        <v>24469.846000000001</v>
      </c>
      <c r="Y28" s="640"/>
      <c r="Z28" s="640">
        <v>281</v>
      </c>
      <c r="AA28" s="640">
        <v>29503.129000000001</v>
      </c>
      <c r="AB28" s="640"/>
      <c r="AC28" s="617" t="s">
        <v>189</v>
      </c>
      <c r="AD28" s="640">
        <v>19602.098000000002</v>
      </c>
      <c r="AE28" s="640"/>
      <c r="AF28" s="617" t="s">
        <v>189</v>
      </c>
      <c r="AG28" s="640">
        <v>30207.048999999999</v>
      </c>
      <c r="AH28" s="640"/>
      <c r="AI28" s="640"/>
      <c r="AJ28" s="640"/>
      <c r="AK28" s="640"/>
    </row>
    <row r="29" spans="1:37" s="636" customFormat="1" ht="17.100000000000001" customHeight="1">
      <c r="B29" s="634"/>
      <c r="C29" s="635" t="s">
        <v>36</v>
      </c>
      <c r="D29" s="640">
        <v>4241.2259000000004</v>
      </c>
      <c r="E29" s="640"/>
      <c r="F29" s="640">
        <v>10891.923000000001</v>
      </c>
      <c r="G29" s="640"/>
      <c r="H29" s="640">
        <v>6527.9831800000038</v>
      </c>
      <c r="I29" s="640"/>
      <c r="J29" s="640">
        <v>39317.313999999998</v>
      </c>
      <c r="K29" s="640"/>
      <c r="L29" s="640">
        <v>49</v>
      </c>
      <c r="M29" s="640"/>
      <c r="N29" s="640">
        <v>11358.781000000001</v>
      </c>
      <c r="O29" s="640"/>
      <c r="P29" s="640">
        <v>2556</v>
      </c>
      <c r="Q29" s="640"/>
      <c r="R29" s="640">
        <v>95192.706999999995</v>
      </c>
      <c r="S29" s="615"/>
      <c r="T29" s="640"/>
      <c r="U29" s="634"/>
      <c r="V29" s="635" t="s">
        <v>36</v>
      </c>
      <c r="W29" s="640">
        <v>756</v>
      </c>
      <c r="X29" s="640">
        <v>52554.572999999997</v>
      </c>
      <c r="Y29" s="640"/>
      <c r="Z29" s="640">
        <v>425</v>
      </c>
      <c r="AA29" s="640">
        <v>42421.341</v>
      </c>
      <c r="AB29" s="640"/>
      <c r="AC29" s="617" t="s">
        <v>189</v>
      </c>
      <c r="AD29" s="640">
        <v>35955.493000000002</v>
      </c>
      <c r="AE29" s="640"/>
      <c r="AF29" s="617" t="s">
        <v>189</v>
      </c>
      <c r="AG29" s="640">
        <v>33580.358999999997</v>
      </c>
      <c r="AH29" s="640"/>
      <c r="AI29" s="640"/>
      <c r="AJ29" s="640"/>
      <c r="AK29" s="640"/>
    </row>
    <row r="30" spans="1:37" s="636" customFormat="1" ht="17.100000000000001" customHeight="1">
      <c r="B30" s="634"/>
      <c r="C30" s="635" t="s">
        <v>448</v>
      </c>
      <c r="D30" s="640">
        <v>5612.0054599999994</v>
      </c>
      <c r="E30" s="640"/>
      <c r="F30" s="640">
        <v>14545.565000000001</v>
      </c>
      <c r="G30" s="640"/>
      <c r="H30" s="640">
        <v>6645.2673599999998</v>
      </c>
      <c r="I30" s="640"/>
      <c r="J30" s="640">
        <v>58157.822999999997</v>
      </c>
      <c r="K30" s="640"/>
      <c r="L30" s="640">
        <v>96</v>
      </c>
      <c r="M30" s="640"/>
      <c r="N30" s="640">
        <v>9897.3220000000001</v>
      </c>
      <c r="O30" s="640"/>
      <c r="P30" s="640">
        <v>3134</v>
      </c>
      <c r="Q30" s="640"/>
      <c r="R30" s="640">
        <v>120618.792</v>
      </c>
      <c r="S30" s="615"/>
      <c r="T30" s="640"/>
      <c r="U30" s="634"/>
      <c r="V30" s="635" t="s">
        <v>448</v>
      </c>
      <c r="W30" s="640">
        <v>939</v>
      </c>
      <c r="X30" s="640">
        <v>71853.722999999998</v>
      </c>
      <c r="Y30" s="640"/>
      <c r="Z30" s="640">
        <v>649</v>
      </c>
      <c r="AA30" s="640">
        <v>69096.650999999998</v>
      </c>
      <c r="AB30" s="640"/>
      <c r="AC30" s="617" t="s">
        <v>189</v>
      </c>
      <c r="AD30" s="640">
        <v>37943.027999999998</v>
      </c>
      <c r="AE30" s="640"/>
      <c r="AF30" s="617" t="s">
        <v>189</v>
      </c>
      <c r="AG30" s="640">
        <v>27923.13</v>
      </c>
      <c r="AH30" s="640"/>
      <c r="AI30" s="640"/>
      <c r="AJ30" s="640"/>
      <c r="AK30" s="640"/>
    </row>
    <row r="31" spans="1:37" s="636" customFormat="1" ht="17.100000000000001" customHeight="1">
      <c r="B31" s="634"/>
      <c r="C31" s="635" t="s">
        <v>37</v>
      </c>
      <c r="D31" s="640">
        <v>3485.1701600000001</v>
      </c>
      <c r="E31" s="640"/>
      <c r="F31" s="640">
        <v>9110.3539999999994</v>
      </c>
      <c r="G31" s="640"/>
      <c r="H31" s="640">
        <v>6170.9334900000013</v>
      </c>
      <c r="I31" s="640"/>
      <c r="J31" s="640">
        <v>39624.76</v>
      </c>
      <c r="K31" s="640"/>
      <c r="L31" s="640">
        <v>67</v>
      </c>
      <c r="M31" s="640"/>
      <c r="N31" s="640">
        <v>14655.618</v>
      </c>
      <c r="O31" s="640"/>
      <c r="P31" s="640">
        <v>3341</v>
      </c>
      <c r="Q31" s="640"/>
      <c r="R31" s="640">
        <v>125087.942</v>
      </c>
      <c r="S31" s="615"/>
      <c r="T31" s="640"/>
      <c r="U31" s="634"/>
      <c r="V31" s="635" t="s">
        <v>37</v>
      </c>
      <c r="W31" s="640">
        <v>1186</v>
      </c>
      <c r="X31" s="640">
        <v>91122.573999999993</v>
      </c>
      <c r="Y31" s="640"/>
      <c r="Z31" s="640">
        <v>880</v>
      </c>
      <c r="AA31" s="640">
        <v>90354.557000000001</v>
      </c>
      <c r="AB31" s="640"/>
      <c r="AC31" s="617" t="s">
        <v>189</v>
      </c>
      <c r="AD31" s="640">
        <v>40059.499000000003</v>
      </c>
      <c r="AE31" s="640"/>
      <c r="AF31" s="617" t="s">
        <v>189</v>
      </c>
      <c r="AG31" s="640">
        <v>33753.307999999997</v>
      </c>
      <c r="AH31" s="640"/>
      <c r="AI31" s="640"/>
      <c r="AJ31" s="640"/>
      <c r="AK31" s="640"/>
    </row>
    <row r="32" spans="1:37" s="636" customFormat="1" ht="17.100000000000001" customHeight="1">
      <c r="B32" s="634"/>
      <c r="C32" s="635" t="s">
        <v>449</v>
      </c>
      <c r="D32" s="640">
        <v>9395.9656200000027</v>
      </c>
      <c r="E32" s="640"/>
      <c r="F32" s="640">
        <v>24086.003000000001</v>
      </c>
      <c r="G32" s="640"/>
      <c r="H32" s="640">
        <v>5345.144949999999</v>
      </c>
      <c r="I32" s="640"/>
      <c r="J32" s="640">
        <v>31113.026000000002</v>
      </c>
      <c r="K32" s="640"/>
      <c r="L32" s="640">
        <v>74</v>
      </c>
      <c r="M32" s="640"/>
      <c r="N32" s="640">
        <v>10037.173000000001</v>
      </c>
      <c r="O32" s="640"/>
      <c r="P32" s="640">
        <v>3712</v>
      </c>
      <c r="Q32" s="640"/>
      <c r="R32" s="640">
        <v>138368.66800000001</v>
      </c>
      <c r="S32" s="615"/>
      <c r="T32" s="640"/>
      <c r="U32" s="634"/>
      <c r="V32" s="635" t="s">
        <v>449</v>
      </c>
      <c r="W32" s="640">
        <v>1039</v>
      </c>
      <c r="X32" s="640">
        <v>74852.490999999995</v>
      </c>
      <c r="Y32" s="640"/>
      <c r="Z32" s="640">
        <v>436</v>
      </c>
      <c r="AA32" s="640">
        <v>51156.658000000003</v>
      </c>
      <c r="AB32" s="640"/>
      <c r="AC32" s="617" t="s">
        <v>189</v>
      </c>
      <c r="AD32" s="640">
        <v>49723.247000000003</v>
      </c>
      <c r="AE32" s="640"/>
      <c r="AF32" s="617" t="s">
        <v>189</v>
      </c>
      <c r="AG32" s="640">
        <v>42363.203999999998</v>
      </c>
      <c r="AH32" s="640"/>
      <c r="AI32" s="640"/>
      <c r="AJ32" s="640"/>
      <c r="AK32" s="640"/>
    </row>
    <row r="33" spans="2:37" s="636" customFormat="1" ht="17.100000000000001" customHeight="1">
      <c r="B33" s="634"/>
      <c r="C33" s="635" t="s">
        <v>38</v>
      </c>
      <c r="D33" s="640">
        <v>8429.1073000000015</v>
      </c>
      <c r="E33" s="640"/>
      <c r="F33" s="640">
        <v>21425.024000000001</v>
      </c>
      <c r="G33" s="640"/>
      <c r="H33" s="640">
        <v>7170.0855899999997</v>
      </c>
      <c r="I33" s="640"/>
      <c r="J33" s="640">
        <v>32044.222000000002</v>
      </c>
      <c r="K33" s="640"/>
      <c r="L33" s="640">
        <v>64</v>
      </c>
      <c r="M33" s="640"/>
      <c r="N33" s="640">
        <v>8780.75</v>
      </c>
      <c r="O33" s="640"/>
      <c r="P33" s="640">
        <v>2933</v>
      </c>
      <c r="Q33" s="640"/>
      <c r="R33" s="640">
        <v>123311.84299999999</v>
      </c>
      <c r="S33" s="615"/>
      <c r="T33" s="640"/>
      <c r="U33" s="634"/>
      <c r="V33" s="635" t="s">
        <v>38</v>
      </c>
      <c r="W33" s="640">
        <v>920</v>
      </c>
      <c r="X33" s="640">
        <v>63140.23</v>
      </c>
      <c r="Y33" s="640"/>
      <c r="Z33" s="640">
        <v>490</v>
      </c>
      <c r="AA33" s="640">
        <v>54223.46</v>
      </c>
      <c r="AB33" s="640"/>
      <c r="AC33" s="617" t="s">
        <v>189</v>
      </c>
      <c r="AD33" s="640">
        <v>26885.823</v>
      </c>
      <c r="AE33" s="640"/>
      <c r="AF33" s="617" t="s">
        <v>189</v>
      </c>
      <c r="AG33" s="640">
        <v>25543.113000000001</v>
      </c>
      <c r="AH33" s="640"/>
      <c r="AI33" s="640"/>
      <c r="AJ33" s="640"/>
      <c r="AK33" s="640"/>
    </row>
    <row r="34" spans="2:37" s="636" customFormat="1" ht="17.100000000000001" customHeight="1">
      <c r="B34" s="634"/>
      <c r="C34" s="635" t="s">
        <v>41</v>
      </c>
      <c r="D34" s="640">
        <v>10215.079469999999</v>
      </c>
      <c r="E34" s="640"/>
      <c r="F34" s="640">
        <v>19237.416000000001</v>
      </c>
      <c r="G34" s="640"/>
      <c r="H34" s="640">
        <v>22305.950740000007</v>
      </c>
      <c r="I34" s="640"/>
      <c r="J34" s="640">
        <v>50131.597999999998</v>
      </c>
      <c r="K34" s="640"/>
      <c r="L34" s="640">
        <v>50</v>
      </c>
      <c r="M34" s="640"/>
      <c r="N34" s="640">
        <v>7820.0940000000001</v>
      </c>
      <c r="O34" s="640"/>
      <c r="P34" s="640">
        <v>2478</v>
      </c>
      <c r="Q34" s="640"/>
      <c r="R34" s="640">
        <v>97467.635999999999</v>
      </c>
      <c r="S34" s="615"/>
      <c r="T34" s="640"/>
      <c r="U34" s="634"/>
      <c r="V34" s="635" t="s">
        <v>41</v>
      </c>
      <c r="W34" s="640">
        <v>895</v>
      </c>
      <c r="X34" s="640">
        <v>69406.264999999999</v>
      </c>
      <c r="Y34" s="640"/>
      <c r="Z34" s="640">
        <v>772</v>
      </c>
      <c r="AA34" s="640">
        <v>84603.899000000005</v>
      </c>
      <c r="AB34" s="640"/>
      <c r="AC34" s="617" t="s">
        <v>189</v>
      </c>
      <c r="AD34" s="640">
        <v>42206.597999999998</v>
      </c>
      <c r="AE34" s="640"/>
      <c r="AF34" s="617" t="s">
        <v>189</v>
      </c>
      <c r="AG34" s="640">
        <v>23283.01</v>
      </c>
      <c r="AH34" s="640"/>
      <c r="AI34" s="640"/>
      <c r="AJ34" s="640"/>
      <c r="AK34" s="640"/>
    </row>
    <row r="35" spans="2:37" s="636" customFormat="1" ht="17.100000000000001" customHeight="1">
      <c r="B35" s="634"/>
      <c r="C35" s="635" t="s">
        <v>39</v>
      </c>
      <c r="D35" s="640">
        <v>13251.325699999999</v>
      </c>
      <c r="E35" s="640"/>
      <c r="F35" s="640">
        <v>35501.671000000002</v>
      </c>
      <c r="G35" s="640"/>
      <c r="H35" s="640">
        <v>4895.427639999999</v>
      </c>
      <c r="I35" s="640"/>
      <c r="J35" s="640">
        <v>22700.795999999998</v>
      </c>
      <c r="K35" s="640"/>
      <c r="L35" s="640">
        <v>64</v>
      </c>
      <c r="M35" s="640"/>
      <c r="N35" s="640">
        <v>10569.522999999999</v>
      </c>
      <c r="O35" s="640"/>
      <c r="P35" s="640">
        <v>3829</v>
      </c>
      <c r="Q35" s="640"/>
      <c r="R35" s="640">
        <v>155148.12899999999</v>
      </c>
      <c r="S35" s="615"/>
      <c r="T35" s="640"/>
      <c r="U35" s="634"/>
      <c r="V35" s="635" t="s">
        <v>39</v>
      </c>
      <c r="W35" s="640">
        <v>1367</v>
      </c>
      <c r="X35" s="640">
        <v>100317.906</v>
      </c>
      <c r="Y35" s="640"/>
      <c r="Z35" s="640">
        <v>676</v>
      </c>
      <c r="AA35" s="640">
        <v>73816.618000000002</v>
      </c>
      <c r="AB35" s="640"/>
      <c r="AC35" s="617" t="s">
        <v>189</v>
      </c>
      <c r="AD35" s="640">
        <v>40941.730000000003</v>
      </c>
      <c r="AE35" s="640"/>
      <c r="AF35" s="617" t="s">
        <v>189</v>
      </c>
      <c r="AG35" s="640">
        <v>31398.954000000002</v>
      </c>
      <c r="AH35" s="640"/>
      <c r="AI35" s="640"/>
      <c r="AJ35" s="640"/>
      <c r="AK35" s="640"/>
    </row>
    <row r="36" spans="2:37" s="636" customFormat="1" ht="17.100000000000001" customHeight="1">
      <c r="B36" s="634"/>
      <c r="C36" s="635"/>
      <c r="D36" s="640"/>
      <c r="E36" s="640"/>
      <c r="F36" s="640"/>
      <c r="G36" s="640"/>
      <c r="H36" s="640"/>
      <c r="I36" s="640"/>
      <c r="J36" s="640"/>
      <c r="K36" s="640"/>
      <c r="L36" s="640"/>
      <c r="M36" s="640"/>
      <c r="N36" s="640"/>
      <c r="O36" s="640"/>
      <c r="P36" s="640"/>
      <c r="Q36" s="640"/>
      <c r="R36" s="640"/>
      <c r="S36" s="615"/>
      <c r="T36" s="640"/>
      <c r="U36" s="634"/>
      <c r="V36" s="635"/>
      <c r="W36" s="640"/>
      <c r="X36" s="640"/>
      <c r="Y36" s="640"/>
      <c r="Z36" s="640"/>
      <c r="AA36" s="640"/>
      <c r="AB36" s="640"/>
      <c r="AC36" s="617"/>
      <c r="AD36" s="640"/>
      <c r="AE36" s="640"/>
      <c r="AF36" s="617"/>
      <c r="AG36" s="640"/>
      <c r="AH36" s="640"/>
      <c r="AI36" s="640"/>
      <c r="AJ36" s="640"/>
      <c r="AK36" s="640"/>
    </row>
    <row r="37" spans="2:37" s="636" customFormat="1" ht="17.100000000000001" customHeight="1">
      <c r="B37" s="671" t="s">
        <v>474</v>
      </c>
      <c r="C37" s="635" t="s">
        <v>40</v>
      </c>
      <c r="D37" s="640">
        <v>9140.1445799999983</v>
      </c>
      <c r="E37" s="640"/>
      <c r="F37" s="640">
        <v>23523.276000000002</v>
      </c>
      <c r="G37" s="640"/>
      <c r="H37" s="640">
        <v>3568.1235500000021</v>
      </c>
      <c r="I37" s="640"/>
      <c r="J37" s="640">
        <v>21206.131000000001</v>
      </c>
      <c r="K37" s="640"/>
      <c r="L37" s="640">
        <v>50</v>
      </c>
      <c r="M37" s="640"/>
      <c r="N37" s="640">
        <v>12469.079</v>
      </c>
      <c r="O37" s="640"/>
      <c r="P37" s="640">
        <v>2528</v>
      </c>
      <c r="Q37" s="640"/>
      <c r="R37" s="640">
        <v>99938.23</v>
      </c>
      <c r="S37" s="615"/>
      <c r="T37" s="640"/>
      <c r="U37" s="671" t="s">
        <v>474</v>
      </c>
      <c r="V37" s="635" t="s">
        <v>40</v>
      </c>
      <c r="W37" s="640">
        <v>468</v>
      </c>
      <c r="X37" s="640">
        <v>27466.095000000001</v>
      </c>
      <c r="Y37" s="640"/>
      <c r="Z37" s="640">
        <v>516</v>
      </c>
      <c r="AA37" s="640">
        <v>55594.09</v>
      </c>
      <c r="AB37" s="640"/>
      <c r="AC37" s="617" t="s">
        <v>189</v>
      </c>
      <c r="AD37" s="640">
        <v>33615.680999999997</v>
      </c>
      <c r="AE37" s="640"/>
      <c r="AF37" s="617" t="s">
        <v>189</v>
      </c>
      <c r="AG37" s="640">
        <v>21290.137999999999</v>
      </c>
      <c r="AH37" s="640"/>
      <c r="AI37" s="640"/>
      <c r="AJ37" s="640"/>
      <c r="AK37" s="640"/>
    </row>
    <row r="38" spans="2:37" s="636" customFormat="1" ht="17.100000000000001" customHeight="1">
      <c r="B38" s="634"/>
      <c r="C38" s="635" t="s">
        <v>33</v>
      </c>
      <c r="D38" s="640">
        <v>8884.2921500000029</v>
      </c>
      <c r="E38" s="640"/>
      <c r="F38" s="640">
        <v>25226.414000000001</v>
      </c>
      <c r="G38" s="640"/>
      <c r="H38" s="640">
        <v>4878.8051400000004</v>
      </c>
      <c r="I38" s="640"/>
      <c r="J38" s="640">
        <v>28163.466</v>
      </c>
      <c r="K38" s="640"/>
      <c r="L38" s="640">
        <v>67</v>
      </c>
      <c r="M38" s="640"/>
      <c r="N38" s="640">
        <v>17425.859</v>
      </c>
      <c r="O38" s="640"/>
      <c r="P38" s="640">
        <v>3491</v>
      </c>
      <c r="Q38" s="640"/>
      <c r="R38" s="640">
        <v>143148.98300000001</v>
      </c>
      <c r="S38" s="615"/>
      <c r="T38" s="640"/>
      <c r="U38" s="634"/>
      <c r="V38" s="635" t="s">
        <v>33</v>
      </c>
      <c r="W38" s="640">
        <v>595</v>
      </c>
      <c r="X38" s="640">
        <v>46184.606</v>
      </c>
      <c r="Y38" s="640"/>
      <c r="Z38" s="640">
        <v>750</v>
      </c>
      <c r="AA38" s="640">
        <v>80635.554000000004</v>
      </c>
      <c r="AB38" s="640"/>
      <c r="AC38" s="617" t="s">
        <v>189</v>
      </c>
      <c r="AD38" s="640">
        <v>37464.540999999997</v>
      </c>
      <c r="AE38" s="640"/>
      <c r="AF38" s="617" t="s">
        <v>189</v>
      </c>
      <c r="AG38" s="640">
        <v>27686.432000000001</v>
      </c>
      <c r="AH38" s="640"/>
      <c r="AI38" s="640"/>
      <c r="AJ38" s="640"/>
      <c r="AK38" s="640"/>
    </row>
    <row r="39" spans="2:37" s="636" customFormat="1" ht="17.100000000000001" customHeight="1">
      <c r="B39" s="634"/>
      <c r="C39" s="635" t="s">
        <v>34</v>
      </c>
      <c r="D39" s="640">
        <v>8702.1590500000002</v>
      </c>
      <c r="E39" s="640"/>
      <c r="F39" s="640">
        <v>24983.284</v>
      </c>
      <c r="G39" s="640"/>
      <c r="H39" s="640">
        <v>7566.6449100000036</v>
      </c>
      <c r="I39" s="640"/>
      <c r="J39" s="640">
        <v>39646.773999999998</v>
      </c>
      <c r="K39" s="640"/>
      <c r="L39" s="640">
        <v>90</v>
      </c>
      <c r="M39" s="640"/>
      <c r="N39" s="640">
        <v>15172.171</v>
      </c>
      <c r="O39" s="640"/>
      <c r="P39" s="640">
        <v>3890</v>
      </c>
      <c r="Q39" s="640"/>
      <c r="R39" s="640">
        <v>178337.95</v>
      </c>
      <c r="S39" s="615"/>
      <c r="T39" s="640"/>
      <c r="U39" s="634"/>
      <c r="V39" s="635" t="s">
        <v>34</v>
      </c>
      <c r="W39" s="640">
        <v>611</v>
      </c>
      <c r="X39" s="640">
        <v>37751.93</v>
      </c>
      <c r="Y39" s="640"/>
      <c r="Z39" s="640">
        <v>786</v>
      </c>
      <c r="AA39" s="640">
        <v>81320.726999999999</v>
      </c>
      <c r="AB39" s="640"/>
      <c r="AC39" s="617" t="s">
        <v>189</v>
      </c>
      <c r="AD39" s="640">
        <v>46483.514000000003</v>
      </c>
      <c r="AE39" s="640"/>
      <c r="AF39" s="617" t="s">
        <v>189</v>
      </c>
      <c r="AG39" s="640">
        <v>19890.883999999998</v>
      </c>
      <c r="AH39" s="640"/>
      <c r="AI39" s="640"/>
      <c r="AJ39" s="640"/>
      <c r="AK39" s="640"/>
    </row>
    <row r="40" spans="2:37" s="636" customFormat="1" ht="17.100000000000001" customHeight="1">
      <c r="B40" s="634"/>
      <c r="C40" s="635" t="s">
        <v>312</v>
      </c>
      <c r="D40" s="640">
        <v>6383.2589700000008</v>
      </c>
      <c r="E40" s="640"/>
      <c r="F40" s="640">
        <v>21057.816999999999</v>
      </c>
      <c r="G40" s="640"/>
      <c r="H40" s="640">
        <v>4842.8502999999982</v>
      </c>
      <c r="I40" s="640"/>
      <c r="J40" s="640">
        <v>29450.857</v>
      </c>
      <c r="K40" s="640"/>
      <c r="L40" s="640">
        <v>79</v>
      </c>
      <c r="M40" s="640"/>
      <c r="N40" s="640">
        <v>20327.723999999998</v>
      </c>
      <c r="O40" s="640"/>
      <c r="P40" s="640">
        <v>4417</v>
      </c>
      <c r="Q40" s="640"/>
      <c r="R40" s="640">
        <v>150545.19399999999</v>
      </c>
      <c r="S40" s="615"/>
      <c r="T40" s="640"/>
      <c r="U40" s="634"/>
      <c r="V40" s="635" t="s">
        <v>312</v>
      </c>
      <c r="W40" s="640">
        <v>1487</v>
      </c>
      <c r="X40" s="640">
        <v>108230.629</v>
      </c>
      <c r="Y40" s="640"/>
      <c r="Z40" s="640">
        <v>749</v>
      </c>
      <c r="AA40" s="640">
        <v>79983.217999999993</v>
      </c>
      <c r="AB40" s="640"/>
      <c r="AC40" s="617" t="s">
        <v>189</v>
      </c>
      <c r="AD40" s="640">
        <v>58666.527000000002</v>
      </c>
      <c r="AE40" s="640"/>
      <c r="AF40" s="617" t="s">
        <v>189</v>
      </c>
      <c r="AG40" s="640">
        <v>24572.851999999999</v>
      </c>
      <c r="AH40" s="640"/>
      <c r="AI40" s="640"/>
      <c r="AJ40" s="640"/>
      <c r="AK40" s="640"/>
    </row>
    <row r="41" spans="2:37" s="636" customFormat="1" ht="17.100000000000001" customHeight="1">
      <c r="B41" s="634"/>
      <c r="C41" s="635" t="s">
        <v>35</v>
      </c>
      <c r="D41" s="640">
        <v>9992.9402299999965</v>
      </c>
      <c r="E41" s="640"/>
      <c r="F41" s="640">
        <v>32519.888999999999</v>
      </c>
      <c r="G41" s="640"/>
      <c r="H41" s="640">
        <v>6764.6125500000007</v>
      </c>
      <c r="I41" s="640"/>
      <c r="J41" s="640">
        <v>96781.782999999996</v>
      </c>
      <c r="K41" s="640"/>
      <c r="L41" s="640">
        <v>108</v>
      </c>
      <c r="M41" s="640"/>
      <c r="N41" s="640">
        <v>19107.347000000002</v>
      </c>
      <c r="O41" s="640"/>
      <c r="P41" s="640">
        <v>4558</v>
      </c>
      <c r="Q41" s="640"/>
      <c r="R41" s="640">
        <v>139513.997</v>
      </c>
      <c r="S41" s="615"/>
      <c r="T41" s="640"/>
      <c r="U41" s="634"/>
      <c r="V41" s="635" t="s">
        <v>35</v>
      </c>
      <c r="W41" s="640">
        <v>1530</v>
      </c>
      <c r="X41" s="640">
        <v>116820.61199999999</v>
      </c>
      <c r="Y41" s="640"/>
      <c r="Z41" s="640">
        <v>1069</v>
      </c>
      <c r="AA41" s="640">
        <v>119776.11900000001</v>
      </c>
      <c r="AB41" s="640"/>
      <c r="AC41" s="617" t="s">
        <v>189</v>
      </c>
      <c r="AD41" s="640">
        <v>28336.771000000001</v>
      </c>
      <c r="AE41" s="640"/>
      <c r="AF41" s="617" t="s">
        <v>189</v>
      </c>
      <c r="AG41" s="640">
        <v>27620.829000000002</v>
      </c>
      <c r="AH41" s="640"/>
      <c r="AI41" s="640"/>
      <c r="AJ41" s="640"/>
      <c r="AK41" s="640"/>
    </row>
    <row r="42" spans="2:37" s="636" customFormat="1" ht="17.100000000000001" customHeight="1">
      <c r="B42" s="634"/>
      <c r="C42" s="635" t="s">
        <v>36</v>
      </c>
      <c r="D42" s="640">
        <v>7333.6816600000002</v>
      </c>
      <c r="E42" s="640"/>
      <c r="F42" s="640">
        <v>25409.306</v>
      </c>
      <c r="G42" s="640"/>
      <c r="H42" s="640">
        <v>3697.8279700000007</v>
      </c>
      <c r="I42" s="640"/>
      <c r="J42" s="640">
        <v>26933.945</v>
      </c>
      <c r="K42" s="640"/>
      <c r="L42" s="640">
        <v>158</v>
      </c>
      <c r="M42" s="640"/>
      <c r="N42" s="640">
        <v>26790.366000000002</v>
      </c>
      <c r="O42" s="640"/>
      <c r="P42" s="640">
        <v>1024</v>
      </c>
      <c r="Q42" s="640"/>
      <c r="R42" s="640">
        <v>31142.471000000001</v>
      </c>
      <c r="S42" s="615"/>
      <c r="T42" s="640"/>
      <c r="U42" s="634"/>
      <c r="V42" s="635" t="s">
        <v>36</v>
      </c>
      <c r="W42" s="640">
        <v>425</v>
      </c>
      <c r="X42" s="640">
        <v>34265.548999999999</v>
      </c>
      <c r="Y42" s="640"/>
      <c r="Z42" s="640">
        <v>343</v>
      </c>
      <c r="AA42" s="640">
        <v>37060.002</v>
      </c>
      <c r="AB42" s="640"/>
      <c r="AC42" s="617" t="s">
        <v>189</v>
      </c>
      <c r="AD42" s="640">
        <v>23456.147000000001</v>
      </c>
      <c r="AE42" s="640"/>
      <c r="AF42" s="617" t="s">
        <v>189</v>
      </c>
      <c r="AG42" s="640">
        <v>29970.886999999999</v>
      </c>
      <c r="AH42" s="640"/>
      <c r="AI42" s="640"/>
      <c r="AJ42" s="640"/>
      <c r="AK42" s="640"/>
    </row>
    <row r="43" spans="2:37" s="636" customFormat="1" ht="17.100000000000001" customHeight="1">
      <c r="B43" s="634"/>
      <c r="C43" s="635" t="s">
        <v>448</v>
      </c>
      <c r="D43" s="640">
        <v>8628.0976200000005</v>
      </c>
      <c r="E43" s="640"/>
      <c r="F43" s="640">
        <v>30838.062999999998</v>
      </c>
      <c r="G43" s="640"/>
      <c r="H43" s="640">
        <v>5253.7909900000004</v>
      </c>
      <c r="I43" s="640"/>
      <c r="J43" s="640">
        <v>35741.148000000001</v>
      </c>
      <c r="K43" s="640"/>
      <c r="L43" s="640">
        <v>83</v>
      </c>
      <c r="M43" s="640"/>
      <c r="N43" s="640">
        <v>19280.105</v>
      </c>
      <c r="O43" s="640"/>
      <c r="P43" s="640">
        <v>812</v>
      </c>
      <c r="Q43" s="640"/>
      <c r="R43" s="640">
        <v>21487.072</v>
      </c>
      <c r="S43" s="615"/>
      <c r="T43" s="640"/>
      <c r="U43" s="634"/>
      <c r="V43" s="635" t="s">
        <v>448</v>
      </c>
      <c r="W43" s="640">
        <v>288</v>
      </c>
      <c r="X43" s="640">
        <v>22549.955999999998</v>
      </c>
      <c r="Y43" s="640"/>
      <c r="Z43" s="640">
        <v>135</v>
      </c>
      <c r="AA43" s="640">
        <v>15331.96</v>
      </c>
      <c r="AB43" s="640"/>
      <c r="AC43" s="617" t="s">
        <v>189</v>
      </c>
      <c r="AD43" s="640">
        <v>16344.537</v>
      </c>
      <c r="AE43" s="640"/>
      <c r="AF43" s="617" t="s">
        <v>189</v>
      </c>
      <c r="AG43" s="640">
        <v>20833.831999999999</v>
      </c>
      <c r="AH43" s="640"/>
      <c r="AI43" s="640"/>
      <c r="AJ43" s="640"/>
      <c r="AK43" s="640"/>
    </row>
    <row r="44" spans="2:37" s="636" customFormat="1" ht="17.100000000000001" customHeight="1">
      <c r="B44" s="634"/>
      <c r="C44" s="635" t="s">
        <v>37</v>
      </c>
      <c r="D44" s="640">
        <v>5608.000500000001</v>
      </c>
      <c r="E44" s="640"/>
      <c r="F44" s="640">
        <v>23258.489000000001</v>
      </c>
      <c r="G44" s="640"/>
      <c r="H44" s="640">
        <v>3237.39077</v>
      </c>
      <c r="I44" s="640"/>
      <c r="J44" s="640">
        <v>17876.013999999999</v>
      </c>
      <c r="K44" s="640"/>
      <c r="L44" s="640">
        <v>166</v>
      </c>
      <c r="M44" s="640"/>
      <c r="N44" s="640">
        <v>32538.906999999999</v>
      </c>
      <c r="O44" s="640"/>
      <c r="P44" s="640">
        <v>1587</v>
      </c>
      <c r="Q44" s="640"/>
      <c r="R44" s="640">
        <v>47325.15</v>
      </c>
      <c r="S44" s="615"/>
      <c r="T44" s="640"/>
      <c r="U44" s="634"/>
      <c r="V44" s="635" t="s">
        <v>37</v>
      </c>
      <c r="W44" s="640">
        <v>547</v>
      </c>
      <c r="X44" s="640">
        <v>40821.847999999998</v>
      </c>
      <c r="Y44" s="640"/>
      <c r="Z44" s="640">
        <v>385</v>
      </c>
      <c r="AA44" s="640">
        <v>49595.364000000001</v>
      </c>
      <c r="AB44" s="640"/>
      <c r="AC44" s="617" t="s">
        <v>189</v>
      </c>
      <c r="AD44" s="640">
        <v>13173.75</v>
      </c>
      <c r="AE44" s="640"/>
      <c r="AF44" s="617" t="s">
        <v>189</v>
      </c>
      <c r="AG44" s="640">
        <v>14930.291999999999</v>
      </c>
      <c r="AH44" s="640"/>
      <c r="AI44" s="640"/>
      <c r="AJ44" s="640"/>
      <c r="AK44" s="640"/>
    </row>
    <row r="45" spans="2:37" s="636" customFormat="1" ht="17.100000000000001" customHeight="1">
      <c r="B45" s="634"/>
      <c r="C45" s="635" t="s">
        <v>449</v>
      </c>
      <c r="D45" s="640">
        <v>7511.948620000001</v>
      </c>
      <c r="E45" s="640"/>
      <c r="F45" s="640">
        <v>27859.866999999998</v>
      </c>
      <c r="G45" s="640"/>
      <c r="H45" s="640">
        <v>6580.9838800000016</v>
      </c>
      <c r="I45" s="640"/>
      <c r="J45" s="640">
        <v>55953.608</v>
      </c>
      <c r="K45" s="640"/>
      <c r="L45" s="640">
        <v>103</v>
      </c>
      <c r="M45" s="640"/>
      <c r="N45" s="640">
        <v>25128.751</v>
      </c>
      <c r="O45" s="640"/>
      <c r="P45" s="640">
        <v>3083</v>
      </c>
      <c r="Q45" s="640"/>
      <c r="R45" s="640">
        <v>101819.806</v>
      </c>
      <c r="S45" s="615"/>
      <c r="T45" s="640"/>
      <c r="U45" s="634"/>
      <c r="V45" s="635" t="s">
        <v>449</v>
      </c>
      <c r="W45" s="640">
        <v>1414</v>
      </c>
      <c r="X45" s="640">
        <v>109499.542</v>
      </c>
      <c r="Y45" s="640"/>
      <c r="Z45" s="640">
        <v>809</v>
      </c>
      <c r="AA45" s="640">
        <v>89284.853000000003</v>
      </c>
      <c r="AB45" s="640"/>
      <c r="AC45" s="617" t="s">
        <v>189</v>
      </c>
      <c r="AD45" s="640">
        <v>28929.170999999998</v>
      </c>
      <c r="AE45" s="640"/>
      <c r="AF45" s="617" t="s">
        <v>189</v>
      </c>
      <c r="AG45" s="640">
        <v>38814.707000000002</v>
      </c>
      <c r="AH45" s="640"/>
      <c r="AI45" s="640"/>
      <c r="AJ45" s="640"/>
      <c r="AK45" s="640"/>
    </row>
    <row r="46" spans="2:37" s="636" customFormat="1" ht="17.100000000000001" customHeight="1">
      <c r="B46" s="634"/>
      <c r="C46" s="635" t="s">
        <v>38</v>
      </c>
      <c r="D46" s="640">
        <v>8530.75677</v>
      </c>
      <c r="E46" s="640"/>
      <c r="F46" s="640">
        <v>30730.428</v>
      </c>
      <c r="G46" s="640"/>
      <c r="H46" s="640">
        <v>4737.3959600000007</v>
      </c>
      <c r="I46" s="640"/>
      <c r="J46" s="640">
        <v>26762.375</v>
      </c>
      <c r="K46" s="640"/>
      <c r="L46" s="640">
        <v>266</v>
      </c>
      <c r="M46" s="640"/>
      <c r="N46" s="640">
        <v>41988.271000000001</v>
      </c>
      <c r="O46" s="640"/>
      <c r="P46" s="640">
        <v>3566</v>
      </c>
      <c r="Q46" s="640"/>
      <c r="R46" s="640">
        <v>111390.64599999999</v>
      </c>
      <c r="S46" s="615"/>
      <c r="T46" s="640"/>
      <c r="U46" s="634"/>
      <c r="V46" s="635" t="s">
        <v>38</v>
      </c>
      <c r="W46" s="640">
        <v>1369</v>
      </c>
      <c r="X46" s="640">
        <v>105168.24</v>
      </c>
      <c r="Y46" s="640"/>
      <c r="Z46" s="640">
        <v>706</v>
      </c>
      <c r="AA46" s="640">
        <v>77459.474000000002</v>
      </c>
      <c r="AB46" s="640"/>
      <c r="AC46" s="617" t="s">
        <v>189</v>
      </c>
      <c r="AD46" s="640">
        <v>43141.805999999997</v>
      </c>
      <c r="AE46" s="640"/>
      <c r="AF46" s="617" t="s">
        <v>189</v>
      </c>
      <c r="AG46" s="640">
        <v>17173.761999999999</v>
      </c>
      <c r="AH46" s="640"/>
      <c r="AI46" s="640"/>
      <c r="AJ46" s="640"/>
      <c r="AK46" s="640"/>
    </row>
    <row r="47" spans="2:37" s="636" customFormat="1" ht="17.100000000000001" customHeight="1">
      <c r="B47" s="634"/>
      <c r="C47" s="635" t="s">
        <v>41</v>
      </c>
      <c r="D47" s="640">
        <v>10858.98727</v>
      </c>
      <c r="E47" s="640"/>
      <c r="F47" s="640">
        <v>40740.650999999998</v>
      </c>
      <c r="G47" s="640"/>
      <c r="H47" s="640">
        <v>3718.1989399999998</v>
      </c>
      <c r="I47" s="640"/>
      <c r="J47" s="640">
        <v>24153.378000000001</v>
      </c>
      <c r="K47" s="640"/>
      <c r="L47" s="640">
        <v>149</v>
      </c>
      <c r="M47" s="640"/>
      <c r="N47" s="640">
        <v>24585.353999999999</v>
      </c>
      <c r="O47" s="640"/>
      <c r="P47" s="640">
        <v>3538</v>
      </c>
      <c r="Q47" s="640"/>
      <c r="R47" s="640">
        <v>107097.98</v>
      </c>
      <c r="S47" s="615"/>
      <c r="T47" s="640"/>
      <c r="U47" s="634"/>
      <c r="V47" s="635" t="s">
        <v>490</v>
      </c>
      <c r="W47" s="640">
        <v>1477</v>
      </c>
      <c r="X47" s="640">
        <v>112634.477</v>
      </c>
      <c r="Y47" s="640"/>
      <c r="Z47" s="640">
        <v>692</v>
      </c>
      <c r="AA47" s="640">
        <v>79582.225999999995</v>
      </c>
      <c r="AB47" s="640"/>
      <c r="AC47" s="617" t="s">
        <v>189</v>
      </c>
      <c r="AD47" s="640">
        <v>50338.65</v>
      </c>
      <c r="AE47" s="640"/>
      <c r="AF47" s="617" t="s">
        <v>189</v>
      </c>
      <c r="AG47" s="640">
        <v>28584.716</v>
      </c>
      <c r="AH47" s="640"/>
      <c r="AI47" s="640"/>
      <c r="AJ47" s="640"/>
      <c r="AK47" s="640"/>
    </row>
    <row r="48" spans="2:37" s="636" customFormat="1" ht="17.100000000000001" customHeight="1">
      <c r="B48" s="634"/>
      <c r="C48" s="635" t="s">
        <v>39</v>
      </c>
      <c r="D48" s="640">
        <v>10586.663349999997</v>
      </c>
      <c r="E48" s="640"/>
      <c r="F48" s="640">
        <v>41933.012000000002</v>
      </c>
      <c r="G48" s="640"/>
      <c r="H48" s="640">
        <v>8341.8594299999986</v>
      </c>
      <c r="I48" s="640"/>
      <c r="J48" s="640">
        <v>39575.563000000002</v>
      </c>
      <c r="K48" s="640"/>
      <c r="L48" s="640">
        <v>376</v>
      </c>
      <c r="M48" s="640"/>
      <c r="N48" s="640">
        <v>22496.385999999999</v>
      </c>
      <c r="O48" s="640"/>
      <c r="P48" s="640">
        <v>4722</v>
      </c>
      <c r="Q48" s="640"/>
      <c r="R48" s="640">
        <v>166576.17300000001</v>
      </c>
      <c r="S48" s="615"/>
      <c r="T48" s="640"/>
      <c r="U48" s="634"/>
      <c r="V48" s="635" t="s">
        <v>39</v>
      </c>
      <c r="W48" s="640">
        <v>1257</v>
      </c>
      <c r="X48" s="640">
        <v>152272.95699999999</v>
      </c>
      <c r="Y48" s="640"/>
      <c r="Z48" s="640">
        <v>1257</v>
      </c>
      <c r="AA48" s="640">
        <v>139695.44699999999</v>
      </c>
      <c r="AB48" s="640"/>
      <c r="AC48" s="617" t="s">
        <v>189</v>
      </c>
      <c r="AD48" s="640">
        <v>54563.322999999997</v>
      </c>
      <c r="AE48" s="640"/>
      <c r="AF48" s="617" t="s">
        <v>189</v>
      </c>
      <c r="AG48" s="640">
        <v>32664.573</v>
      </c>
      <c r="AH48" s="640"/>
      <c r="AI48" s="640"/>
      <c r="AJ48" s="640"/>
      <c r="AK48" s="640"/>
    </row>
    <row r="49" spans="1:56" s="636" customFormat="1" ht="17.100000000000001" customHeight="1">
      <c r="B49" s="634"/>
      <c r="C49" s="635"/>
      <c r="D49" s="640"/>
      <c r="E49" s="640"/>
      <c r="F49" s="640"/>
      <c r="G49" s="640"/>
      <c r="H49" s="640"/>
      <c r="I49" s="640"/>
      <c r="J49" s="640"/>
      <c r="K49" s="640"/>
      <c r="L49" s="640"/>
      <c r="M49" s="640"/>
      <c r="N49" s="640"/>
      <c r="O49" s="640"/>
      <c r="P49" s="640"/>
      <c r="Q49" s="640"/>
      <c r="R49" s="640"/>
      <c r="S49" s="615"/>
      <c r="T49" s="640"/>
      <c r="U49" s="634"/>
      <c r="V49" s="635"/>
      <c r="W49" s="640"/>
      <c r="X49" s="640"/>
      <c r="Y49" s="640"/>
      <c r="Z49" s="640"/>
      <c r="AA49" s="640"/>
      <c r="AB49" s="640"/>
      <c r="AC49" s="617"/>
      <c r="AD49" s="640"/>
      <c r="AE49" s="640"/>
      <c r="AF49" s="617"/>
      <c r="AG49" s="640"/>
      <c r="AH49" s="640"/>
      <c r="AI49" s="640"/>
      <c r="AJ49" s="640"/>
      <c r="AK49" s="640"/>
    </row>
    <row r="50" spans="1:56" s="636" customFormat="1" ht="17.100000000000001" customHeight="1">
      <c r="B50" s="634" t="s">
        <v>491</v>
      </c>
      <c r="C50" s="635" t="s">
        <v>40</v>
      </c>
      <c r="D50" s="640">
        <v>6958.57</v>
      </c>
      <c r="E50" s="640"/>
      <c r="F50" s="640">
        <v>25999</v>
      </c>
      <c r="G50" s="640"/>
      <c r="H50" s="640">
        <v>4303.97</v>
      </c>
      <c r="I50" s="640"/>
      <c r="J50" s="640">
        <v>26373</v>
      </c>
      <c r="K50" s="640"/>
      <c r="L50" s="640">
        <v>273</v>
      </c>
      <c r="M50" s="640"/>
      <c r="N50" s="640">
        <v>49501</v>
      </c>
      <c r="O50" s="640"/>
      <c r="P50" s="640">
        <v>3521</v>
      </c>
      <c r="Q50" s="640"/>
      <c r="R50" s="640">
        <v>101021</v>
      </c>
      <c r="S50" s="615"/>
      <c r="T50" s="640"/>
      <c r="U50" s="634" t="s">
        <v>491</v>
      </c>
      <c r="V50" s="635" t="s">
        <v>40</v>
      </c>
      <c r="W50" s="640">
        <v>1435</v>
      </c>
      <c r="X50" s="640">
        <v>102928</v>
      </c>
      <c r="Y50" s="640"/>
      <c r="Z50" s="640">
        <v>1208</v>
      </c>
      <c r="AA50" s="640">
        <v>129909</v>
      </c>
      <c r="AB50" s="640"/>
      <c r="AC50" s="617" t="s">
        <v>189</v>
      </c>
      <c r="AD50" s="640">
        <v>57853</v>
      </c>
      <c r="AE50" s="640"/>
      <c r="AF50" s="617" t="s">
        <v>189</v>
      </c>
      <c r="AG50" s="640">
        <v>20311</v>
      </c>
      <c r="AH50" s="640"/>
      <c r="AI50" s="640"/>
      <c r="AJ50" s="640"/>
      <c r="AK50" s="640"/>
    </row>
    <row r="51" spans="1:56" ht="17.100000000000001" customHeight="1" thickBo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715"/>
      <c r="AI51" s="716"/>
      <c r="AJ51" s="716"/>
      <c r="AK51" s="716"/>
    </row>
    <row r="52" spans="1:56" s="168" customFormat="1" ht="9.75" customHeight="1">
      <c r="B52" s="902"/>
      <c r="C52" s="902"/>
      <c r="D52" s="902"/>
      <c r="E52" s="902"/>
      <c r="F52" s="902"/>
      <c r="G52" s="902"/>
      <c r="H52" s="902"/>
      <c r="I52" s="902"/>
      <c r="J52" s="902"/>
      <c r="K52" s="902"/>
      <c r="L52" s="902"/>
      <c r="M52" s="902"/>
      <c r="N52" s="902"/>
      <c r="O52" s="902"/>
      <c r="P52" s="902"/>
      <c r="Q52" s="902"/>
      <c r="R52" s="902"/>
      <c r="S52" s="902"/>
      <c r="T52" s="902"/>
      <c r="U52" s="902"/>
      <c r="V52" s="902"/>
      <c r="W52" s="902"/>
      <c r="X52" s="902"/>
      <c r="Y52" s="902"/>
      <c r="Z52" s="902"/>
      <c r="AA52" s="902"/>
      <c r="AB52" s="902"/>
      <c r="AC52" s="902"/>
      <c r="AD52" s="902"/>
      <c r="AE52" s="902"/>
      <c r="AF52" s="902"/>
      <c r="AG52" s="902"/>
      <c r="AH52" s="902"/>
    </row>
    <row r="53" spans="1:56" ht="15.75">
      <c r="B53" s="431"/>
      <c r="C53" s="317"/>
      <c r="D53" s="317"/>
      <c r="E53" s="317"/>
      <c r="F53" s="317"/>
      <c r="G53" s="317"/>
      <c r="H53" s="317"/>
      <c r="I53" s="317"/>
      <c r="J53" s="317"/>
      <c r="K53" s="317"/>
      <c r="L53" s="317"/>
      <c r="M53" s="167"/>
      <c r="N53" s="167"/>
      <c r="O53" s="167"/>
      <c r="P53" s="167"/>
      <c r="Q53" s="167"/>
      <c r="R53" s="167"/>
      <c r="S53" s="167"/>
      <c r="T53" s="167"/>
      <c r="U53" s="461"/>
      <c r="V53" s="930"/>
      <c r="W53" s="931"/>
      <c r="X53" s="931"/>
      <c r="Y53" s="931"/>
      <c r="Z53" s="931"/>
      <c r="AA53" s="931"/>
      <c r="AB53" s="931"/>
      <c r="AC53" s="931"/>
      <c r="AD53" s="931"/>
      <c r="AE53" s="931"/>
      <c r="AF53" s="931"/>
      <c r="AG53" s="931"/>
      <c r="AH53" s="167"/>
    </row>
    <row r="54" spans="1:56" ht="15">
      <c r="B54" s="433"/>
      <c r="C54" s="317"/>
      <c r="D54" s="462"/>
      <c r="E54" s="462"/>
      <c r="F54" s="462"/>
      <c r="G54" s="462"/>
      <c r="H54" s="462"/>
      <c r="I54" s="462"/>
      <c r="J54" s="462"/>
      <c r="K54" s="462"/>
      <c r="L54" s="462"/>
      <c r="M54" s="463"/>
      <c r="N54" s="463"/>
      <c r="O54" s="463"/>
      <c r="P54" s="463"/>
      <c r="Q54" s="463"/>
      <c r="R54" s="463"/>
      <c r="S54" s="463"/>
      <c r="T54" s="463"/>
      <c r="V54" s="927"/>
      <c r="W54" s="927"/>
      <c r="X54" s="927"/>
      <c r="Y54" s="927"/>
      <c r="Z54" s="927"/>
      <c r="AA54" s="927"/>
      <c r="AB54" s="927"/>
      <c r="AC54" s="927"/>
      <c r="AD54" s="927"/>
      <c r="AE54" s="927"/>
      <c r="AF54" s="927"/>
      <c r="AG54" s="927"/>
      <c r="AH54" s="167"/>
    </row>
    <row r="55" spans="1:56" ht="23.25" customHeight="1">
      <c r="B55" s="928"/>
      <c r="C55" s="928"/>
      <c r="D55" s="928"/>
      <c r="E55" s="928"/>
      <c r="F55" s="928"/>
      <c r="G55" s="928"/>
      <c r="H55" s="928"/>
      <c r="I55" s="928"/>
      <c r="J55" s="928"/>
      <c r="K55" s="928"/>
      <c r="L55" s="928"/>
      <c r="M55" s="928"/>
      <c r="N55" s="928"/>
      <c r="O55" s="928"/>
      <c r="P55" s="928"/>
      <c r="Q55" s="928"/>
      <c r="R55" s="928"/>
      <c r="S55" s="928"/>
      <c r="T55" s="779"/>
      <c r="U55" s="928"/>
      <c r="V55" s="928"/>
      <c r="W55" s="928"/>
      <c r="X55" s="928"/>
      <c r="Y55" s="928"/>
      <c r="Z55" s="928"/>
      <c r="AA55" s="928"/>
      <c r="AB55" s="928"/>
      <c r="AC55" s="928"/>
      <c r="AD55" s="928"/>
      <c r="AE55" s="928"/>
      <c r="AF55" s="928"/>
      <c r="AG55" s="928"/>
      <c r="AH55" s="928"/>
      <c r="AI55" s="780"/>
      <c r="AJ55" s="464"/>
      <c r="AK55" s="464"/>
      <c r="AL55" s="464"/>
      <c r="AM55" s="464"/>
      <c r="AN55" s="464"/>
      <c r="AO55" s="464"/>
      <c r="AP55" s="929"/>
      <c r="AQ55" s="929"/>
      <c r="AR55" s="929"/>
      <c r="AS55" s="929"/>
      <c r="AT55" s="929"/>
      <c r="AU55" s="929"/>
      <c r="AV55" s="929"/>
      <c r="AW55" s="929"/>
      <c r="AX55" s="929"/>
      <c r="AY55" s="929"/>
      <c r="AZ55" s="929"/>
      <c r="BA55" s="929"/>
      <c r="BB55" s="929"/>
      <c r="BC55" s="929"/>
      <c r="BD55" s="929"/>
    </row>
    <row r="56" spans="1:56" ht="17.100000000000001" customHeight="1">
      <c r="C56" s="207"/>
      <c r="U56" s="169"/>
    </row>
    <row r="57" spans="1:56" ht="17.100000000000001" customHeight="1">
      <c r="C57" s="207"/>
      <c r="U57" s="169"/>
    </row>
    <row r="58" spans="1:56" ht="17.100000000000001" customHeight="1">
      <c r="C58" s="207"/>
    </row>
    <row r="59" spans="1:56" ht="17.100000000000001" customHeight="1">
      <c r="B59" s="169"/>
      <c r="T59" s="170"/>
      <c r="U59" s="171"/>
    </row>
    <row r="60" spans="1:56" ht="17.100000000000001" customHeight="1">
      <c r="U60" s="172"/>
    </row>
    <row r="61" spans="1:56" ht="17.100000000000001" customHeight="1">
      <c r="A61" s="170"/>
      <c r="B61" s="171"/>
    </row>
    <row r="62" spans="1:56" ht="17.100000000000001" customHeight="1">
      <c r="B62" s="172"/>
    </row>
    <row r="63" spans="1:56" ht="17.100000000000001" customHeight="1"/>
  </sheetData>
  <mergeCells count="44">
    <mergeCell ref="B1:C2"/>
    <mergeCell ref="U1:V2"/>
    <mergeCell ref="B5:C5"/>
    <mergeCell ref="D5:F5"/>
    <mergeCell ref="H5:J5"/>
    <mergeCell ref="L5:N5"/>
    <mergeCell ref="P5:S5"/>
    <mergeCell ref="U5:V5"/>
    <mergeCell ref="W5:X5"/>
    <mergeCell ref="Z5:AA5"/>
    <mergeCell ref="AC5:AD5"/>
    <mergeCell ref="AF5:AH5"/>
    <mergeCell ref="B6:C6"/>
    <mergeCell ref="D6:F7"/>
    <mergeCell ref="H6:J8"/>
    <mergeCell ref="L6:N8"/>
    <mergeCell ref="P6:R8"/>
    <mergeCell ref="U6:V6"/>
    <mergeCell ref="W6:X8"/>
    <mergeCell ref="Z6:AA8"/>
    <mergeCell ref="AC6:AD8"/>
    <mergeCell ref="AF6:AG8"/>
    <mergeCell ref="AP55:BD55"/>
    <mergeCell ref="AD11:AD12"/>
    <mergeCell ref="AF11:AF12"/>
    <mergeCell ref="AG11:AG12"/>
    <mergeCell ref="B52:S52"/>
    <mergeCell ref="T52:AH52"/>
    <mergeCell ref="V53:AG53"/>
    <mergeCell ref="W11:W12"/>
    <mergeCell ref="X11:X12"/>
    <mergeCell ref="Y11:Y12"/>
    <mergeCell ref="Z11:Z12"/>
    <mergeCell ref="AA11:AA12"/>
    <mergeCell ref="F11:F12"/>
    <mergeCell ref="J11:J12"/>
    <mergeCell ref="L11:L12"/>
    <mergeCell ref="N11:N12"/>
    <mergeCell ref="AC11:AC12"/>
    <mergeCell ref="R11:R12"/>
    <mergeCell ref="V54:AG54"/>
    <mergeCell ref="B55:S55"/>
    <mergeCell ref="U55:AH55"/>
    <mergeCell ref="P11:P12"/>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62"/>
  <sheetViews>
    <sheetView showGridLines="0" view="pageBreakPreview" topLeftCell="B1" zoomScale="80" zoomScaleNormal="80" zoomScaleSheetLayoutView="80" workbookViewId="0">
      <pane xSplit="2" ySplit="13" topLeftCell="D14" activePane="bottomRight" state="frozen"/>
      <selection activeCell="AE49" sqref="AE49"/>
      <selection pane="topRight" activeCell="AE49" sqref="AE49"/>
      <selection pane="bottomLeft" activeCell="AE49" sqref="AE49"/>
      <selection pane="bottomRight" activeCell="AE49" sqref="AE49"/>
    </sheetView>
  </sheetViews>
  <sheetFormatPr defaultRowHeight="14.25"/>
  <cols>
    <col min="1" max="1" width="5.42578125" style="166" hidden="1" customWidth="1"/>
    <col min="2" max="2" width="6.42578125" style="166" customWidth="1"/>
    <col min="3" max="3" width="6.5703125" style="166" customWidth="1"/>
    <col min="4" max="4" width="10" style="166" customWidth="1"/>
    <col min="5" max="5" width="0.5703125" style="166" customWidth="1"/>
    <col min="6" max="6" width="10" style="166" customWidth="1"/>
    <col min="7" max="7" width="2.85546875" style="166" customWidth="1"/>
    <col min="8" max="8" width="10" style="166" customWidth="1"/>
    <col min="9" max="9" width="11.140625" style="166" customWidth="1"/>
    <col min="10" max="10" width="2.42578125" style="166" customWidth="1"/>
    <col min="11" max="11" width="10.28515625" style="166" customWidth="1"/>
    <col min="12" max="12" width="10" style="166" customWidth="1"/>
    <col min="13" max="13" width="2.42578125" style="166" customWidth="1"/>
    <col min="14" max="14" width="10.140625" style="166" customWidth="1"/>
    <col min="15" max="15" width="1.28515625" style="166" customWidth="1"/>
    <col min="16" max="16" width="10" style="166" customWidth="1"/>
    <col min="17" max="17" width="1" style="166" customWidth="1"/>
    <col min="18" max="18" width="1.5703125" style="166" customWidth="1"/>
    <col min="19" max="19" width="7.140625" style="228" customWidth="1"/>
    <col min="20" max="20" width="6.42578125" style="166" customWidth="1"/>
    <col min="21" max="21" width="10" style="166" customWidth="1"/>
    <col min="22" max="22" width="0.5703125" style="166" customWidth="1"/>
    <col min="23" max="23" width="10" style="166" customWidth="1"/>
    <col min="24" max="24" width="3.140625" style="166" customWidth="1"/>
    <col min="25" max="25" width="10.85546875" style="166" customWidth="1"/>
    <col min="26" max="26" width="10.7109375" style="166" customWidth="1"/>
    <col min="27" max="27" width="1.7109375" style="166" customWidth="1"/>
    <col min="28" max="28" width="9.5703125" style="166" customWidth="1"/>
    <col min="29" max="29" width="12" style="166" customWidth="1"/>
    <col min="30" max="30" width="1.140625" style="166" customWidth="1"/>
    <col min="31" max="31" width="11.85546875" style="166" customWidth="1"/>
    <col min="32" max="32" width="1" style="166" customWidth="1"/>
    <col min="33" max="33" width="12.5703125" style="166" customWidth="1"/>
    <col min="34" max="34" width="0.85546875" style="166" customWidth="1"/>
    <col min="35" max="16384" width="9.140625" style="166"/>
  </cols>
  <sheetData>
    <row r="1" spans="1:34" s="209" customFormat="1" ht="18" customHeight="1">
      <c r="B1" s="900" t="s">
        <v>162</v>
      </c>
      <c r="C1" s="900"/>
      <c r="D1" s="2" t="s">
        <v>163</v>
      </c>
      <c r="S1" s="900" t="s">
        <v>162</v>
      </c>
      <c r="T1" s="900"/>
      <c r="U1" s="2" t="s">
        <v>164</v>
      </c>
    </row>
    <row r="2" spans="1:34" s="209" customFormat="1" ht="18" customHeight="1">
      <c r="A2" s="113" t="s">
        <v>145</v>
      </c>
      <c r="B2" s="900"/>
      <c r="C2" s="900"/>
      <c r="D2" s="58" t="s">
        <v>165</v>
      </c>
      <c r="S2" s="900"/>
      <c r="T2" s="900"/>
      <c r="U2" s="58" t="s">
        <v>166</v>
      </c>
    </row>
    <row r="3" spans="1:34" s="209" customFormat="1" ht="15" customHeight="1" thickBot="1">
      <c r="A3" s="210"/>
      <c r="B3" s="210"/>
      <c r="C3" s="210"/>
      <c r="D3" s="210"/>
      <c r="E3" s="210"/>
      <c r="F3" s="210"/>
      <c r="G3" s="210"/>
      <c r="H3" s="210"/>
      <c r="I3" s="210"/>
      <c r="J3" s="210"/>
      <c r="K3" s="210"/>
      <c r="L3" s="210"/>
      <c r="M3" s="210"/>
      <c r="N3" s="210"/>
      <c r="O3" s="210"/>
      <c r="P3" s="210"/>
      <c r="Q3" s="210"/>
      <c r="R3" s="210"/>
      <c r="S3" s="211"/>
      <c r="T3" s="210"/>
      <c r="U3" s="210"/>
      <c r="V3" s="210"/>
      <c r="W3" s="210"/>
      <c r="X3" s="210"/>
      <c r="Y3" s="210"/>
      <c r="Z3" s="210"/>
      <c r="AA3" s="210"/>
      <c r="AB3" s="210"/>
      <c r="AC3" s="210"/>
      <c r="AD3" s="210"/>
      <c r="AE3" s="210"/>
      <c r="AF3" s="210"/>
      <c r="AG3" s="210"/>
      <c r="AH3" s="210"/>
    </row>
    <row r="4" spans="1:34" s="110" customFormat="1" ht="5.0999999999999996" customHeight="1">
      <c r="A4" s="116"/>
      <c r="B4" s="117"/>
      <c r="C4" s="117"/>
      <c r="D4" s="117"/>
      <c r="E4" s="117"/>
      <c r="F4" s="117"/>
      <c r="G4" s="117"/>
      <c r="H4" s="117"/>
      <c r="I4" s="117"/>
      <c r="J4" s="117"/>
      <c r="K4" s="117"/>
      <c r="L4" s="117"/>
      <c r="M4" s="117"/>
      <c r="N4" s="117"/>
      <c r="O4" s="117"/>
      <c r="P4" s="117"/>
      <c r="Q4" s="117"/>
      <c r="R4" s="117"/>
      <c r="S4" s="212"/>
      <c r="T4" s="117"/>
      <c r="U4" s="117"/>
      <c r="V4" s="117"/>
      <c r="W4" s="117"/>
      <c r="X4" s="117"/>
      <c r="Y4" s="117"/>
      <c r="Z4" s="117"/>
      <c r="AA4" s="117"/>
      <c r="AB4" s="117"/>
      <c r="AC4" s="117"/>
      <c r="AD4" s="117"/>
      <c r="AE4" s="117"/>
      <c r="AF4" s="117"/>
      <c r="AG4" s="117"/>
      <c r="AH4" s="117"/>
    </row>
    <row r="5" spans="1:34" s="110" customFormat="1" ht="78" customHeight="1">
      <c r="A5" s="116"/>
      <c r="B5" s="568" t="s">
        <v>146</v>
      </c>
      <c r="C5" s="117"/>
      <c r="D5" s="898" t="s">
        <v>167</v>
      </c>
      <c r="E5" s="898"/>
      <c r="F5" s="898"/>
      <c r="G5" s="117"/>
      <c r="H5" s="898" t="s">
        <v>168</v>
      </c>
      <c r="I5" s="898"/>
      <c r="J5" s="117"/>
      <c r="K5" s="898" t="s">
        <v>169</v>
      </c>
      <c r="L5" s="898"/>
      <c r="M5" s="117"/>
      <c r="N5" s="898" t="s">
        <v>170</v>
      </c>
      <c r="O5" s="898"/>
      <c r="P5" s="898"/>
      <c r="Q5" s="898"/>
      <c r="R5" s="898"/>
      <c r="S5" s="568" t="s">
        <v>146</v>
      </c>
      <c r="T5" s="117"/>
      <c r="U5" s="898" t="s">
        <v>171</v>
      </c>
      <c r="V5" s="898"/>
      <c r="W5" s="898"/>
      <c r="X5" s="117"/>
      <c r="Y5" s="898" t="s">
        <v>172</v>
      </c>
      <c r="Z5" s="898"/>
      <c r="AA5" s="117"/>
      <c r="AB5" s="898" t="s">
        <v>173</v>
      </c>
      <c r="AC5" s="898"/>
      <c r="AD5" s="117"/>
      <c r="AE5" s="898" t="s">
        <v>174</v>
      </c>
      <c r="AF5" s="898"/>
      <c r="AG5" s="898"/>
      <c r="AH5" s="898"/>
    </row>
    <row r="6" spans="1:34" s="126" customFormat="1" ht="15" customHeight="1">
      <c r="A6" s="121"/>
      <c r="B6" s="569" t="s">
        <v>21</v>
      </c>
      <c r="C6" s="123"/>
      <c r="D6" s="905" t="s">
        <v>175</v>
      </c>
      <c r="E6" s="905"/>
      <c r="F6" s="905"/>
      <c r="G6" s="122"/>
      <c r="H6" s="896" t="s">
        <v>176</v>
      </c>
      <c r="I6" s="896"/>
      <c r="J6" s="123"/>
      <c r="K6" s="925" t="s">
        <v>177</v>
      </c>
      <c r="L6" s="925"/>
      <c r="M6" s="123"/>
      <c r="N6" s="896" t="s">
        <v>178</v>
      </c>
      <c r="O6" s="896"/>
      <c r="P6" s="896"/>
      <c r="Q6" s="854"/>
      <c r="R6" s="123"/>
      <c r="S6" s="569" t="s">
        <v>21</v>
      </c>
      <c r="T6" s="123"/>
      <c r="U6" s="905" t="s">
        <v>179</v>
      </c>
      <c r="V6" s="905"/>
      <c r="W6" s="905"/>
      <c r="X6" s="122"/>
      <c r="Y6" s="896" t="s">
        <v>180</v>
      </c>
      <c r="Z6" s="896"/>
      <c r="AA6" s="123"/>
      <c r="AB6" s="213" t="s">
        <v>181</v>
      </c>
      <c r="AC6" s="213"/>
      <c r="AD6" s="123"/>
      <c r="AE6" s="896" t="s">
        <v>182</v>
      </c>
      <c r="AF6" s="896"/>
      <c r="AG6" s="896"/>
      <c r="AH6" s="123"/>
    </row>
    <row r="7" spans="1:34" s="110" customFormat="1" ht="33" customHeight="1">
      <c r="A7" s="116"/>
      <c r="B7" s="117"/>
      <c r="C7" s="127"/>
      <c r="D7" s="119"/>
      <c r="E7" s="119"/>
      <c r="F7" s="119"/>
      <c r="G7" s="119"/>
      <c r="H7" s="896"/>
      <c r="I7" s="896"/>
      <c r="J7" s="128"/>
      <c r="K7" s="925"/>
      <c r="L7" s="925"/>
      <c r="M7" s="123"/>
      <c r="N7" s="896"/>
      <c r="O7" s="896"/>
      <c r="P7" s="896"/>
      <c r="Q7" s="854"/>
      <c r="R7" s="119"/>
      <c r="S7" s="212"/>
      <c r="T7" s="127"/>
      <c r="U7" s="905"/>
      <c r="V7" s="905"/>
      <c r="W7" s="905"/>
      <c r="X7" s="119"/>
      <c r="Y7" s="896"/>
      <c r="Z7" s="896"/>
      <c r="AA7" s="128"/>
      <c r="AB7" s="213"/>
      <c r="AC7" s="213"/>
      <c r="AD7" s="123"/>
      <c r="AE7" s="896"/>
      <c r="AF7" s="896"/>
      <c r="AG7" s="896"/>
      <c r="AH7" s="119"/>
    </row>
    <row r="8" spans="1:34" s="110" customFormat="1" ht="5.0999999999999996" customHeight="1">
      <c r="A8" s="116"/>
      <c r="B8" s="127"/>
      <c r="C8" s="127"/>
      <c r="D8" s="130"/>
      <c r="E8" s="130"/>
      <c r="F8" s="130"/>
      <c r="G8" s="131"/>
      <c r="H8" s="130"/>
      <c r="I8" s="130"/>
      <c r="J8" s="131"/>
      <c r="K8" s="130"/>
      <c r="L8" s="130"/>
      <c r="M8" s="131"/>
      <c r="N8" s="130"/>
      <c r="O8" s="130"/>
      <c r="P8" s="130"/>
      <c r="Q8" s="130"/>
      <c r="R8" s="130"/>
      <c r="S8" s="214"/>
      <c r="T8" s="127"/>
      <c r="U8" s="130"/>
      <c r="V8" s="130"/>
      <c r="W8" s="130"/>
      <c r="X8" s="131"/>
      <c r="Y8" s="130"/>
      <c r="Z8" s="130"/>
      <c r="AA8" s="131"/>
      <c r="AB8" s="130"/>
      <c r="AC8" s="130"/>
      <c r="AD8" s="131"/>
      <c r="AE8" s="130"/>
      <c r="AF8" s="130"/>
      <c r="AG8" s="130"/>
      <c r="AH8" s="130"/>
    </row>
    <row r="9" spans="1:34" s="110" customFormat="1" ht="5.0999999999999996" customHeight="1">
      <c r="A9" s="116"/>
      <c r="B9" s="127"/>
      <c r="C9" s="127"/>
      <c r="D9" s="119"/>
      <c r="E9" s="119"/>
      <c r="F9" s="119"/>
      <c r="G9" s="119"/>
      <c r="H9" s="119"/>
      <c r="I9" s="119"/>
      <c r="J9" s="119"/>
      <c r="K9" s="119"/>
      <c r="L9" s="119"/>
      <c r="M9" s="119"/>
      <c r="N9" s="119"/>
      <c r="O9" s="119"/>
      <c r="P9" s="119"/>
      <c r="Q9" s="119"/>
      <c r="R9" s="119"/>
      <c r="S9" s="214"/>
      <c r="T9" s="127"/>
      <c r="U9" s="119"/>
      <c r="V9" s="119"/>
      <c r="W9" s="119"/>
      <c r="X9" s="119"/>
      <c r="Y9" s="119"/>
      <c r="Z9" s="119"/>
      <c r="AA9" s="119"/>
      <c r="AB9" s="119"/>
      <c r="AC9" s="119"/>
      <c r="AD9" s="119"/>
      <c r="AE9" s="119"/>
      <c r="AF9" s="119"/>
      <c r="AG9" s="119"/>
      <c r="AH9" s="119"/>
    </row>
    <row r="10" spans="1:34" s="110" customFormat="1" ht="15.75" customHeight="1">
      <c r="A10" s="116"/>
      <c r="B10" s="127"/>
      <c r="C10" s="127"/>
      <c r="D10" s="339" t="s">
        <v>183</v>
      </c>
      <c r="E10" s="215"/>
      <c r="F10" s="894" t="s">
        <v>184</v>
      </c>
      <c r="G10" s="119"/>
      <c r="H10" s="339" t="s">
        <v>183</v>
      </c>
      <c r="I10" s="894" t="s">
        <v>184</v>
      </c>
      <c r="J10" s="119"/>
      <c r="K10" s="339" t="s">
        <v>183</v>
      </c>
      <c r="L10" s="894" t="s">
        <v>184</v>
      </c>
      <c r="M10" s="897"/>
      <c r="N10" s="339" t="s">
        <v>183</v>
      </c>
      <c r="O10" s="894"/>
      <c r="P10" s="894" t="s">
        <v>184</v>
      </c>
      <c r="Q10" s="853"/>
      <c r="R10" s="117"/>
      <c r="S10" s="214"/>
      <c r="T10" s="127"/>
      <c r="U10" s="339" t="s">
        <v>183</v>
      </c>
      <c r="V10" s="119"/>
      <c r="W10" s="894" t="s">
        <v>184</v>
      </c>
      <c r="X10" s="119"/>
      <c r="Y10" s="935" t="s">
        <v>185</v>
      </c>
      <c r="Z10" s="894" t="s">
        <v>184</v>
      </c>
      <c r="AA10" s="119"/>
      <c r="AB10" s="137" t="s">
        <v>186</v>
      </c>
      <c r="AC10" s="894" t="s">
        <v>184</v>
      </c>
      <c r="AD10" s="897"/>
      <c r="AE10" s="339" t="s">
        <v>183</v>
      </c>
      <c r="AF10" s="117"/>
      <c r="AG10" s="894" t="s">
        <v>184</v>
      </c>
      <c r="AH10" s="117"/>
    </row>
    <row r="11" spans="1:34" s="110" customFormat="1" ht="15.75" customHeight="1">
      <c r="A11" s="116"/>
      <c r="B11" s="127"/>
      <c r="C11" s="127"/>
      <c r="D11" s="339" t="s">
        <v>187</v>
      </c>
      <c r="E11" s="334"/>
      <c r="F11" s="894"/>
      <c r="G11" s="119"/>
      <c r="H11" s="339" t="s">
        <v>187</v>
      </c>
      <c r="I11" s="894"/>
      <c r="J11" s="119"/>
      <c r="K11" s="339" t="s">
        <v>187</v>
      </c>
      <c r="L11" s="894"/>
      <c r="M11" s="897"/>
      <c r="N11" s="339" t="s">
        <v>187</v>
      </c>
      <c r="O11" s="894"/>
      <c r="P11" s="894"/>
      <c r="Q11" s="853"/>
      <c r="R11" s="117"/>
      <c r="S11" s="214"/>
      <c r="T11" s="127"/>
      <c r="U11" s="339" t="s">
        <v>187</v>
      </c>
      <c r="V11" s="119"/>
      <c r="W11" s="894"/>
      <c r="X11" s="119"/>
      <c r="Y11" s="935"/>
      <c r="Z11" s="894"/>
      <c r="AA11" s="119"/>
      <c r="AB11" s="339" t="s">
        <v>187</v>
      </c>
      <c r="AC11" s="894"/>
      <c r="AD11" s="897"/>
      <c r="AE11" s="339" t="s">
        <v>187</v>
      </c>
      <c r="AF11" s="117"/>
      <c r="AG11" s="894"/>
      <c r="AH11" s="117"/>
    </row>
    <row r="12" spans="1:34" s="110" customFormat="1" ht="22.5" customHeight="1">
      <c r="A12" s="116"/>
      <c r="B12" s="127"/>
      <c r="C12" s="127"/>
      <c r="D12" s="334" t="s">
        <v>143</v>
      </c>
      <c r="E12" s="215"/>
      <c r="F12" s="140"/>
      <c r="G12" s="117"/>
      <c r="H12" s="334" t="s">
        <v>143</v>
      </c>
      <c r="I12" s="339"/>
      <c r="J12" s="117"/>
      <c r="K12" s="334" t="s">
        <v>143</v>
      </c>
      <c r="L12" s="339"/>
      <c r="M12" s="897"/>
      <c r="N12" s="334" t="s">
        <v>143</v>
      </c>
      <c r="O12" s="339"/>
      <c r="P12" s="140"/>
      <c r="Q12" s="140"/>
      <c r="R12" s="117"/>
      <c r="S12" s="214"/>
      <c r="T12" s="127"/>
      <c r="U12" s="334" t="s">
        <v>143</v>
      </c>
      <c r="V12" s="117"/>
      <c r="W12" s="140"/>
      <c r="X12" s="117"/>
      <c r="Y12" s="333" t="s">
        <v>188</v>
      </c>
      <c r="Z12" s="339"/>
      <c r="AA12" s="117"/>
      <c r="AB12" s="334" t="s">
        <v>143</v>
      </c>
      <c r="AC12" s="140"/>
      <c r="AD12" s="897"/>
      <c r="AE12" s="334" t="s">
        <v>143</v>
      </c>
      <c r="AF12" s="117"/>
      <c r="AG12" s="140"/>
      <c r="AH12" s="117"/>
    </row>
    <row r="13" spans="1:34" s="110" customFormat="1" ht="5.0999999999999996" customHeight="1" thickBot="1">
      <c r="A13" s="142"/>
      <c r="B13" s="143"/>
      <c r="C13" s="143"/>
      <c r="D13" s="143"/>
      <c r="E13" s="143"/>
      <c r="F13" s="143"/>
      <c r="G13" s="143"/>
      <c r="H13" s="143"/>
      <c r="I13" s="144"/>
      <c r="J13" s="143"/>
      <c r="K13" s="143"/>
      <c r="L13" s="143"/>
      <c r="M13" s="143"/>
      <c r="N13" s="143"/>
      <c r="O13" s="143"/>
      <c r="P13" s="143"/>
      <c r="Q13" s="143"/>
      <c r="R13" s="143"/>
      <c r="S13" s="216"/>
      <c r="T13" s="143"/>
      <c r="U13" s="143"/>
      <c r="V13" s="143"/>
      <c r="W13" s="143"/>
      <c r="X13" s="143"/>
      <c r="Y13" s="143"/>
      <c r="Z13" s="144"/>
      <c r="AA13" s="143"/>
      <c r="AB13" s="143"/>
      <c r="AC13" s="143"/>
      <c r="AD13" s="143"/>
      <c r="AE13" s="143"/>
      <c r="AF13" s="143"/>
      <c r="AG13" s="143"/>
      <c r="AH13" s="143"/>
    </row>
    <row r="14" spans="1:34" s="110" customFormat="1" ht="17.100000000000001" customHeight="1">
      <c r="B14" s="150"/>
      <c r="C14" s="150"/>
      <c r="D14" s="150"/>
      <c r="E14" s="150"/>
      <c r="F14" s="150"/>
      <c r="G14" s="150"/>
      <c r="H14" s="150"/>
      <c r="I14" s="150"/>
      <c r="J14" s="150"/>
      <c r="K14" s="150"/>
      <c r="L14" s="150"/>
      <c r="M14" s="150"/>
      <c r="N14" s="150"/>
      <c r="O14" s="150"/>
      <c r="P14" s="150"/>
      <c r="Q14" s="150"/>
      <c r="R14" s="150"/>
      <c r="S14" s="217"/>
      <c r="T14" s="150"/>
      <c r="U14" s="150"/>
      <c r="V14" s="150"/>
      <c r="W14" s="150"/>
      <c r="X14" s="150"/>
      <c r="Y14" s="150"/>
      <c r="Z14" s="150"/>
      <c r="AA14" s="150"/>
      <c r="AB14" s="150"/>
      <c r="AC14" s="150"/>
      <c r="AD14" s="150"/>
      <c r="AE14" s="150"/>
      <c r="AF14" s="150"/>
      <c r="AG14" s="150"/>
      <c r="AH14" s="150"/>
    </row>
    <row r="15" spans="1:34" s="110" customFormat="1" ht="17.100000000000001" customHeight="1">
      <c r="B15" s="30" t="s">
        <v>32</v>
      </c>
      <c r="C15" s="150"/>
      <c r="D15" s="45">
        <v>143281</v>
      </c>
      <c r="E15" s="45">
        <v>0</v>
      </c>
      <c r="F15" s="150">
        <v>256672</v>
      </c>
      <c r="G15" s="150"/>
      <c r="H15" s="150">
        <v>91907</v>
      </c>
      <c r="I15" s="150">
        <v>232568</v>
      </c>
      <c r="J15" s="150"/>
      <c r="K15" s="150">
        <v>95682</v>
      </c>
      <c r="L15" s="150">
        <v>97846</v>
      </c>
      <c r="M15" s="150"/>
      <c r="N15" s="150">
        <v>295040</v>
      </c>
      <c r="O15" s="150">
        <v>0</v>
      </c>
      <c r="P15" s="150">
        <v>268126</v>
      </c>
      <c r="Q15" s="150"/>
      <c r="R15" s="45"/>
      <c r="S15" s="30" t="s">
        <v>32</v>
      </c>
      <c r="T15" s="45"/>
      <c r="U15" s="150">
        <v>162870</v>
      </c>
      <c r="V15" s="150">
        <v>0</v>
      </c>
      <c r="W15" s="150">
        <v>365203</v>
      </c>
      <c r="X15" s="150"/>
      <c r="Y15" s="150">
        <v>153526</v>
      </c>
      <c r="Z15" s="150">
        <v>434739</v>
      </c>
      <c r="AA15" s="150"/>
      <c r="AB15" s="150">
        <v>1118</v>
      </c>
      <c r="AC15" s="150">
        <v>2333393</v>
      </c>
      <c r="AD15" s="150"/>
      <c r="AE15" s="150">
        <v>1082233</v>
      </c>
      <c r="AF15" s="150"/>
      <c r="AG15" s="150">
        <v>1279382</v>
      </c>
      <c r="AH15" s="45"/>
    </row>
    <row r="16" spans="1:34" s="110" customFormat="1" ht="17.100000000000001" customHeight="1">
      <c r="B16" s="347" t="s">
        <v>306</v>
      </c>
      <c r="C16" s="353"/>
      <c r="D16" s="352">
        <v>129284.107</v>
      </c>
      <c r="E16" s="352">
        <v>0</v>
      </c>
      <c r="F16" s="352">
        <v>249969.43100000001</v>
      </c>
      <c r="G16" s="352"/>
      <c r="H16" s="352">
        <v>72331.195000000007</v>
      </c>
      <c r="I16" s="352">
        <v>201437.68700000001</v>
      </c>
      <c r="J16" s="352"/>
      <c r="K16" s="352">
        <v>97198.884000000005</v>
      </c>
      <c r="L16" s="352">
        <v>105178.61500000001</v>
      </c>
      <c r="M16" s="352"/>
      <c r="N16" s="352">
        <v>322054.52600000001</v>
      </c>
      <c r="O16" s="352">
        <v>0</v>
      </c>
      <c r="P16" s="352">
        <v>308521.5</v>
      </c>
      <c r="Q16" s="352"/>
      <c r="R16" s="352"/>
      <c r="S16" s="347" t="s">
        <v>306</v>
      </c>
      <c r="T16" s="352"/>
      <c r="U16" s="352">
        <v>195984.152</v>
      </c>
      <c r="V16" s="352">
        <v>0</v>
      </c>
      <c r="W16" s="352">
        <v>430586.50900000002</v>
      </c>
      <c r="X16" s="352"/>
      <c r="Y16" s="352">
        <v>138137.122</v>
      </c>
      <c r="Z16" s="352">
        <v>396549.745</v>
      </c>
      <c r="AA16" s="352"/>
      <c r="AB16" s="352">
        <v>1207.7370000000001</v>
      </c>
      <c r="AC16" s="352">
        <v>2558509.7429999998</v>
      </c>
      <c r="AD16" s="352"/>
      <c r="AE16" s="352">
        <v>1079936.7560000001</v>
      </c>
      <c r="AF16" s="352"/>
      <c r="AG16" s="352">
        <v>1269898.166</v>
      </c>
      <c r="AH16" s="45"/>
    </row>
    <row r="17" spans="1:34" s="110" customFormat="1" ht="17.100000000000001" customHeight="1">
      <c r="B17" s="30" t="s">
        <v>458</v>
      </c>
      <c r="C17" s="353"/>
      <c r="D17" s="352">
        <v>141410</v>
      </c>
      <c r="E17" s="352"/>
      <c r="F17" s="352">
        <v>281452</v>
      </c>
      <c r="G17" s="352"/>
      <c r="H17" s="352">
        <v>61059</v>
      </c>
      <c r="I17" s="352">
        <v>166643</v>
      </c>
      <c r="J17" s="352"/>
      <c r="K17" s="352">
        <v>113325</v>
      </c>
      <c r="L17" s="352">
        <v>129525</v>
      </c>
      <c r="M17" s="352"/>
      <c r="N17" s="352">
        <v>345023</v>
      </c>
      <c r="O17" s="352"/>
      <c r="P17" s="352">
        <v>336592</v>
      </c>
      <c r="Q17" s="352"/>
      <c r="R17" s="352"/>
      <c r="S17" s="30" t="s">
        <v>458</v>
      </c>
      <c r="T17" s="352"/>
      <c r="U17" s="352">
        <v>191537</v>
      </c>
      <c r="V17" s="352"/>
      <c r="W17" s="352">
        <v>462788</v>
      </c>
      <c r="X17" s="352"/>
      <c r="Y17" s="352">
        <v>149710</v>
      </c>
      <c r="Z17" s="576">
        <v>438186</v>
      </c>
      <c r="AA17" s="352"/>
      <c r="AB17" s="352">
        <v>1335</v>
      </c>
      <c r="AC17" s="352">
        <v>3077558</v>
      </c>
      <c r="AD17" s="352"/>
      <c r="AE17" s="352">
        <v>1036064</v>
      </c>
      <c r="AF17" s="352"/>
      <c r="AG17" s="352">
        <v>1196320</v>
      </c>
      <c r="AH17" s="45"/>
    </row>
    <row r="18" spans="1:34" s="636" customFormat="1" ht="16.5" customHeight="1">
      <c r="B18" s="30" t="s">
        <v>464</v>
      </c>
      <c r="C18" s="640"/>
      <c r="D18" s="576">
        <v>128991.315</v>
      </c>
      <c r="E18" s="576"/>
      <c r="F18" s="576">
        <v>229786.37099999998</v>
      </c>
      <c r="G18" s="576"/>
      <c r="H18" s="576">
        <v>70900</v>
      </c>
      <c r="I18" s="576">
        <v>179242</v>
      </c>
      <c r="J18" s="576"/>
      <c r="K18" s="576">
        <v>97654</v>
      </c>
      <c r="L18" s="576">
        <v>123515</v>
      </c>
      <c r="M18" s="576"/>
      <c r="N18" s="576">
        <v>367304</v>
      </c>
      <c r="O18" s="576"/>
      <c r="P18" s="576">
        <v>355144.07700000005</v>
      </c>
      <c r="Q18" s="576"/>
      <c r="R18" s="576"/>
      <c r="S18" s="30" t="s">
        <v>464</v>
      </c>
      <c r="T18" s="576"/>
      <c r="U18" s="576">
        <v>199438</v>
      </c>
      <c r="V18" s="576"/>
      <c r="W18" s="576">
        <v>459770</v>
      </c>
      <c r="X18" s="576"/>
      <c r="Y18" s="576">
        <v>140112</v>
      </c>
      <c r="Z18" s="576">
        <v>410439</v>
      </c>
      <c r="AA18" s="576"/>
      <c r="AB18" s="576">
        <v>954</v>
      </c>
      <c r="AC18" s="576">
        <v>2241293</v>
      </c>
      <c r="AD18" s="576"/>
      <c r="AE18" s="576">
        <v>768438</v>
      </c>
      <c r="AF18" s="576"/>
      <c r="AG18" s="576">
        <v>932891</v>
      </c>
      <c r="AH18" s="576"/>
    </row>
    <row r="19" spans="1:34" s="636" customFormat="1" ht="16.5" customHeight="1">
      <c r="B19" s="634" t="s">
        <v>482</v>
      </c>
      <c r="C19" s="640"/>
      <c r="D19" s="576">
        <v>153577</v>
      </c>
      <c r="E19" s="576"/>
      <c r="F19" s="576">
        <v>327068</v>
      </c>
      <c r="G19" s="576"/>
      <c r="H19" s="576">
        <v>66865</v>
      </c>
      <c r="I19" s="576">
        <v>170458</v>
      </c>
      <c r="J19" s="576"/>
      <c r="K19" s="576">
        <v>111834</v>
      </c>
      <c r="L19" s="576">
        <v>132771</v>
      </c>
      <c r="M19" s="576"/>
      <c r="N19" s="576">
        <v>364083</v>
      </c>
      <c r="O19" s="576"/>
      <c r="P19" s="576">
        <v>356401</v>
      </c>
      <c r="Q19" s="576"/>
      <c r="R19" s="576"/>
      <c r="S19" s="634" t="s">
        <v>482</v>
      </c>
      <c r="T19" s="576"/>
      <c r="U19" s="576">
        <v>195356.61820000003</v>
      </c>
      <c r="V19" s="576">
        <v>0</v>
      </c>
      <c r="W19" s="576">
        <v>477684.52100000001</v>
      </c>
      <c r="X19" s="576"/>
      <c r="Y19" s="576">
        <v>128425.67041999999</v>
      </c>
      <c r="Z19" s="576">
        <v>373384.88299999997</v>
      </c>
      <c r="AA19" s="576">
        <v>0</v>
      </c>
      <c r="AB19" s="576">
        <v>801.8095828999999</v>
      </c>
      <c r="AC19" s="576">
        <v>1619074.7950000004</v>
      </c>
      <c r="AD19" s="576">
        <v>0</v>
      </c>
      <c r="AE19" s="576">
        <v>840085.576</v>
      </c>
      <c r="AF19" s="576">
        <v>0</v>
      </c>
      <c r="AG19" s="576">
        <v>947579.34899999993</v>
      </c>
      <c r="AH19" s="576"/>
    </row>
    <row r="20" spans="1:34" s="636" customFormat="1" ht="16.5" customHeight="1">
      <c r="B20" s="671" t="s">
        <v>474</v>
      </c>
      <c r="C20" s="640"/>
      <c r="D20" s="576">
        <v>159401.83499999999</v>
      </c>
      <c r="E20" s="576"/>
      <c r="F20" s="576">
        <v>342992.46100000001</v>
      </c>
      <c r="G20" s="576"/>
      <c r="H20" s="576">
        <v>55854.262000000002</v>
      </c>
      <c r="I20" s="576">
        <v>147118.785</v>
      </c>
      <c r="J20" s="576"/>
      <c r="K20" s="576">
        <v>77096.841</v>
      </c>
      <c r="L20" s="576">
        <v>103504.55100000001</v>
      </c>
      <c r="M20" s="576"/>
      <c r="N20" s="576">
        <v>370908.435</v>
      </c>
      <c r="O20" s="576"/>
      <c r="P20" s="576">
        <v>499073.62900000002</v>
      </c>
      <c r="Q20" s="576"/>
      <c r="R20" s="576"/>
      <c r="S20" s="671" t="s">
        <v>474</v>
      </c>
      <c r="T20" s="576"/>
      <c r="U20" s="576">
        <v>215914.28400000001</v>
      </c>
      <c r="V20" s="576"/>
      <c r="W20" s="576">
        <v>609622.81000000006</v>
      </c>
      <c r="X20" s="576"/>
      <c r="Y20" s="576">
        <v>141876.54199999999</v>
      </c>
      <c r="Z20" s="576">
        <v>418084.11900000001</v>
      </c>
      <c r="AA20" s="576"/>
      <c r="AB20" s="576">
        <v>1020.458</v>
      </c>
      <c r="AC20" s="576">
        <v>2742392.392</v>
      </c>
      <c r="AD20" s="576"/>
      <c r="AE20" s="576">
        <v>852707.15700000001</v>
      </c>
      <c r="AF20" s="576"/>
      <c r="AG20" s="576">
        <v>1145667.2890000001</v>
      </c>
      <c r="AH20" s="576"/>
    </row>
    <row r="21" spans="1:34" s="110" customFormat="1" ht="15.75" customHeight="1">
      <c r="A21" s="199"/>
      <c r="B21" s="157"/>
      <c r="C21" s="158"/>
      <c r="D21" s="219"/>
      <c r="E21" s="158"/>
      <c r="F21" s="219"/>
      <c r="G21" s="158"/>
      <c r="H21" s="219"/>
      <c r="I21" s="220"/>
      <c r="J21" s="158"/>
      <c r="K21" s="219"/>
      <c r="L21" s="219"/>
      <c r="M21" s="158"/>
      <c r="N21" s="219"/>
      <c r="O21" s="158"/>
      <c r="P21" s="219"/>
      <c r="Q21" s="219"/>
      <c r="R21" s="221"/>
      <c r="S21" s="222"/>
      <c r="T21" s="158"/>
      <c r="U21" s="219"/>
      <c r="V21" s="158"/>
      <c r="W21" s="219"/>
      <c r="X21" s="158"/>
      <c r="Y21" s="219"/>
      <c r="Z21" s="220"/>
      <c r="AA21" s="158"/>
      <c r="AB21" s="219"/>
      <c r="AC21" s="219"/>
      <c r="AD21" s="158"/>
      <c r="AE21" s="219"/>
      <c r="AF21" s="158"/>
      <c r="AG21" s="219"/>
      <c r="AH21" s="223"/>
    </row>
    <row r="22" spans="1:34" s="126" customFormat="1" ht="15.75">
      <c r="B22" s="356"/>
      <c r="C22" s="363"/>
      <c r="D22" s="363"/>
      <c r="E22" s="363"/>
      <c r="F22" s="363"/>
      <c r="G22" s="363"/>
      <c r="H22" s="363"/>
      <c r="I22" s="364"/>
      <c r="J22" s="363"/>
      <c r="K22" s="363"/>
      <c r="L22" s="363"/>
      <c r="M22" s="363"/>
      <c r="N22" s="363"/>
      <c r="O22" s="363"/>
      <c r="P22" s="363"/>
      <c r="Q22" s="363"/>
      <c r="R22" s="363"/>
      <c r="S22" s="365"/>
      <c r="T22" s="363"/>
      <c r="U22" s="363"/>
      <c r="V22" s="363"/>
      <c r="W22" s="363"/>
      <c r="X22" s="363"/>
      <c r="Y22" s="363"/>
      <c r="Z22" s="364"/>
      <c r="AA22" s="363"/>
      <c r="AB22" s="363"/>
      <c r="AC22" s="363"/>
      <c r="AD22" s="363"/>
      <c r="AE22" s="363"/>
      <c r="AF22" s="363"/>
      <c r="AG22" s="363"/>
      <c r="AH22" s="224"/>
    </row>
    <row r="23" spans="1:34" s="636" customFormat="1" ht="16.5" customHeight="1">
      <c r="A23" s="580"/>
      <c r="B23" s="634" t="s">
        <v>482</v>
      </c>
      <c r="C23" s="640" t="s">
        <v>40</v>
      </c>
      <c r="D23" s="640">
        <v>12852.26</v>
      </c>
      <c r="E23" s="640"/>
      <c r="F23" s="640">
        <v>27268.800999999999</v>
      </c>
      <c r="G23" s="640"/>
      <c r="H23" s="640">
        <v>7655.482</v>
      </c>
      <c r="I23" s="640">
        <v>18975.177</v>
      </c>
      <c r="J23" s="640"/>
      <c r="K23" s="640">
        <v>2079.375</v>
      </c>
      <c r="L23" s="640">
        <v>2255.5079999999998</v>
      </c>
      <c r="M23" s="640"/>
      <c r="N23" s="658">
        <v>22417.841</v>
      </c>
      <c r="O23" s="665"/>
      <c r="P23" s="658">
        <v>21260.31</v>
      </c>
      <c r="Q23" s="658"/>
      <c r="R23" s="640"/>
      <c r="S23" s="634" t="s">
        <v>482</v>
      </c>
      <c r="T23" s="640" t="s">
        <v>40</v>
      </c>
      <c r="U23" s="640">
        <v>18747.137999999999</v>
      </c>
      <c r="V23" s="640"/>
      <c r="W23" s="640">
        <v>37692.756000000001</v>
      </c>
      <c r="X23" s="640"/>
      <c r="Y23" s="640">
        <v>14734.53</v>
      </c>
      <c r="Z23" s="640">
        <v>40392.817000000003</v>
      </c>
      <c r="AA23" s="640"/>
      <c r="AB23" s="640">
        <v>92.771998999999994</v>
      </c>
      <c r="AC23" s="640">
        <v>214632.94699999999</v>
      </c>
      <c r="AD23" s="640"/>
      <c r="AE23" s="658">
        <v>73415.342999999993</v>
      </c>
      <c r="AF23" s="665"/>
      <c r="AG23" s="658">
        <v>77768.888999999996</v>
      </c>
      <c r="AH23" s="576"/>
    </row>
    <row r="24" spans="1:34" s="636" customFormat="1" ht="16.5" customHeight="1">
      <c r="A24" s="580"/>
      <c r="B24" s="634"/>
      <c r="C24" s="635" t="s">
        <v>33</v>
      </c>
      <c r="D24" s="640">
        <v>9956.1818000000003</v>
      </c>
      <c r="E24" s="640"/>
      <c r="F24" s="640">
        <v>23973.187999999998</v>
      </c>
      <c r="G24" s="640"/>
      <c r="H24" s="640">
        <v>5319.9959000000008</v>
      </c>
      <c r="I24" s="640">
        <v>11785.125</v>
      </c>
      <c r="J24" s="640"/>
      <c r="K24" s="640">
        <v>26608.959999999999</v>
      </c>
      <c r="L24" s="640">
        <v>29968.560000000001</v>
      </c>
      <c r="M24" s="640"/>
      <c r="N24" s="658">
        <v>11200.387000000001</v>
      </c>
      <c r="O24" s="665"/>
      <c r="P24" s="658">
        <v>10677.206</v>
      </c>
      <c r="Q24" s="658"/>
      <c r="R24" s="640"/>
      <c r="S24" s="634"/>
      <c r="T24" s="635" t="s">
        <v>33</v>
      </c>
      <c r="U24" s="640">
        <v>7832.5532000000003</v>
      </c>
      <c r="V24" s="640"/>
      <c r="W24" s="640">
        <v>23220.118999999999</v>
      </c>
      <c r="X24" s="640"/>
      <c r="Y24" s="640">
        <v>6546.1310000000003</v>
      </c>
      <c r="Z24" s="640">
        <v>21203.698</v>
      </c>
      <c r="AA24" s="640"/>
      <c r="AB24" s="640">
        <v>42.432751000000003</v>
      </c>
      <c r="AC24" s="640">
        <v>102941.671</v>
      </c>
      <c r="AD24" s="640"/>
      <c r="AE24" s="658">
        <v>35693.451999999997</v>
      </c>
      <c r="AF24" s="665"/>
      <c r="AG24" s="658">
        <v>40918.571000000004</v>
      </c>
      <c r="AH24" s="576"/>
    </row>
    <row r="25" spans="1:34" s="636" customFormat="1" ht="16.5" customHeight="1">
      <c r="A25" s="580"/>
      <c r="B25" s="634"/>
      <c r="C25" s="635" t="s">
        <v>34</v>
      </c>
      <c r="D25" s="640">
        <v>18519.289799999999</v>
      </c>
      <c r="E25" s="640"/>
      <c r="F25" s="640">
        <v>34298.290999999997</v>
      </c>
      <c r="G25" s="640"/>
      <c r="H25" s="640">
        <v>8089.8864999999996</v>
      </c>
      <c r="I25" s="640">
        <v>19943.46</v>
      </c>
      <c r="J25" s="640"/>
      <c r="K25" s="640">
        <v>4619.2849999999999</v>
      </c>
      <c r="L25" s="640">
        <v>5353.8940000000002</v>
      </c>
      <c r="M25" s="640"/>
      <c r="N25" s="658">
        <v>53128.225250000003</v>
      </c>
      <c r="O25" s="665"/>
      <c r="P25" s="658">
        <v>53310.536</v>
      </c>
      <c r="Q25" s="658"/>
      <c r="R25" s="640"/>
      <c r="S25" s="634"/>
      <c r="T25" s="635" t="s">
        <v>34</v>
      </c>
      <c r="U25" s="640">
        <v>10954.392</v>
      </c>
      <c r="V25" s="640"/>
      <c r="W25" s="640">
        <v>29131.409</v>
      </c>
      <c r="X25" s="640"/>
      <c r="Y25" s="640">
        <v>7763.6689999999999</v>
      </c>
      <c r="Z25" s="640">
        <v>23942.296999999999</v>
      </c>
      <c r="AA25" s="640"/>
      <c r="AB25" s="640">
        <v>83.421000000000006</v>
      </c>
      <c r="AC25" s="640">
        <v>180383.693</v>
      </c>
      <c r="AD25" s="640"/>
      <c r="AE25" s="658">
        <v>100045.423</v>
      </c>
      <c r="AF25" s="665"/>
      <c r="AG25" s="658">
        <v>93459.281000000003</v>
      </c>
      <c r="AH25" s="576"/>
    </row>
    <row r="26" spans="1:34" s="636" customFormat="1" ht="16.5" customHeight="1">
      <c r="A26" s="580"/>
      <c r="B26" s="634"/>
      <c r="C26" s="635" t="s">
        <v>312</v>
      </c>
      <c r="D26" s="640">
        <v>11919.178</v>
      </c>
      <c r="E26" s="640"/>
      <c r="F26" s="640">
        <v>23654.13</v>
      </c>
      <c r="G26" s="640"/>
      <c r="H26" s="640">
        <v>7369.8751499999998</v>
      </c>
      <c r="I26" s="640">
        <v>19187.829000000002</v>
      </c>
      <c r="J26" s="640"/>
      <c r="K26" s="640">
        <v>3761.31</v>
      </c>
      <c r="L26" s="640">
        <v>4565.7209999999995</v>
      </c>
      <c r="M26" s="640"/>
      <c r="N26" s="658">
        <v>11890.32345</v>
      </c>
      <c r="O26" s="665"/>
      <c r="P26" s="658">
        <v>12510.763000000001</v>
      </c>
      <c r="Q26" s="658"/>
      <c r="R26" s="640"/>
      <c r="S26" s="634"/>
      <c r="T26" s="635" t="s">
        <v>312</v>
      </c>
      <c r="U26" s="640">
        <v>26003.574000000001</v>
      </c>
      <c r="V26" s="640"/>
      <c r="W26" s="640">
        <v>58892.375999999997</v>
      </c>
      <c r="X26" s="640"/>
      <c r="Y26" s="640">
        <v>6300.2154200000004</v>
      </c>
      <c r="Z26" s="640">
        <v>19962.907999999999</v>
      </c>
      <c r="AA26" s="640"/>
      <c r="AB26" s="640">
        <v>57.088157000000002</v>
      </c>
      <c r="AC26" s="640">
        <v>125945.114</v>
      </c>
      <c r="AD26" s="640"/>
      <c r="AE26" s="658">
        <v>106841.912</v>
      </c>
      <c r="AF26" s="665"/>
      <c r="AG26" s="658">
        <v>106304.60799999999</v>
      </c>
      <c r="AH26" s="576"/>
    </row>
    <row r="27" spans="1:34" s="636" customFormat="1" ht="16.5" customHeight="1">
      <c r="A27" s="580"/>
      <c r="B27" s="634"/>
      <c r="C27" s="635" t="s">
        <v>35</v>
      </c>
      <c r="D27" s="640">
        <v>9706.09</v>
      </c>
      <c r="E27" s="640"/>
      <c r="F27" s="640">
        <v>21250.705999999998</v>
      </c>
      <c r="G27" s="640"/>
      <c r="H27" s="640">
        <v>4832.2439999999997</v>
      </c>
      <c r="I27" s="640">
        <v>12803.057000000001</v>
      </c>
      <c r="J27" s="640"/>
      <c r="K27" s="640">
        <v>4901.6130000000003</v>
      </c>
      <c r="L27" s="640">
        <v>6722.0039999999999</v>
      </c>
      <c r="M27" s="640"/>
      <c r="N27" s="658">
        <v>27051.991999999998</v>
      </c>
      <c r="O27" s="665"/>
      <c r="P27" s="658">
        <v>28582.21</v>
      </c>
      <c r="Q27" s="658"/>
      <c r="R27" s="640"/>
      <c r="S27" s="634"/>
      <c r="T27" s="635" t="s">
        <v>35</v>
      </c>
      <c r="U27" s="640">
        <v>23886.999</v>
      </c>
      <c r="V27" s="640"/>
      <c r="W27" s="640">
        <v>53778.565999999999</v>
      </c>
      <c r="X27" s="640"/>
      <c r="Y27" s="640">
        <v>5576.7929999999997</v>
      </c>
      <c r="Z27" s="640">
        <v>15674.699000000001</v>
      </c>
      <c r="AA27" s="640"/>
      <c r="AB27" s="640">
        <v>21.420404999999999</v>
      </c>
      <c r="AC27" s="640">
        <v>48921.641000000003</v>
      </c>
      <c r="AD27" s="640"/>
      <c r="AE27" s="658">
        <v>79438.740999999995</v>
      </c>
      <c r="AF27" s="665"/>
      <c r="AG27" s="658">
        <v>93501.081999999995</v>
      </c>
      <c r="AH27" s="576"/>
    </row>
    <row r="28" spans="1:34" s="636" customFormat="1" ht="16.5" customHeight="1">
      <c r="A28" s="580"/>
      <c r="B28" s="634"/>
      <c r="C28" s="635" t="s">
        <v>36</v>
      </c>
      <c r="D28" s="640">
        <v>35776.28</v>
      </c>
      <c r="E28" s="640"/>
      <c r="F28" s="640">
        <v>75249.521999999997</v>
      </c>
      <c r="G28" s="640"/>
      <c r="H28" s="640">
        <v>4174.4449999999997</v>
      </c>
      <c r="I28" s="640">
        <v>11326.921</v>
      </c>
      <c r="J28" s="640"/>
      <c r="K28" s="640">
        <v>11818.33</v>
      </c>
      <c r="L28" s="640">
        <v>14511.157999999999</v>
      </c>
      <c r="M28" s="640"/>
      <c r="N28" s="658">
        <v>40992.574999999997</v>
      </c>
      <c r="O28" s="665"/>
      <c r="P28" s="658">
        <v>40088.589</v>
      </c>
      <c r="Q28" s="658"/>
      <c r="R28" s="640"/>
      <c r="S28" s="634"/>
      <c r="T28" s="635" t="s">
        <v>36</v>
      </c>
      <c r="U28" s="640">
        <v>15087.368</v>
      </c>
      <c r="V28" s="640"/>
      <c r="W28" s="640">
        <v>37935.83</v>
      </c>
      <c r="X28" s="640"/>
      <c r="Y28" s="640">
        <v>8109.0609999999997</v>
      </c>
      <c r="Z28" s="640">
        <v>24191.245999999999</v>
      </c>
      <c r="AA28" s="640"/>
      <c r="AB28" s="640">
        <v>61.879479000000003</v>
      </c>
      <c r="AC28" s="640">
        <v>110192.38</v>
      </c>
      <c r="AD28" s="640"/>
      <c r="AE28" s="658">
        <v>60015.953000000001</v>
      </c>
      <c r="AF28" s="665"/>
      <c r="AG28" s="658">
        <v>74816.941999999995</v>
      </c>
      <c r="AH28" s="576"/>
    </row>
    <row r="29" spans="1:34" s="636" customFormat="1" ht="16.5" customHeight="1">
      <c r="A29" s="580"/>
      <c r="B29" s="634"/>
      <c r="C29" s="635" t="s">
        <v>448</v>
      </c>
      <c r="D29" s="640">
        <v>5982.4049999999997</v>
      </c>
      <c r="E29" s="640"/>
      <c r="F29" s="640">
        <v>14374.038</v>
      </c>
      <c r="G29" s="640"/>
      <c r="H29" s="640">
        <v>4851.9440000000004</v>
      </c>
      <c r="I29" s="640">
        <v>12743.069</v>
      </c>
      <c r="J29" s="640"/>
      <c r="K29" s="640">
        <v>3096.75</v>
      </c>
      <c r="L29" s="640">
        <v>3841.393</v>
      </c>
      <c r="M29" s="640"/>
      <c r="N29" s="658">
        <v>39490.042000000001</v>
      </c>
      <c r="O29" s="665"/>
      <c r="P29" s="658">
        <v>35520.445</v>
      </c>
      <c r="Q29" s="658"/>
      <c r="R29" s="640"/>
      <c r="S29" s="634"/>
      <c r="T29" s="635" t="s">
        <v>448</v>
      </c>
      <c r="U29" s="640">
        <v>5454.6</v>
      </c>
      <c r="V29" s="640"/>
      <c r="W29" s="640">
        <v>22147.955999999998</v>
      </c>
      <c r="X29" s="640"/>
      <c r="Y29" s="640">
        <v>11169.401</v>
      </c>
      <c r="Z29" s="640">
        <v>33303.224999999999</v>
      </c>
      <c r="AA29" s="640"/>
      <c r="AB29" s="640">
        <v>72.817992899999993</v>
      </c>
      <c r="AC29" s="640">
        <v>141207.82199999999</v>
      </c>
      <c r="AD29" s="640"/>
      <c r="AE29" s="658">
        <v>87246.225999999995</v>
      </c>
      <c r="AF29" s="665"/>
      <c r="AG29" s="658">
        <v>124018.761</v>
      </c>
      <c r="AH29" s="576"/>
    </row>
    <row r="30" spans="1:34" s="636" customFormat="1" ht="16.5" customHeight="1">
      <c r="A30" s="580"/>
      <c r="B30" s="634"/>
      <c r="C30" s="635" t="s">
        <v>37</v>
      </c>
      <c r="D30" s="640">
        <v>2333.6219999999998</v>
      </c>
      <c r="E30" s="640"/>
      <c r="F30" s="640">
        <v>5692.3639999999996</v>
      </c>
      <c r="G30" s="640"/>
      <c r="H30" s="640">
        <v>5690.4359999999997</v>
      </c>
      <c r="I30" s="640">
        <v>14507.244000000001</v>
      </c>
      <c r="J30" s="640"/>
      <c r="K30" s="640">
        <v>10507.463</v>
      </c>
      <c r="L30" s="640">
        <v>13481.602000000001</v>
      </c>
      <c r="M30" s="640"/>
      <c r="N30" s="658">
        <v>31888.41</v>
      </c>
      <c r="O30" s="665"/>
      <c r="P30" s="658">
        <v>28318.536</v>
      </c>
      <c r="Q30" s="658"/>
      <c r="R30" s="640"/>
      <c r="S30" s="634"/>
      <c r="T30" s="635" t="s">
        <v>37</v>
      </c>
      <c r="U30" s="640">
        <v>24318.574000000001</v>
      </c>
      <c r="V30" s="640"/>
      <c r="W30" s="640">
        <v>51506.078999999998</v>
      </c>
      <c r="X30" s="640"/>
      <c r="Y30" s="640">
        <v>11449.264999999999</v>
      </c>
      <c r="Z30" s="640">
        <v>33156.521999999997</v>
      </c>
      <c r="AA30" s="640"/>
      <c r="AB30" s="640">
        <v>58.088118000000001</v>
      </c>
      <c r="AC30" s="640">
        <v>116832.266</v>
      </c>
      <c r="AD30" s="640"/>
      <c r="AE30" s="658">
        <v>26774.203000000001</v>
      </c>
      <c r="AF30" s="665"/>
      <c r="AG30" s="658">
        <v>40345.483</v>
      </c>
      <c r="AH30" s="576"/>
    </row>
    <row r="31" spans="1:34" s="636" customFormat="1" ht="16.5" customHeight="1">
      <c r="A31" s="580"/>
      <c r="B31" s="634"/>
      <c r="C31" s="635" t="s">
        <v>449</v>
      </c>
      <c r="D31" s="640">
        <v>12043.887000000001</v>
      </c>
      <c r="E31" s="640"/>
      <c r="F31" s="640">
        <v>23775.492999999999</v>
      </c>
      <c r="G31" s="640"/>
      <c r="H31" s="640">
        <v>4295.549</v>
      </c>
      <c r="I31" s="640">
        <v>11088.164000000001</v>
      </c>
      <c r="J31" s="640"/>
      <c r="K31" s="640">
        <v>10125.01</v>
      </c>
      <c r="L31" s="640">
        <v>10834.052</v>
      </c>
      <c r="M31" s="640"/>
      <c r="N31" s="658">
        <v>19989.113000000001</v>
      </c>
      <c r="O31" s="665"/>
      <c r="P31" s="658">
        <v>17571.14</v>
      </c>
      <c r="Q31" s="658"/>
      <c r="R31" s="640"/>
      <c r="S31" s="634"/>
      <c r="T31" s="635" t="s">
        <v>449</v>
      </c>
      <c r="U31" s="640">
        <v>10108.269</v>
      </c>
      <c r="V31" s="640"/>
      <c r="W31" s="640">
        <v>27802.542000000001</v>
      </c>
      <c r="X31" s="640"/>
      <c r="Y31" s="640">
        <v>13099.268</v>
      </c>
      <c r="Z31" s="640">
        <v>37971.667999999998</v>
      </c>
      <c r="AA31" s="640"/>
      <c r="AB31" s="640">
        <v>76.221681000000004</v>
      </c>
      <c r="AC31" s="640">
        <v>156070.11499999999</v>
      </c>
      <c r="AD31" s="640"/>
      <c r="AE31" s="658">
        <v>112273.731</v>
      </c>
      <c r="AF31" s="665"/>
      <c r="AG31" s="658">
        <v>112822.74</v>
      </c>
      <c r="AH31" s="576"/>
    </row>
    <row r="32" spans="1:34" s="636" customFormat="1" ht="16.5" customHeight="1">
      <c r="A32" s="580"/>
      <c r="B32" s="634"/>
      <c r="C32" s="635" t="s">
        <v>38</v>
      </c>
      <c r="D32" s="640">
        <v>12737.706</v>
      </c>
      <c r="E32" s="640"/>
      <c r="F32" s="640">
        <v>28343.388999999999</v>
      </c>
      <c r="G32" s="640"/>
      <c r="H32" s="640">
        <v>4676.8980000000001</v>
      </c>
      <c r="I32" s="640">
        <v>11964.963</v>
      </c>
      <c r="J32" s="640"/>
      <c r="K32" s="640">
        <v>4308.82</v>
      </c>
      <c r="L32" s="640">
        <v>4663.1180000000004</v>
      </c>
      <c r="M32" s="640"/>
      <c r="N32" s="658">
        <v>21356.222000000002</v>
      </c>
      <c r="O32" s="665"/>
      <c r="P32" s="658">
        <v>18601.678</v>
      </c>
      <c r="Q32" s="658"/>
      <c r="R32" s="640"/>
      <c r="S32" s="634"/>
      <c r="T32" s="635" t="s">
        <v>38</v>
      </c>
      <c r="U32" s="640">
        <v>24139.196</v>
      </c>
      <c r="V32" s="640"/>
      <c r="W32" s="640">
        <v>56242.118999999999</v>
      </c>
      <c r="X32" s="640"/>
      <c r="Y32" s="640">
        <v>14552.038</v>
      </c>
      <c r="Z32" s="640">
        <v>41826.366999999998</v>
      </c>
      <c r="AA32" s="640"/>
      <c r="AB32" s="640">
        <v>67.977000000000004</v>
      </c>
      <c r="AC32" s="640">
        <v>129468.10799999999</v>
      </c>
      <c r="AD32" s="640"/>
      <c r="AE32" s="658">
        <v>55515.891000000003</v>
      </c>
      <c r="AF32" s="665"/>
      <c r="AG32" s="658">
        <v>59909.165999999997</v>
      </c>
      <c r="AH32" s="576"/>
    </row>
    <row r="33" spans="1:34" s="636" customFormat="1" ht="16.5" customHeight="1">
      <c r="A33" s="580"/>
      <c r="B33" s="634"/>
      <c r="C33" s="635" t="s">
        <v>41</v>
      </c>
      <c r="D33" s="640">
        <v>8613.0400000000009</v>
      </c>
      <c r="E33" s="640"/>
      <c r="F33" s="640">
        <v>19417.621999999999</v>
      </c>
      <c r="G33" s="640"/>
      <c r="H33" s="640">
        <v>5042.692</v>
      </c>
      <c r="I33" s="640">
        <v>13356.396000000001</v>
      </c>
      <c r="J33" s="640"/>
      <c r="K33" s="640">
        <v>1382.56</v>
      </c>
      <c r="L33" s="640">
        <v>1675.5429999999999</v>
      </c>
      <c r="M33" s="640"/>
      <c r="N33" s="658">
        <v>49996.966999999997</v>
      </c>
      <c r="O33" s="665"/>
      <c r="P33" s="658">
        <v>50618.135000000002</v>
      </c>
      <c r="Q33" s="658"/>
      <c r="R33" s="640"/>
      <c r="S33" s="634"/>
      <c r="T33" s="635" t="s">
        <v>41</v>
      </c>
      <c r="U33" s="640">
        <v>5141.47</v>
      </c>
      <c r="V33" s="640"/>
      <c r="W33" s="640">
        <v>20495.831999999999</v>
      </c>
      <c r="X33" s="640"/>
      <c r="Y33" s="640">
        <v>12367.038</v>
      </c>
      <c r="Z33" s="640">
        <v>34818.483</v>
      </c>
      <c r="AA33" s="640"/>
      <c r="AB33" s="640">
        <v>104.867</v>
      </c>
      <c r="AC33" s="640">
        <v>174549.35699999999</v>
      </c>
      <c r="AD33" s="640"/>
      <c r="AE33" s="658">
        <v>60542.233</v>
      </c>
      <c r="AF33" s="665"/>
      <c r="AG33" s="658">
        <v>67699.718999999997</v>
      </c>
      <c r="AH33" s="576"/>
    </row>
    <row r="34" spans="1:34" s="636" customFormat="1" ht="16.5" customHeight="1">
      <c r="A34" s="580"/>
      <c r="B34" s="634"/>
      <c r="C34" s="635" t="s">
        <v>39</v>
      </c>
      <c r="D34" s="640">
        <v>13136.868</v>
      </c>
      <c r="E34" s="640"/>
      <c r="F34" s="640">
        <v>29770.891</v>
      </c>
      <c r="G34" s="640"/>
      <c r="H34" s="640">
        <v>4865.7179999999998</v>
      </c>
      <c r="I34" s="640">
        <v>12777.019</v>
      </c>
      <c r="J34" s="640"/>
      <c r="K34" s="640">
        <v>28624.088</v>
      </c>
      <c r="L34" s="640">
        <v>34898.695</v>
      </c>
      <c r="M34" s="640"/>
      <c r="N34" s="658">
        <v>34680.355000000003</v>
      </c>
      <c r="O34" s="665"/>
      <c r="P34" s="658">
        <v>39341.678999999996</v>
      </c>
      <c r="Q34" s="658"/>
      <c r="R34" s="640"/>
      <c r="S34" s="634"/>
      <c r="T34" s="635" t="s">
        <v>39</v>
      </c>
      <c r="U34" s="640">
        <v>23682.485000000001</v>
      </c>
      <c r="V34" s="640"/>
      <c r="W34" s="640">
        <v>58838.936999999998</v>
      </c>
      <c r="X34" s="640"/>
      <c r="Y34" s="640">
        <v>16758.260999999999</v>
      </c>
      <c r="Z34" s="640">
        <v>46940.953000000001</v>
      </c>
      <c r="AA34" s="640"/>
      <c r="AB34" s="640">
        <v>62.823999999999998</v>
      </c>
      <c r="AC34" s="640">
        <v>117929.681</v>
      </c>
      <c r="AD34" s="640"/>
      <c r="AE34" s="658">
        <v>42282.468000000001</v>
      </c>
      <c r="AF34" s="665"/>
      <c r="AG34" s="658">
        <v>56014.107000000004</v>
      </c>
      <c r="AH34" s="576"/>
    </row>
    <row r="35" spans="1:34" s="636" customFormat="1" ht="16.5" customHeight="1">
      <c r="A35" s="580"/>
      <c r="B35" s="634"/>
      <c r="C35" s="635"/>
      <c r="D35" s="640"/>
      <c r="E35" s="640"/>
      <c r="F35" s="640"/>
      <c r="G35" s="640"/>
      <c r="H35" s="640"/>
      <c r="I35" s="640"/>
      <c r="J35" s="640"/>
      <c r="K35" s="640"/>
      <c r="L35" s="640"/>
      <c r="M35" s="640"/>
      <c r="N35" s="658"/>
      <c r="O35" s="665"/>
      <c r="P35" s="658"/>
      <c r="Q35" s="658"/>
      <c r="R35" s="640"/>
      <c r="S35" s="634"/>
      <c r="T35" s="635"/>
      <c r="U35" s="640"/>
      <c r="V35" s="640"/>
      <c r="W35" s="640"/>
      <c r="X35" s="640"/>
      <c r="Y35" s="640"/>
      <c r="Z35" s="640"/>
      <c r="AA35" s="640"/>
      <c r="AB35" s="640"/>
      <c r="AC35" s="640"/>
      <c r="AD35" s="640"/>
      <c r="AE35" s="658"/>
      <c r="AF35" s="665"/>
      <c r="AG35" s="658"/>
      <c r="AH35" s="576"/>
    </row>
    <row r="36" spans="1:34" s="636" customFormat="1" ht="16.5" customHeight="1">
      <c r="A36" s="580"/>
      <c r="B36" s="634" t="s">
        <v>474</v>
      </c>
      <c r="C36" s="635" t="s">
        <v>40</v>
      </c>
      <c r="D36" s="640">
        <v>4623.4179999999997</v>
      </c>
      <c r="E36" s="640"/>
      <c r="F36" s="640">
        <v>8964.4210000000003</v>
      </c>
      <c r="G36" s="640"/>
      <c r="H36" s="640">
        <v>5966.6149999999998</v>
      </c>
      <c r="I36" s="640">
        <v>15937.518</v>
      </c>
      <c r="J36" s="640"/>
      <c r="K36" s="640">
        <v>730.13</v>
      </c>
      <c r="L36" s="640">
        <v>860.72299999999996</v>
      </c>
      <c r="M36" s="640"/>
      <c r="N36" s="658">
        <v>29253.147000000001</v>
      </c>
      <c r="O36" s="665"/>
      <c r="P36" s="658">
        <v>33129.353999999999</v>
      </c>
      <c r="Q36" s="658"/>
      <c r="R36" s="640"/>
      <c r="S36" s="634" t="s">
        <v>474</v>
      </c>
      <c r="T36" s="635" t="s">
        <v>40</v>
      </c>
      <c r="U36" s="640">
        <v>5389.2280000000001</v>
      </c>
      <c r="V36" s="640"/>
      <c r="W36" s="640">
        <v>20172.953000000001</v>
      </c>
      <c r="X36" s="640"/>
      <c r="Y36" s="640">
        <v>15080.832</v>
      </c>
      <c r="Z36" s="640">
        <v>43264.845999999998</v>
      </c>
      <c r="AA36" s="640"/>
      <c r="AB36" s="640">
        <v>59.616827999999998</v>
      </c>
      <c r="AC36" s="640">
        <v>120707.326</v>
      </c>
      <c r="AD36" s="640"/>
      <c r="AE36" s="658">
        <v>38310.847999999998</v>
      </c>
      <c r="AF36" s="665"/>
      <c r="AG36" s="658">
        <v>40743.254999999997</v>
      </c>
      <c r="AH36" s="576"/>
    </row>
    <row r="37" spans="1:34" s="636" customFormat="1" ht="16.5" customHeight="1">
      <c r="A37" s="580"/>
      <c r="B37" s="634"/>
      <c r="C37" s="635" t="s">
        <v>33</v>
      </c>
      <c r="D37" s="640">
        <v>4680.55</v>
      </c>
      <c r="E37" s="640"/>
      <c r="F37" s="640">
        <v>11414.186</v>
      </c>
      <c r="G37" s="640"/>
      <c r="H37" s="640">
        <v>4401.5540000000001</v>
      </c>
      <c r="I37" s="640">
        <v>11404.582</v>
      </c>
      <c r="J37" s="640"/>
      <c r="K37" s="640">
        <v>1267.3710000000001</v>
      </c>
      <c r="L37" s="640">
        <v>2196.0129999999999</v>
      </c>
      <c r="M37" s="640"/>
      <c r="N37" s="658">
        <v>33465.508000000002</v>
      </c>
      <c r="O37" s="665"/>
      <c r="P37" s="658">
        <v>41299.72</v>
      </c>
      <c r="Q37" s="658"/>
      <c r="R37" s="640"/>
      <c r="S37" s="634"/>
      <c r="T37" s="635" t="s">
        <v>33</v>
      </c>
      <c r="U37" s="640">
        <v>31280.032999999999</v>
      </c>
      <c r="V37" s="640"/>
      <c r="W37" s="640">
        <v>85222.383000000002</v>
      </c>
      <c r="X37" s="640"/>
      <c r="Y37" s="640">
        <v>8323.1080000000002</v>
      </c>
      <c r="Z37" s="640">
        <v>24949.439999999999</v>
      </c>
      <c r="AA37" s="640"/>
      <c r="AB37" s="640">
        <v>82.594716000000005</v>
      </c>
      <c r="AC37" s="640">
        <v>148740.44399999999</v>
      </c>
      <c r="AD37" s="640"/>
      <c r="AE37" s="658">
        <v>74131.797000000006</v>
      </c>
      <c r="AF37" s="665"/>
      <c r="AG37" s="658">
        <v>77915.438999999998</v>
      </c>
      <c r="AH37" s="576"/>
    </row>
    <row r="38" spans="1:34" s="636" customFormat="1" ht="16.5" customHeight="1">
      <c r="A38" s="580"/>
      <c r="B38" s="634"/>
      <c r="C38" s="635" t="s">
        <v>34</v>
      </c>
      <c r="D38" s="640">
        <v>19690.415000000001</v>
      </c>
      <c r="E38" s="640"/>
      <c r="F38" s="640">
        <v>40360.571000000004</v>
      </c>
      <c r="G38" s="640"/>
      <c r="H38" s="640">
        <v>5046.8090000000002</v>
      </c>
      <c r="I38" s="640">
        <v>12856.742</v>
      </c>
      <c r="J38" s="640"/>
      <c r="K38" s="640">
        <v>2827.09</v>
      </c>
      <c r="L38" s="640">
        <v>3639.6370000000002</v>
      </c>
      <c r="M38" s="640"/>
      <c r="N38" s="658">
        <v>26705.370999999999</v>
      </c>
      <c r="O38" s="665"/>
      <c r="P38" s="658">
        <v>34112.641000000003</v>
      </c>
      <c r="Q38" s="658"/>
      <c r="R38" s="640"/>
      <c r="S38" s="634"/>
      <c r="T38" s="635" t="s">
        <v>34</v>
      </c>
      <c r="U38" s="640">
        <v>8607.0280000000002</v>
      </c>
      <c r="V38" s="640"/>
      <c r="W38" s="640">
        <v>27983.949000000001</v>
      </c>
      <c r="X38" s="640"/>
      <c r="Y38" s="640">
        <v>10858.897000000001</v>
      </c>
      <c r="Z38" s="640">
        <v>34168.061000000002</v>
      </c>
      <c r="AA38" s="640"/>
      <c r="AB38" s="640">
        <v>72.775306</v>
      </c>
      <c r="AC38" s="640">
        <v>176059.63200000001</v>
      </c>
      <c r="AD38" s="640"/>
      <c r="AE38" s="658">
        <v>78539.141000000003</v>
      </c>
      <c r="AF38" s="665"/>
      <c r="AG38" s="658">
        <v>83288.672999999995</v>
      </c>
      <c r="AH38" s="576"/>
    </row>
    <row r="39" spans="1:34" s="636" customFormat="1" ht="16.5" customHeight="1">
      <c r="A39" s="580"/>
      <c r="B39" s="634"/>
      <c r="C39" s="635" t="s">
        <v>312</v>
      </c>
      <c r="D39" s="640">
        <v>14677.754999999999</v>
      </c>
      <c r="E39" s="640"/>
      <c r="F39" s="640">
        <v>37426.29</v>
      </c>
      <c r="G39" s="640"/>
      <c r="H39" s="640">
        <v>3595.3539999999998</v>
      </c>
      <c r="I39" s="640">
        <v>9141.8150000000005</v>
      </c>
      <c r="J39" s="640"/>
      <c r="K39" s="640">
        <v>34574.82</v>
      </c>
      <c r="L39" s="640">
        <v>43371.148999999998</v>
      </c>
      <c r="M39" s="640"/>
      <c r="N39" s="658">
        <v>31216.841</v>
      </c>
      <c r="O39" s="665"/>
      <c r="P39" s="658">
        <v>38069.235999999997</v>
      </c>
      <c r="Q39" s="658"/>
      <c r="R39" s="640"/>
      <c r="S39" s="634"/>
      <c r="T39" s="635" t="s">
        <v>312</v>
      </c>
      <c r="U39" s="640">
        <v>25017.955000000002</v>
      </c>
      <c r="V39" s="640"/>
      <c r="W39" s="640">
        <v>68858.725999999995</v>
      </c>
      <c r="X39" s="640"/>
      <c r="Y39" s="640">
        <v>10303.34</v>
      </c>
      <c r="Z39" s="640">
        <v>30613.919999999998</v>
      </c>
      <c r="AA39" s="640"/>
      <c r="AB39" s="640">
        <v>107.984639</v>
      </c>
      <c r="AC39" s="640">
        <v>264216.723</v>
      </c>
      <c r="AD39" s="640"/>
      <c r="AE39" s="658">
        <v>66893.376999999993</v>
      </c>
      <c r="AF39" s="665"/>
      <c r="AG39" s="658">
        <v>97911.176000000007</v>
      </c>
      <c r="AH39" s="576"/>
    </row>
    <row r="40" spans="1:34" s="636" customFormat="1" ht="16.5" customHeight="1">
      <c r="A40" s="580"/>
      <c r="B40" s="634"/>
      <c r="C40" s="635" t="s">
        <v>35</v>
      </c>
      <c r="D40" s="640">
        <v>15507.33</v>
      </c>
      <c r="E40" s="640"/>
      <c r="F40" s="640">
        <v>35804.345000000001</v>
      </c>
      <c r="G40" s="640"/>
      <c r="H40" s="640">
        <v>3137.605</v>
      </c>
      <c r="I40" s="640">
        <v>8296.6329999999998</v>
      </c>
      <c r="J40" s="640"/>
      <c r="K40" s="640">
        <v>1988.64</v>
      </c>
      <c r="L40" s="640">
        <v>2641.7159999999999</v>
      </c>
      <c r="M40" s="640"/>
      <c r="N40" s="658">
        <v>36820.457000000002</v>
      </c>
      <c r="O40" s="665"/>
      <c r="P40" s="658">
        <v>47359.597999999998</v>
      </c>
      <c r="Q40" s="658"/>
      <c r="R40" s="640"/>
      <c r="S40" s="634"/>
      <c r="T40" s="635" t="s">
        <v>35</v>
      </c>
      <c r="U40" s="640">
        <v>7176.7</v>
      </c>
      <c r="V40" s="640"/>
      <c r="W40" s="640">
        <v>25319.67</v>
      </c>
      <c r="X40" s="640"/>
      <c r="Y40" s="640">
        <v>12578.085999999999</v>
      </c>
      <c r="Z40" s="640">
        <v>37972.497000000003</v>
      </c>
      <c r="AA40" s="640"/>
      <c r="AB40" s="640">
        <v>117.277997</v>
      </c>
      <c r="AC40" s="640">
        <v>293362.848</v>
      </c>
      <c r="AD40" s="640"/>
      <c r="AE40" s="658">
        <v>69177.517000000007</v>
      </c>
      <c r="AF40" s="665"/>
      <c r="AG40" s="658">
        <v>82172.535999999993</v>
      </c>
      <c r="AH40" s="576"/>
    </row>
    <row r="41" spans="1:34" s="636" customFormat="1" ht="16.5" customHeight="1">
      <c r="A41" s="580"/>
      <c r="B41" s="634"/>
      <c r="C41" s="635" t="s">
        <v>36</v>
      </c>
      <c r="D41" s="640">
        <v>11325.472</v>
      </c>
      <c r="E41" s="640"/>
      <c r="F41" s="640">
        <v>24177.187000000002</v>
      </c>
      <c r="G41" s="640"/>
      <c r="H41" s="640">
        <v>5363.7809999999999</v>
      </c>
      <c r="I41" s="640">
        <v>13773.993</v>
      </c>
      <c r="J41" s="640"/>
      <c r="K41" s="640">
        <v>10948.96</v>
      </c>
      <c r="L41" s="640">
        <v>15554.641</v>
      </c>
      <c r="M41" s="640"/>
      <c r="N41" s="658">
        <v>15356.55</v>
      </c>
      <c r="O41" s="665"/>
      <c r="P41" s="658">
        <v>22233.718000000001</v>
      </c>
      <c r="Q41" s="658"/>
      <c r="R41" s="640"/>
      <c r="S41" s="634" t="s">
        <v>106</v>
      </c>
      <c r="T41" s="635" t="s">
        <v>36</v>
      </c>
      <c r="U41" s="640">
        <v>23796.411</v>
      </c>
      <c r="V41" s="640"/>
      <c r="W41" s="640">
        <v>65469.951999999997</v>
      </c>
      <c r="X41" s="640"/>
      <c r="Y41" s="640">
        <v>13223.544</v>
      </c>
      <c r="Z41" s="640">
        <v>37787.381000000001</v>
      </c>
      <c r="AA41" s="640"/>
      <c r="AB41" s="640">
        <v>77.987339000000006</v>
      </c>
      <c r="AC41" s="640">
        <v>205338.98499999999</v>
      </c>
      <c r="AD41" s="640"/>
      <c r="AE41" s="658">
        <v>69595.247000000003</v>
      </c>
      <c r="AF41" s="665"/>
      <c r="AG41" s="658">
        <v>92484.02</v>
      </c>
      <c r="AH41" s="576"/>
    </row>
    <row r="42" spans="1:34" s="636" customFormat="1" ht="16.5" customHeight="1">
      <c r="A42" s="580"/>
      <c r="B42" s="634"/>
      <c r="C42" s="635" t="s">
        <v>448</v>
      </c>
      <c r="D42" s="640">
        <v>10979.028</v>
      </c>
      <c r="E42" s="640"/>
      <c r="F42" s="640">
        <v>24096.135999999999</v>
      </c>
      <c r="G42" s="640"/>
      <c r="H42" s="640">
        <v>4144.9380000000001</v>
      </c>
      <c r="I42" s="640">
        <v>10989.808999999999</v>
      </c>
      <c r="J42" s="640"/>
      <c r="K42" s="640">
        <v>1055.26</v>
      </c>
      <c r="L42" s="640">
        <v>1535.181</v>
      </c>
      <c r="M42" s="640"/>
      <c r="N42" s="658">
        <v>33999.714999999997</v>
      </c>
      <c r="O42" s="665"/>
      <c r="P42" s="658">
        <v>46377.582000000002</v>
      </c>
      <c r="Q42" s="658"/>
      <c r="R42" s="640"/>
      <c r="S42" s="634"/>
      <c r="T42" s="635" t="s">
        <v>448</v>
      </c>
      <c r="U42" s="640">
        <v>15859.529</v>
      </c>
      <c r="V42" s="640"/>
      <c r="W42" s="640">
        <v>48780.571000000004</v>
      </c>
      <c r="X42" s="640"/>
      <c r="Y42" s="640">
        <v>10511.262000000001</v>
      </c>
      <c r="Z42" s="640">
        <v>28944.298999999999</v>
      </c>
      <c r="AA42" s="640"/>
      <c r="AB42" s="640">
        <v>59.467861999999997</v>
      </c>
      <c r="AC42" s="640">
        <v>173770.603</v>
      </c>
      <c r="AD42" s="640"/>
      <c r="AE42" s="658">
        <v>74224.562999999995</v>
      </c>
      <c r="AF42" s="665"/>
      <c r="AG42" s="658">
        <v>91261.214999999997</v>
      </c>
      <c r="AH42" s="576"/>
    </row>
    <row r="43" spans="1:34" s="636" customFormat="1" ht="16.5" customHeight="1">
      <c r="A43" s="580"/>
      <c r="B43" s="634"/>
      <c r="C43" s="635" t="s">
        <v>37</v>
      </c>
      <c r="D43" s="640">
        <v>14015.68</v>
      </c>
      <c r="E43" s="640"/>
      <c r="F43" s="640">
        <v>28653.58</v>
      </c>
      <c r="G43" s="640"/>
      <c r="H43" s="640">
        <v>4823.384</v>
      </c>
      <c r="I43" s="640">
        <v>13012.084999999999</v>
      </c>
      <c r="J43" s="640"/>
      <c r="K43" s="640">
        <v>1401.58</v>
      </c>
      <c r="L43" s="640">
        <v>2049.701</v>
      </c>
      <c r="M43" s="640"/>
      <c r="N43" s="658">
        <v>15350.236999999999</v>
      </c>
      <c r="O43" s="665"/>
      <c r="P43" s="658">
        <v>21418.741999999998</v>
      </c>
      <c r="Q43" s="658"/>
      <c r="R43" s="640"/>
      <c r="S43" s="634"/>
      <c r="T43" s="635" t="s">
        <v>37</v>
      </c>
      <c r="U43" s="640">
        <v>22849.875</v>
      </c>
      <c r="V43" s="640"/>
      <c r="W43" s="640">
        <v>57301.357000000004</v>
      </c>
      <c r="X43" s="640"/>
      <c r="Y43" s="640">
        <v>8566.6790000000001</v>
      </c>
      <c r="Z43" s="640">
        <v>24009.879000000001</v>
      </c>
      <c r="AA43" s="640"/>
      <c r="AB43" s="640">
        <v>79.950622999999993</v>
      </c>
      <c r="AC43" s="640">
        <v>225404.54</v>
      </c>
      <c r="AD43" s="640"/>
      <c r="AE43" s="658">
        <v>68371.043000000005</v>
      </c>
      <c r="AF43" s="665"/>
      <c r="AG43" s="658">
        <v>102754.772</v>
      </c>
      <c r="AH43" s="576"/>
    </row>
    <row r="44" spans="1:34" s="636" customFormat="1" ht="16.5" customHeight="1">
      <c r="A44" s="580"/>
      <c r="B44" s="634"/>
      <c r="C44" s="635" t="s">
        <v>449</v>
      </c>
      <c r="D44" s="640">
        <v>21542.891</v>
      </c>
      <c r="E44" s="640"/>
      <c r="F44" s="640">
        <v>43277.99</v>
      </c>
      <c r="G44" s="640"/>
      <c r="H44" s="640">
        <v>6389.9719999999998</v>
      </c>
      <c r="I44" s="640">
        <v>16975.572</v>
      </c>
      <c r="J44" s="640"/>
      <c r="K44" s="640">
        <v>11827.21</v>
      </c>
      <c r="L44" s="640">
        <v>16998.79</v>
      </c>
      <c r="M44" s="640"/>
      <c r="N44" s="658">
        <v>56556.527000000002</v>
      </c>
      <c r="O44" s="665"/>
      <c r="P44" s="658">
        <v>80967.154999999999</v>
      </c>
      <c r="Q44" s="658"/>
      <c r="R44" s="640"/>
      <c r="S44" s="634"/>
      <c r="T44" s="635" t="s">
        <v>449</v>
      </c>
      <c r="U44" s="640">
        <v>26453.121999999999</v>
      </c>
      <c r="V44" s="640"/>
      <c r="W44" s="640">
        <v>69255.040999999997</v>
      </c>
      <c r="X44" s="640"/>
      <c r="Y44" s="640">
        <v>12204.429</v>
      </c>
      <c r="Z44" s="640">
        <v>35502.934000000001</v>
      </c>
      <c r="AA44" s="640"/>
      <c r="AB44" s="640">
        <v>92.300882000000001</v>
      </c>
      <c r="AC44" s="640">
        <v>262696.10499999998</v>
      </c>
      <c r="AD44" s="640"/>
      <c r="AE44" s="658">
        <v>46138.267999999996</v>
      </c>
      <c r="AF44" s="665"/>
      <c r="AG44" s="658">
        <v>72856.712</v>
      </c>
      <c r="AH44" s="576"/>
    </row>
    <row r="45" spans="1:34" s="636" customFormat="1" ht="16.5" customHeight="1">
      <c r="A45" s="580"/>
      <c r="B45" s="634"/>
      <c r="C45" s="635" t="s">
        <v>38</v>
      </c>
      <c r="D45" s="640">
        <v>15459.618</v>
      </c>
      <c r="E45" s="640"/>
      <c r="F45" s="640">
        <v>30596.234</v>
      </c>
      <c r="G45" s="640"/>
      <c r="H45" s="640">
        <v>4481.7280000000001</v>
      </c>
      <c r="I45" s="640">
        <v>11977.925999999999</v>
      </c>
      <c r="J45" s="640"/>
      <c r="K45" s="640">
        <v>5667.46</v>
      </c>
      <c r="L45" s="640">
        <v>7750.04</v>
      </c>
      <c r="M45" s="640"/>
      <c r="N45" s="658">
        <v>7643.6760000000004</v>
      </c>
      <c r="O45" s="665"/>
      <c r="P45" s="658">
        <v>10250.07</v>
      </c>
      <c r="Q45" s="658"/>
      <c r="R45" s="640"/>
      <c r="S45" s="634"/>
      <c r="T45" s="635" t="s">
        <v>38</v>
      </c>
      <c r="U45" s="640">
        <v>12112.096</v>
      </c>
      <c r="V45" s="640"/>
      <c r="W45" s="640">
        <v>35549.552000000003</v>
      </c>
      <c r="X45" s="640"/>
      <c r="Y45" s="640">
        <v>12267.187</v>
      </c>
      <c r="Z45" s="640">
        <v>38557.046000000002</v>
      </c>
      <c r="AA45" s="640"/>
      <c r="AB45" s="640">
        <v>72.198919000000004</v>
      </c>
      <c r="AC45" s="640">
        <v>209454.78599999999</v>
      </c>
      <c r="AD45" s="640"/>
      <c r="AE45" s="658">
        <v>70360.892000000007</v>
      </c>
      <c r="AF45" s="665"/>
      <c r="AG45" s="658">
        <v>108223.81600000001</v>
      </c>
      <c r="AH45" s="576"/>
    </row>
    <row r="46" spans="1:34" s="636" customFormat="1" ht="16.5" customHeight="1">
      <c r="A46" s="580"/>
      <c r="B46" s="634"/>
      <c r="C46" s="635" t="s">
        <v>41</v>
      </c>
      <c r="D46" s="640">
        <v>12611.549000000001</v>
      </c>
      <c r="E46" s="640"/>
      <c r="F46" s="640">
        <v>25504.345000000001</v>
      </c>
      <c r="G46" s="640"/>
      <c r="H46" s="640">
        <v>4136.335</v>
      </c>
      <c r="I46" s="640">
        <v>11053.022000000001</v>
      </c>
      <c r="J46" s="640"/>
      <c r="K46" s="640">
        <v>2467.75</v>
      </c>
      <c r="L46" s="640">
        <v>3303.1709999999998</v>
      </c>
      <c r="M46" s="640"/>
      <c r="N46" s="658">
        <v>45983.13</v>
      </c>
      <c r="O46" s="665"/>
      <c r="P46" s="658">
        <v>65002.106</v>
      </c>
      <c r="Q46" s="658"/>
      <c r="R46" s="640"/>
      <c r="S46" s="634"/>
      <c r="T46" s="635" t="s">
        <v>41</v>
      </c>
      <c r="U46" s="640">
        <v>28102.016</v>
      </c>
      <c r="V46" s="640"/>
      <c r="W46" s="640">
        <v>74367.491999999998</v>
      </c>
      <c r="X46" s="640"/>
      <c r="Y46" s="640">
        <v>13435.102000000001</v>
      </c>
      <c r="Z46" s="640">
        <v>39150.983999999997</v>
      </c>
      <c r="AA46" s="640"/>
      <c r="AB46" s="640">
        <v>88.747072000000003</v>
      </c>
      <c r="AC46" s="640">
        <v>304183.94699999999</v>
      </c>
      <c r="AD46" s="640"/>
      <c r="AE46" s="658">
        <v>89890.812000000005</v>
      </c>
      <c r="AF46" s="665"/>
      <c r="AG46" s="658">
        <v>131318.44399999999</v>
      </c>
      <c r="AH46" s="576"/>
    </row>
    <row r="47" spans="1:34" s="636" customFormat="1" ht="16.5" customHeight="1">
      <c r="A47" s="580"/>
      <c r="B47" s="634"/>
      <c r="C47" s="635" t="s">
        <v>39</v>
      </c>
      <c r="D47" s="640">
        <v>14288.129000000001</v>
      </c>
      <c r="E47" s="640"/>
      <c r="F47" s="640">
        <v>32717.175999999999</v>
      </c>
      <c r="G47" s="640"/>
      <c r="H47" s="640">
        <v>4366.1869999999999</v>
      </c>
      <c r="I47" s="640">
        <v>11699.088</v>
      </c>
      <c r="J47" s="640"/>
      <c r="K47" s="640">
        <v>2340.5700000000002</v>
      </c>
      <c r="L47" s="640">
        <v>3603.7890000000002</v>
      </c>
      <c r="M47" s="640"/>
      <c r="N47" s="658">
        <v>38557.277000000002</v>
      </c>
      <c r="O47" s="665"/>
      <c r="P47" s="658">
        <v>58853.707000000002</v>
      </c>
      <c r="Q47" s="658"/>
      <c r="R47" s="640"/>
      <c r="S47" s="634"/>
      <c r="T47" s="635" t="s">
        <v>39</v>
      </c>
      <c r="U47" s="640">
        <v>9270.2919999999995</v>
      </c>
      <c r="V47" s="640"/>
      <c r="W47" s="640">
        <v>31341.164000000001</v>
      </c>
      <c r="X47" s="640"/>
      <c r="Y47" s="640">
        <v>14524.074000000001</v>
      </c>
      <c r="Z47" s="640">
        <v>43162.832000000002</v>
      </c>
      <c r="AA47" s="640"/>
      <c r="AB47" s="640">
        <v>112.556467</v>
      </c>
      <c r="AC47" s="640">
        <v>358456.45299999998</v>
      </c>
      <c r="AD47" s="640"/>
      <c r="AE47" s="658">
        <v>107073.651</v>
      </c>
      <c r="AF47" s="665"/>
      <c r="AG47" s="658">
        <v>164737.231</v>
      </c>
      <c r="AH47" s="576"/>
    </row>
    <row r="48" spans="1:34" s="636" customFormat="1" ht="16.5" customHeight="1">
      <c r="A48" s="580"/>
      <c r="B48" s="634"/>
      <c r="C48" s="635"/>
      <c r="D48" s="640"/>
      <c r="E48" s="640"/>
      <c r="F48" s="640"/>
      <c r="G48" s="640"/>
      <c r="H48" s="640"/>
      <c r="I48" s="640"/>
      <c r="J48" s="640"/>
      <c r="K48" s="640"/>
      <c r="L48" s="640"/>
      <c r="M48" s="640"/>
      <c r="N48" s="658"/>
      <c r="O48" s="665"/>
      <c r="P48" s="658"/>
      <c r="Q48" s="658"/>
      <c r="R48" s="640"/>
      <c r="S48" s="634"/>
      <c r="T48" s="635"/>
      <c r="U48" s="640"/>
      <c r="V48" s="640"/>
      <c r="W48" s="640"/>
      <c r="X48" s="640"/>
      <c r="Y48" s="640"/>
      <c r="Z48" s="640"/>
      <c r="AA48" s="640"/>
      <c r="AB48" s="640"/>
      <c r="AC48" s="640"/>
      <c r="AD48" s="640"/>
      <c r="AE48" s="658"/>
      <c r="AF48" s="665"/>
      <c r="AG48" s="658"/>
      <c r="AH48" s="576"/>
    </row>
    <row r="49" spans="1:35" s="636" customFormat="1" ht="16.5" customHeight="1">
      <c r="A49" s="580"/>
      <c r="B49" s="634" t="s">
        <v>497</v>
      </c>
      <c r="C49" s="635" t="s">
        <v>40</v>
      </c>
      <c r="D49" s="640">
        <v>6139.4549999999999</v>
      </c>
      <c r="E49" s="640"/>
      <c r="F49" s="640">
        <v>13485.637000000001</v>
      </c>
      <c r="G49" s="640"/>
      <c r="H49" s="640">
        <v>6108.3879999999999</v>
      </c>
      <c r="I49" s="640">
        <v>16302.14</v>
      </c>
      <c r="J49" s="640"/>
      <c r="K49" s="640">
        <v>13637.4</v>
      </c>
      <c r="L49" s="640">
        <v>22077.42</v>
      </c>
      <c r="M49" s="640"/>
      <c r="N49" s="658">
        <v>18808.28</v>
      </c>
      <c r="O49" s="665"/>
      <c r="P49" s="658">
        <v>27880.41</v>
      </c>
      <c r="Q49" s="658"/>
      <c r="R49" s="640"/>
      <c r="S49" s="634" t="s">
        <v>497</v>
      </c>
      <c r="T49" s="635" t="s">
        <v>40</v>
      </c>
      <c r="U49" s="640">
        <v>16786.743999999999</v>
      </c>
      <c r="V49" s="640"/>
      <c r="W49" s="640">
        <v>48694.326999999997</v>
      </c>
      <c r="X49" s="640"/>
      <c r="Y49" s="640">
        <v>15833.308999999999</v>
      </c>
      <c r="Z49" s="640">
        <v>45055.137000000002</v>
      </c>
      <c r="AA49" s="640"/>
      <c r="AB49" s="640">
        <v>88.984617999999998</v>
      </c>
      <c r="AC49" s="640">
        <v>284519.321</v>
      </c>
      <c r="AD49" s="640"/>
      <c r="AE49" s="658">
        <v>91865.475000000006</v>
      </c>
      <c r="AF49" s="665"/>
      <c r="AG49" s="658">
        <v>184177.495</v>
      </c>
      <c r="AH49" s="576"/>
    </row>
    <row r="50" spans="1:35" s="110" customFormat="1" ht="16.5" customHeight="1" thickBot="1">
      <c r="A50" s="114"/>
      <c r="B50" s="225"/>
      <c r="C50" s="225"/>
      <c r="D50" s="225"/>
      <c r="E50" s="225"/>
      <c r="F50" s="225"/>
      <c r="G50" s="225"/>
      <c r="H50" s="225"/>
      <c r="I50" s="225"/>
      <c r="J50" s="225"/>
      <c r="K50" s="225"/>
      <c r="L50" s="225"/>
      <c r="M50" s="225"/>
      <c r="N50" s="225"/>
      <c r="O50" s="225"/>
      <c r="P50" s="225"/>
      <c r="Q50" s="225"/>
      <c r="R50" s="225"/>
      <c r="S50" s="226"/>
      <c r="T50" s="225"/>
      <c r="U50" s="225"/>
      <c r="V50" s="225"/>
      <c r="W50" s="225"/>
      <c r="X50" s="225"/>
      <c r="Y50" s="225"/>
      <c r="Z50" s="225"/>
      <c r="AA50" s="225"/>
      <c r="AB50" s="225"/>
      <c r="AC50" s="225"/>
      <c r="AD50" s="225"/>
      <c r="AE50" s="225"/>
      <c r="AF50" s="225"/>
      <c r="AG50" s="225"/>
      <c r="AH50" s="225"/>
    </row>
    <row r="51" spans="1:35" ht="17.25" customHeight="1">
      <c r="B51" s="167"/>
      <c r="C51" s="167"/>
      <c r="D51" s="167"/>
      <c r="E51" s="167"/>
      <c r="F51" s="167"/>
      <c r="G51" s="167"/>
      <c r="H51" s="167"/>
      <c r="I51" s="167"/>
      <c r="J51" s="167"/>
      <c r="K51" s="167"/>
      <c r="L51" s="167"/>
      <c r="M51" s="167"/>
      <c r="N51" s="167"/>
      <c r="O51" s="167"/>
      <c r="P51" s="167"/>
      <c r="Q51" s="167"/>
      <c r="R51" s="167"/>
      <c r="S51" s="227"/>
      <c r="T51" s="167"/>
      <c r="U51" s="167"/>
      <c r="V51" s="167"/>
      <c r="W51" s="167"/>
      <c r="X51" s="167"/>
      <c r="Y51" s="167"/>
      <c r="Z51" s="167"/>
      <c r="AA51" s="167"/>
      <c r="AB51" s="167"/>
      <c r="AC51" s="167"/>
      <c r="AD51" s="167"/>
      <c r="AE51" s="167"/>
      <c r="AF51" s="167"/>
      <c r="AG51" s="167"/>
      <c r="AH51" s="167"/>
    </row>
    <row r="52" spans="1:35" s="168" customFormat="1" ht="17.100000000000001" customHeight="1">
      <c r="B52" s="902"/>
      <c r="C52" s="902"/>
      <c r="D52" s="902"/>
      <c r="E52" s="902"/>
      <c r="F52" s="902"/>
      <c r="G52" s="902"/>
      <c r="H52" s="902"/>
      <c r="I52" s="902"/>
      <c r="J52" s="902"/>
      <c r="K52" s="902"/>
      <c r="L52" s="902"/>
      <c r="M52" s="902"/>
      <c r="N52" s="902"/>
      <c r="O52" s="902"/>
      <c r="P52" s="902"/>
      <c r="Q52" s="902"/>
      <c r="R52" s="902"/>
      <c r="S52" s="902"/>
      <c r="T52" s="902"/>
      <c r="U52" s="902"/>
      <c r="V52" s="902"/>
      <c r="W52" s="902"/>
      <c r="X52" s="902"/>
      <c r="Y52" s="902"/>
      <c r="Z52" s="902"/>
      <c r="AA52" s="902"/>
      <c r="AB52" s="902"/>
      <c r="AC52" s="902"/>
      <c r="AD52" s="902"/>
      <c r="AE52" s="902"/>
      <c r="AF52" s="902"/>
      <c r="AG52" s="902"/>
      <c r="AH52" s="902"/>
    </row>
    <row r="53" spans="1:35" ht="17.100000000000001" customHeight="1">
      <c r="B53" s="716"/>
      <c r="C53" s="716"/>
      <c r="D53" s="716"/>
      <c r="E53" s="716"/>
      <c r="F53" s="716"/>
      <c r="G53" s="716"/>
      <c r="H53" s="716"/>
      <c r="I53" s="716"/>
      <c r="J53" s="716"/>
      <c r="K53" s="716"/>
      <c r="L53" s="716"/>
      <c r="M53" s="716"/>
      <c r="N53" s="716"/>
      <c r="O53" s="716"/>
      <c r="P53" s="716"/>
      <c r="Q53" s="716"/>
      <c r="R53" s="716"/>
      <c r="S53" s="778"/>
      <c r="T53" s="716"/>
      <c r="U53" s="716"/>
      <c r="V53" s="716"/>
      <c r="W53" s="716"/>
      <c r="X53" s="716"/>
      <c r="Y53" s="716"/>
      <c r="Z53" s="716"/>
      <c r="AA53" s="716"/>
      <c r="AB53" s="716"/>
      <c r="AC53" s="716"/>
      <c r="AD53" s="716"/>
      <c r="AE53" s="716"/>
      <c r="AF53" s="716"/>
      <c r="AG53" s="716"/>
      <c r="AH53" s="716"/>
      <c r="AI53" s="716"/>
    </row>
    <row r="54" spans="1:35" s="229" customFormat="1" ht="17.100000000000001" customHeight="1">
      <c r="D54" s="208"/>
      <c r="E54" s="208"/>
      <c r="F54" s="208"/>
      <c r="G54" s="208"/>
      <c r="H54" s="208"/>
      <c r="I54" s="208"/>
      <c r="J54" s="208"/>
      <c r="K54" s="208"/>
      <c r="L54" s="208"/>
      <c r="M54" s="208"/>
      <c r="N54" s="208"/>
      <c r="O54" s="208"/>
      <c r="P54" s="208"/>
      <c r="Q54" s="208"/>
      <c r="R54" s="208"/>
      <c r="S54" s="230"/>
      <c r="T54" s="208"/>
      <c r="U54" s="208"/>
      <c r="V54" s="208"/>
      <c r="W54" s="208"/>
      <c r="X54" s="208"/>
      <c r="Y54" s="208"/>
      <c r="Z54" s="208"/>
      <c r="AA54" s="208"/>
      <c r="AB54" s="208"/>
      <c r="AC54" s="208"/>
      <c r="AD54" s="208"/>
      <c r="AE54" s="208"/>
      <c r="AF54" s="208"/>
      <c r="AG54" s="208"/>
      <c r="AH54" s="208"/>
    </row>
    <row r="55" spans="1:35" s="229" customFormat="1" ht="17.100000000000001" customHeight="1">
      <c r="D55" s="208"/>
      <c r="E55" s="208"/>
      <c r="F55" s="208"/>
      <c r="G55" s="208"/>
      <c r="H55" s="208"/>
      <c r="I55" s="208"/>
      <c r="J55" s="208"/>
      <c r="K55" s="208"/>
      <c r="L55" s="208"/>
      <c r="M55" s="208"/>
      <c r="N55" s="208"/>
      <c r="O55" s="208"/>
      <c r="P55" s="208"/>
      <c r="Q55" s="208"/>
      <c r="R55" s="208"/>
      <c r="S55" s="230"/>
      <c r="T55" s="208"/>
      <c r="U55" s="208"/>
      <c r="V55" s="208"/>
      <c r="W55" s="208"/>
      <c r="X55" s="208"/>
      <c r="Y55" s="208"/>
      <c r="Z55" s="208"/>
      <c r="AA55" s="208"/>
      <c r="AB55" s="208"/>
      <c r="AC55" s="208"/>
      <c r="AD55" s="208"/>
      <c r="AE55" s="208"/>
      <c r="AF55" s="208"/>
      <c r="AG55" s="208"/>
      <c r="AH55" s="208"/>
    </row>
    <row r="56" spans="1:35" s="208" customFormat="1" ht="17.100000000000001" customHeight="1">
      <c r="S56" s="230"/>
    </row>
    <row r="57" spans="1:35" ht="17.100000000000001" customHeight="1">
      <c r="C57" s="207"/>
      <c r="T57" s="207"/>
    </row>
    <row r="58" spans="1:35" ht="17.100000000000001" customHeight="1">
      <c r="C58" s="207"/>
      <c r="T58" s="207"/>
    </row>
    <row r="59" spans="1:35">
      <c r="B59" s="169"/>
      <c r="S59" s="231"/>
    </row>
    <row r="61" spans="1:35">
      <c r="A61" s="170"/>
      <c r="B61" s="171"/>
      <c r="S61" s="232"/>
    </row>
    <row r="62" spans="1:35">
      <c r="B62" s="172"/>
      <c r="S62" s="233"/>
    </row>
  </sheetData>
  <mergeCells count="31">
    <mergeCell ref="B1:C2"/>
    <mergeCell ref="S1:T2"/>
    <mergeCell ref="D5:F5"/>
    <mergeCell ref="H5:I5"/>
    <mergeCell ref="K5:L5"/>
    <mergeCell ref="N5:R5"/>
    <mergeCell ref="U5:W5"/>
    <mergeCell ref="Y5:Z5"/>
    <mergeCell ref="AB5:AC5"/>
    <mergeCell ref="AE5:AH5"/>
    <mergeCell ref="D6:F6"/>
    <mergeCell ref="H6:I7"/>
    <mergeCell ref="K6:L7"/>
    <mergeCell ref="N6:P7"/>
    <mergeCell ref="U6:W7"/>
    <mergeCell ref="Y6:Z7"/>
    <mergeCell ref="AE6:AG7"/>
    <mergeCell ref="AD10:AD12"/>
    <mergeCell ref="AG10:AG11"/>
    <mergeCell ref="B52:R52"/>
    <mergeCell ref="S52:AH52"/>
    <mergeCell ref="P10:P11"/>
    <mergeCell ref="W10:W11"/>
    <mergeCell ref="Y10:Y11"/>
    <mergeCell ref="Z10:Z11"/>
    <mergeCell ref="AC10:AC11"/>
    <mergeCell ref="F10:F11"/>
    <mergeCell ref="I10:I11"/>
    <mergeCell ref="L10:L11"/>
    <mergeCell ref="M10:M12"/>
    <mergeCell ref="O10:O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8" max="8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FF0000"/>
  </sheetPr>
  <dimension ref="A1:AJ64"/>
  <sheetViews>
    <sheetView showGridLines="0" view="pageBreakPreview" topLeftCell="B1" zoomScale="80" zoomScaleNormal="80" zoomScaleSheetLayoutView="80" workbookViewId="0">
      <pane ySplit="13" topLeftCell="A23" activePane="bottomLeft" state="frozen"/>
      <selection activeCell="AE49" sqref="AE49"/>
      <selection pane="bottomLeft" activeCell="AE49" sqref="AE49"/>
    </sheetView>
  </sheetViews>
  <sheetFormatPr defaultRowHeight="14.25"/>
  <cols>
    <col min="1" max="1" width="5.42578125" style="166" hidden="1" customWidth="1"/>
    <col min="2" max="2" width="6.7109375" style="166" customWidth="1"/>
    <col min="3" max="3" width="6.140625" style="166" customWidth="1"/>
    <col min="4" max="4" width="11.42578125" style="166" customWidth="1"/>
    <col min="5" max="5" width="13.42578125" style="166" customWidth="1"/>
    <col min="6" max="6" width="3" style="166" customWidth="1"/>
    <col min="7" max="7" width="10.5703125" style="166" customWidth="1"/>
    <col min="8" max="8" width="11" style="166" customWidth="1"/>
    <col min="9" max="9" width="2.42578125" style="166" customWidth="1"/>
    <col min="10" max="10" width="10.85546875" style="166" customWidth="1"/>
    <col min="11" max="11" width="11.85546875" style="166" customWidth="1"/>
    <col min="12" max="12" width="2" style="166" customWidth="1"/>
    <col min="13" max="13" width="9.5703125" style="166" customWidth="1"/>
    <col min="14" max="14" width="1.28515625" style="166" customWidth="1"/>
    <col min="15" max="15" width="11.7109375" style="166" bestFit="1" customWidth="1"/>
    <col min="16" max="16" width="0.85546875" style="166" customWidth="1"/>
    <col min="17" max="17" width="2" style="166" customWidth="1"/>
    <col min="18" max="18" width="4.140625" style="166" hidden="1" customWidth="1"/>
    <col min="19" max="19" width="6.5703125" style="166" customWidth="1"/>
    <col min="20" max="20" width="6.140625" style="166" customWidth="1"/>
    <col min="21" max="21" width="7.7109375" style="166" customWidth="1"/>
    <col min="22" max="22" width="1.7109375" style="166" customWidth="1"/>
    <col min="23" max="23" width="11" style="166" customWidth="1"/>
    <col min="24" max="24" width="3.140625" style="166" customWidth="1"/>
    <col min="25" max="25" width="10.42578125" style="166" customWidth="1"/>
    <col min="26" max="26" width="1.28515625" style="166" customWidth="1"/>
    <col min="27" max="27" width="11.140625" style="166" customWidth="1"/>
    <col min="28" max="28" width="2.42578125" style="166" customWidth="1"/>
    <col min="29" max="29" width="9.42578125" style="593" customWidth="1"/>
    <col min="30" max="30" width="13.28515625" style="166" customWidth="1"/>
    <col min="31" max="31" width="2.42578125" style="166" customWidth="1"/>
    <col min="32" max="32" width="9.140625" style="166" customWidth="1"/>
    <col min="33" max="33" width="12.42578125" style="166" customWidth="1"/>
    <col min="34" max="34" width="0.85546875" style="166" customWidth="1"/>
    <col min="35" max="35" width="1" style="166" customWidth="1"/>
    <col min="36" max="16384" width="9.140625" style="166"/>
  </cols>
  <sheetData>
    <row r="1" spans="1:36" s="209" customFormat="1" ht="18.75" customHeight="1">
      <c r="B1" s="900" t="s">
        <v>162</v>
      </c>
      <c r="C1" s="900"/>
      <c r="D1" s="2" t="s">
        <v>164</v>
      </c>
      <c r="S1" s="900" t="s">
        <v>162</v>
      </c>
      <c r="T1" s="900"/>
      <c r="U1" s="2" t="s">
        <v>164</v>
      </c>
      <c r="V1" s="234"/>
      <c r="W1" s="234"/>
      <c r="X1" s="234"/>
      <c r="Y1" s="234"/>
      <c r="Z1" s="234"/>
      <c r="AA1" s="234"/>
      <c r="AB1" s="234"/>
      <c r="AC1" s="584"/>
      <c r="AD1" s="234"/>
      <c r="AE1" s="234"/>
      <c r="AF1" s="234"/>
      <c r="AG1" s="234"/>
      <c r="AH1" s="234"/>
    </row>
    <row r="2" spans="1:36" s="209" customFormat="1" ht="18.75" customHeight="1">
      <c r="A2" s="113" t="s">
        <v>145</v>
      </c>
      <c r="B2" s="900"/>
      <c r="C2" s="900"/>
      <c r="D2" s="58" t="s">
        <v>166</v>
      </c>
      <c r="R2" s="113" t="s">
        <v>145</v>
      </c>
      <c r="S2" s="900"/>
      <c r="T2" s="900"/>
      <c r="U2" s="58" t="s">
        <v>166</v>
      </c>
      <c r="V2" s="234"/>
      <c r="W2" s="234"/>
      <c r="X2" s="234"/>
      <c r="Y2" s="234"/>
      <c r="Z2" s="234"/>
      <c r="AA2" s="234"/>
      <c r="AB2" s="234"/>
      <c r="AC2" s="584"/>
      <c r="AD2" s="234"/>
      <c r="AE2" s="234"/>
      <c r="AF2" s="234"/>
      <c r="AG2" s="234"/>
      <c r="AH2" s="234"/>
    </row>
    <row r="3" spans="1:36" s="209" customFormat="1" ht="15" customHeight="1" thickBot="1">
      <c r="A3" s="210"/>
      <c r="B3" s="210"/>
      <c r="C3" s="210"/>
      <c r="D3" s="210"/>
      <c r="E3" s="210"/>
      <c r="F3" s="210"/>
      <c r="G3" s="210"/>
      <c r="H3" s="210"/>
      <c r="I3" s="210"/>
      <c r="J3" s="210"/>
      <c r="K3" s="210"/>
      <c r="L3" s="210"/>
      <c r="M3" s="210"/>
      <c r="N3" s="210"/>
      <c r="O3" s="210"/>
      <c r="P3" s="210"/>
      <c r="Q3" s="210"/>
      <c r="R3" s="235"/>
      <c r="S3" s="235"/>
      <c r="T3" s="235"/>
      <c r="U3" s="235"/>
      <c r="V3" s="235"/>
      <c r="W3" s="235"/>
      <c r="X3" s="235"/>
      <c r="Y3" s="235"/>
      <c r="Z3" s="235"/>
      <c r="AA3" s="235"/>
      <c r="AB3" s="235"/>
      <c r="AC3" s="589"/>
      <c r="AD3" s="235"/>
      <c r="AE3" s="235"/>
      <c r="AF3" s="235"/>
      <c r="AG3" s="235"/>
      <c r="AH3" s="235"/>
      <c r="AI3" s="210"/>
    </row>
    <row r="4" spans="1:36" s="110" customFormat="1" ht="5.0999999999999996" customHeight="1">
      <c r="A4" s="116"/>
      <c r="B4" s="117"/>
      <c r="C4" s="117"/>
      <c r="D4" s="117"/>
      <c r="E4" s="117"/>
      <c r="F4" s="117"/>
      <c r="G4" s="117"/>
      <c r="H4" s="117"/>
      <c r="I4" s="117"/>
      <c r="J4" s="117"/>
      <c r="K4" s="117"/>
      <c r="L4" s="117"/>
      <c r="M4" s="117"/>
      <c r="N4" s="117"/>
      <c r="O4" s="117"/>
      <c r="P4" s="117"/>
      <c r="Q4" s="117"/>
      <c r="R4" s="118"/>
      <c r="S4" s="118"/>
      <c r="T4" s="118"/>
      <c r="U4" s="118"/>
      <c r="V4" s="118"/>
      <c r="W4" s="118"/>
      <c r="X4" s="118"/>
      <c r="Y4" s="118"/>
      <c r="Z4" s="118"/>
      <c r="AA4" s="118"/>
      <c r="AB4" s="118"/>
      <c r="AC4" s="599"/>
      <c r="AD4" s="118"/>
      <c r="AE4" s="118"/>
      <c r="AF4" s="118"/>
      <c r="AG4" s="118"/>
      <c r="AH4" s="118"/>
      <c r="AI4" s="118"/>
    </row>
    <row r="5" spans="1:36" s="110" customFormat="1" ht="63" customHeight="1">
      <c r="A5" s="116"/>
      <c r="B5" s="568" t="s">
        <v>117</v>
      </c>
      <c r="C5" s="117"/>
      <c r="D5" s="898" t="s">
        <v>190</v>
      </c>
      <c r="E5" s="898"/>
      <c r="F5" s="117"/>
      <c r="G5" s="898" t="s">
        <v>191</v>
      </c>
      <c r="H5" s="898"/>
      <c r="I5" s="117"/>
      <c r="J5" s="898" t="s">
        <v>192</v>
      </c>
      <c r="K5" s="898"/>
      <c r="L5" s="117"/>
      <c r="M5" s="898" t="s">
        <v>193</v>
      </c>
      <c r="N5" s="898"/>
      <c r="O5" s="898"/>
      <c r="P5" s="898"/>
      <c r="Q5" s="898"/>
      <c r="R5" s="118"/>
      <c r="S5" s="570" t="s">
        <v>117</v>
      </c>
      <c r="T5" s="118"/>
      <c r="U5" s="913" t="s">
        <v>194</v>
      </c>
      <c r="V5" s="913"/>
      <c r="W5" s="913"/>
      <c r="X5" s="118"/>
      <c r="Y5" s="913" t="s">
        <v>195</v>
      </c>
      <c r="Z5" s="913"/>
      <c r="AA5" s="913"/>
      <c r="AB5" s="118"/>
      <c r="AC5" s="913" t="s">
        <v>196</v>
      </c>
      <c r="AD5" s="913"/>
      <c r="AE5" s="118"/>
      <c r="AF5" s="913" t="s">
        <v>197</v>
      </c>
      <c r="AG5" s="913"/>
      <c r="AH5" s="913"/>
      <c r="AI5" s="913"/>
    </row>
    <row r="6" spans="1:36" s="126" customFormat="1" ht="18" customHeight="1">
      <c r="A6" s="121"/>
      <c r="B6" s="569" t="s">
        <v>21</v>
      </c>
      <c r="C6" s="123"/>
      <c r="D6" s="896" t="s">
        <v>198</v>
      </c>
      <c r="E6" s="896"/>
      <c r="F6" s="122"/>
      <c r="G6" s="896" t="s">
        <v>199</v>
      </c>
      <c r="H6" s="896"/>
      <c r="I6" s="123"/>
      <c r="J6" s="896" t="s">
        <v>200</v>
      </c>
      <c r="K6" s="896"/>
      <c r="L6" s="123"/>
      <c r="M6" s="896" t="s">
        <v>201</v>
      </c>
      <c r="N6" s="896"/>
      <c r="O6" s="896"/>
      <c r="P6" s="123"/>
      <c r="Q6" s="123"/>
      <c r="R6" s="185"/>
      <c r="S6" s="572" t="s">
        <v>21</v>
      </c>
      <c r="T6" s="185"/>
      <c r="U6" s="920" t="s">
        <v>202</v>
      </c>
      <c r="V6" s="920"/>
      <c r="W6" s="920"/>
      <c r="X6" s="124"/>
      <c r="Y6" s="920" t="s">
        <v>203</v>
      </c>
      <c r="Z6" s="920"/>
      <c r="AA6" s="920"/>
      <c r="AB6" s="185"/>
      <c r="AC6" s="920" t="s">
        <v>204</v>
      </c>
      <c r="AD6" s="920"/>
      <c r="AE6" s="920"/>
      <c r="AF6" s="920" t="s">
        <v>205</v>
      </c>
      <c r="AG6" s="920"/>
      <c r="AH6" s="185"/>
      <c r="AI6" s="185"/>
    </row>
    <row r="7" spans="1:36" s="110" customFormat="1" ht="33" customHeight="1">
      <c r="A7" s="116"/>
      <c r="B7" s="117"/>
      <c r="C7" s="127"/>
      <c r="D7" s="896"/>
      <c r="E7" s="896"/>
      <c r="F7" s="119"/>
      <c r="G7" s="896"/>
      <c r="H7" s="896"/>
      <c r="I7" s="128"/>
      <c r="J7" s="896"/>
      <c r="K7" s="896"/>
      <c r="L7" s="123"/>
      <c r="M7" s="896"/>
      <c r="N7" s="896"/>
      <c r="O7" s="896"/>
      <c r="P7" s="119"/>
      <c r="Q7" s="119"/>
      <c r="R7" s="118"/>
      <c r="S7" s="117"/>
      <c r="T7" s="132"/>
      <c r="U7" s="920"/>
      <c r="V7" s="920"/>
      <c r="W7" s="920"/>
      <c r="X7" s="129"/>
      <c r="Y7" s="920"/>
      <c r="Z7" s="920"/>
      <c r="AA7" s="920"/>
      <c r="AB7" s="236"/>
      <c r="AC7" s="920"/>
      <c r="AD7" s="920"/>
      <c r="AE7" s="920"/>
      <c r="AF7" s="920"/>
      <c r="AG7" s="920"/>
      <c r="AH7" s="129"/>
      <c r="AI7" s="129"/>
    </row>
    <row r="8" spans="1:36" s="110" customFormat="1" ht="4.5" customHeight="1">
      <c r="A8" s="116"/>
      <c r="B8" s="127"/>
      <c r="C8" s="127"/>
      <c r="D8" s="130"/>
      <c r="E8" s="130"/>
      <c r="F8" s="131"/>
      <c r="G8" s="130"/>
      <c r="H8" s="130"/>
      <c r="I8" s="131"/>
      <c r="J8" s="130"/>
      <c r="K8" s="130"/>
      <c r="L8" s="131"/>
      <c r="M8" s="130"/>
      <c r="N8" s="130"/>
      <c r="O8" s="130"/>
      <c r="P8" s="130"/>
      <c r="Q8" s="131"/>
      <c r="R8" s="118"/>
      <c r="S8" s="132"/>
      <c r="T8" s="132"/>
      <c r="U8" s="133"/>
      <c r="V8" s="133"/>
      <c r="W8" s="133"/>
      <c r="X8" s="134"/>
      <c r="Y8" s="133"/>
      <c r="Z8" s="133"/>
      <c r="AA8" s="133"/>
      <c r="AB8" s="134"/>
      <c r="AC8" s="598"/>
      <c r="AD8" s="133"/>
      <c r="AE8" s="134"/>
      <c r="AF8" s="133"/>
      <c r="AG8" s="133"/>
      <c r="AH8" s="133"/>
      <c r="AI8" s="134"/>
    </row>
    <row r="9" spans="1:36" s="110" customFormat="1" ht="5.0999999999999996" customHeight="1">
      <c r="A9" s="116"/>
      <c r="B9" s="127"/>
      <c r="C9" s="127"/>
      <c r="D9" s="119"/>
      <c r="E9" s="119"/>
      <c r="F9" s="119"/>
      <c r="G9" s="119"/>
      <c r="H9" s="119"/>
      <c r="I9" s="119"/>
      <c r="J9" s="119"/>
      <c r="K9" s="119"/>
      <c r="L9" s="119"/>
      <c r="M9" s="119"/>
      <c r="N9" s="119"/>
      <c r="O9" s="119"/>
      <c r="P9" s="119"/>
      <c r="Q9" s="119"/>
      <c r="R9" s="118"/>
      <c r="S9" s="132"/>
      <c r="T9" s="132"/>
      <c r="U9" s="129"/>
      <c r="V9" s="129"/>
      <c r="W9" s="129"/>
      <c r="X9" s="129"/>
      <c r="Y9" s="129"/>
      <c r="Z9" s="129"/>
      <c r="AA9" s="129"/>
      <c r="AB9" s="129"/>
      <c r="AC9" s="597"/>
      <c r="AD9" s="129"/>
      <c r="AE9" s="129"/>
      <c r="AF9" s="129"/>
      <c r="AG9" s="129"/>
      <c r="AH9" s="129"/>
      <c r="AI9" s="129"/>
    </row>
    <row r="10" spans="1:36" s="126" customFormat="1" ht="15.75" customHeight="1">
      <c r="A10" s="121"/>
      <c r="B10" s="127"/>
      <c r="C10" s="127"/>
      <c r="D10" s="339" t="s">
        <v>183</v>
      </c>
      <c r="E10" s="894" t="s">
        <v>184</v>
      </c>
      <c r="F10" s="237"/>
      <c r="G10" s="339" t="s">
        <v>183</v>
      </c>
      <c r="H10" s="894" t="s">
        <v>184</v>
      </c>
      <c r="I10" s="237"/>
      <c r="J10" s="339" t="s">
        <v>183</v>
      </c>
      <c r="K10" s="894" t="s">
        <v>184</v>
      </c>
      <c r="L10" s="897"/>
      <c r="M10" s="339" t="s">
        <v>183</v>
      </c>
      <c r="N10" s="894"/>
      <c r="O10" s="894" t="s">
        <v>184</v>
      </c>
      <c r="P10" s="123"/>
      <c r="Q10" s="895"/>
      <c r="R10" s="185"/>
      <c r="S10" s="132"/>
      <c r="T10" s="132"/>
      <c r="U10" s="921" t="s">
        <v>206</v>
      </c>
      <c r="V10" s="238"/>
      <c r="W10" s="894" t="s">
        <v>184</v>
      </c>
      <c r="X10" s="238"/>
      <c r="Y10" s="921" t="s">
        <v>206</v>
      </c>
      <c r="Z10" s="238"/>
      <c r="AA10" s="894" t="s">
        <v>184</v>
      </c>
      <c r="AB10" s="238"/>
      <c r="AC10" s="921" t="s">
        <v>206</v>
      </c>
      <c r="AD10" s="894" t="s">
        <v>184</v>
      </c>
      <c r="AE10" s="915"/>
      <c r="AF10" s="921" t="s">
        <v>206</v>
      </c>
      <c r="AG10" s="894" t="s">
        <v>184</v>
      </c>
      <c r="AH10" s="185"/>
      <c r="AI10" s="936"/>
    </row>
    <row r="11" spans="1:36" s="126" customFormat="1" ht="15.75" customHeight="1">
      <c r="A11" s="121"/>
      <c r="B11" s="127"/>
      <c r="C11" s="127"/>
      <c r="D11" s="339" t="s">
        <v>187</v>
      </c>
      <c r="E11" s="894"/>
      <c r="F11" s="237"/>
      <c r="G11" s="339" t="s">
        <v>187</v>
      </c>
      <c r="H11" s="894"/>
      <c r="I11" s="237"/>
      <c r="J11" s="339" t="s">
        <v>187</v>
      </c>
      <c r="K11" s="894"/>
      <c r="L11" s="897"/>
      <c r="M11" s="339" t="s">
        <v>187</v>
      </c>
      <c r="N11" s="894"/>
      <c r="O11" s="894"/>
      <c r="P11" s="123"/>
      <c r="Q11" s="895"/>
      <c r="R11" s="185"/>
      <c r="S11" s="132"/>
      <c r="T11" s="132"/>
      <c r="U11" s="921"/>
      <c r="V11" s="238"/>
      <c r="W11" s="894"/>
      <c r="X11" s="238"/>
      <c r="Y11" s="921"/>
      <c r="Z11" s="238"/>
      <c r="AA11" s="894"/>
      <c r="AB11" s="238"/>
      <c r="AC11" s="921"/>
      <c r="AD11" s="894"/>
      <c r="AE11" s="915"/>
      <c r="AF11" s="921"/>
      <c r="AG11" s="894"/>
      <c r="AH11" s="185"/>
      <c r="AI11" s="936"/>
    </row>
    <row r="12" spans="1:36" s="126" customFormat="1" ht="21.75" customHeight="1">
      <c r="A12" s="121"/>
      <c r="B12" s="127"/>
      <c r="C12" s="127"/>
      <c r="D12" s="334" t="s">
        <v>143</v>
      </c>
      <c r="E12" s="339"/>
      <c r="F12" s="123"/>
      <c r="G12" s="334" t="s">
        <v>143</v>
      </c>
      <c r="H12" s="339"/>
      <c r="I12" s="123"/>
      <c r="J12" s="334" t="s">
        <v>143</v>
      </c>
      <c r="K12" s="339"/>
      <c r="L12" s="897"/>
      <c r="M12" s="334" t="s">
        <v>143</v>
      </c>
      <c r="N12" s="339"/>
      <c r="O12" s="140"/>
      <c r="P12" s="123"/>
      <c r="Q12" s="895"/>
      <c r="R12" s="185"/>
      <c r="S12" s="132"/>
      <c r="T12" s="132"/>
      <c r="U12" s="192"/>
      <c r="V12" s="185"/>
      <c r="W12" s="140"/>
      <c r="X12" s="185"/>
      <c r="Y12" s="192"/>
      <c r="Z12" s="336"/>
      <c r="AA12" s="336"/>
      <c r="AB12" s="185"/>
      <c r="AC12" s="592"/>
      <c r="AD12" s="140"/>
      <c r="AE12" s="915"/>
      <c r="AF12" s="192"/>
      <c r="AG12" s="140"/>
      <c r="AH12" s="185"/>
      <c r="AI12" s="936"/>
    </row>
    <row r="13" spans="1:36" s="110" customFormat="1" ht="5.0999999999999996" customHeight="1" thickBot="1">
      <c r="A13" s="142"/>
      <c r="B13" s="143"/>
      <c r="C13" s="143"/>
      <c r="D13" s="145"/>
      <c r="E13" s="239"/>
      <c r="F13" s="143"/>
      <c r="G13" s="143"/>
      <c r="H13" s="143"/>
      <c r="I13" s="143"/>
      <c r="J13" s="143"/>
      <c r="K13" s="143"/>
      <c r="L13" s="143"/>
      <c r="M13" s="143"/>
      <c r="N13" s="143"/>
      <c r="O13" s="143"/>
      <c r="P13" s="143"/>
      <c r="Q13" s="143"/>
      <c r="R13" s="194"/>
      <c r="S13" s="194"/>
      <c r="T13" s="194"/>
      <c r="U13" s="194"/>
      <c r="V13" s="194"/>
      <c r="W13" s="194"/>
      <c r="X13" s="194"/>
      <c r="Y13" s="194"/>
      <c r="Z13" s="194"/>
      <c r="AA13" s="195"/>
      <c r="AB13" s="194"/>
      <c r="AC13" s="596"/>
      <c r="AD13" s="194"/>
      <c r="AE13" s="194"/>
      <c r="AF13" s="194"/>
      <c r="AG13" s="194"/>
      <c r="AH13" s="194"/>
      <c r="AI13" s="194"/>
    </row>
    <row r="14" spans="1:36" s="110" customFormat="1" ht="17.100000000000001" customHeight="1">
      <c r="B14" s="150"/>
      <c r="C14" s="150"/>
      <c r="D14" s="151"/>
      <c r="E14" s="151"/>
      <c r="F14" s="150"/>
      <c r="G14" s="150"/>
      <c r="H14" s="150"/>
      <c r="I14" s="150"/>
      <c r="J14" s="150"/>
      <c r="K14" s="150"/>
      <c r="L14" s="150"/>
      <c r="M14" s="150"/>
      <c r="N14" s="150"/>
      <c r="O14" s="150"/>
      <c r="P14" s="150"/>
      <c r="Q14" s="150"/>
      <c r="R14" s="152"/>
      <c r="S14" s="240"/>
      <c r="T14" s="152"/>
      <c r="U14" s="152"/>
      <c r="V14" s="152"/>
      <c r="W14" s="152"/>
      <c r="X14" s="152"/>
      <c r="Y14" s="152"/>
      <c r="Z14" s="152"/>
      <c r="AA14" s="241"/>
      <c r="AB14" s="152"/>
      <c r="AC14" s="595"/>
      <c r="AD14" s="152"/>
      <c r="AE14" s="152"/>
      <c r="AF14" s="241"/>
      <c r="AG14" s="241"/>
      <c r="AH14" s="241"/>
      <c r="AI14" s="152"/>
    </row>
    <row r="15" spans="1:36" s="110" customFormat="1" ht="17.100000000000001" customHeight="1">
      <c r="B15" s="30" t="s">
        <v>32</v>
      </c>
      <c r="C15" s="150"/>
      <c r="D15" s="150">
        <v>152600</v>
      </c>
      <c r="E15" s="150">
        <v>397827</v>
      </c>
      <c r="F15" s="150"/>
      <c r="G15" s="150">
        <v>255955</v>
      </c>
      <c r="H15" s="150">
        <v>527335</v>
      </c>
      <c r="I15" s="150"/>
      <c r="J15" s="150">
        <v>83593</v>
      </c>
      <c r="K15" s="150">
        <v>308922</v>
      </c>
      <c r="L15" s="150"/>
      <c r="M15" s="150">
        <v>39501</v>
      </c>
      <c r="N15" s="150"/>
      <c r="O15" s="150">
        <v>235530</v>
      </c>
      <c r="P15" s="45"/>
      <c r="Q15" s="45"/>
      <c r="R15" s="45" t="e">
        <f>SUM(#REF!)</f>
        <v>#REF!</v>
      </c>
      <c r="S15" s="30" t="s">
        <v>32</v>
      </c>
      <c r="T15" s="45"/>
      <c r="U15" s="45">
        <v>2486</v>
      </c>
      <c r="V15" s="45"/>
      <c r="W15" s="150">
        <v>498074</v>
      </c>
      <c r="X15" s="150"/>
      <c r="Y15" s="150">
        <v>271719</v>
      </c>
      <c r="Z15" s="150"/>
      <c r="AA15" s="150">
        <v>127880</v>
      </c>
      <c r="AB15" s="150"/>
      <c r="AC15" s="582">
        <v>33601</v>
      </c>
      <c r="AD15" s="150">
        <v>1830474</v>
      </c>
      <c r="AE15" s="150"/>
      <c r="AF15" s="150">
        <v>9641</v>
      </c>
      <c r="AG15" s="150">
        <v>1050255</v>
      </c>
      <c r="AH15" s="45"/>
      <c r="AI15" s="45"/>
      <c r="AJ15" s="126"/>
    </row>
    <row r="16" spans="1:36" s="110" customFormat="1" ht="17.100000000000001" customHeight="1">
      <c r="B16" s="347" t="s">
        <v>306</v>
      </c>
      <c r="C16" s="353"/>
      <c r="D16" s="353">
        <v>132103</v>
      </c>
      <c r="E16" s="353">
        <v>444371</v>
      </c>
      <c r="F16" s="353"/>
      <c r="G16" s="353">
        <v>156508</v>
      </c>
      <c r="H16" s="353">
        <v>427856</v>
      </c>
      <c r="I16" s="353"/>
      <c r="J16" s="353">
        <v>51373</v>
      </c>
      <c r="K16" s="353">
        <v>294268</v>
      </c>
      <c r="L16" s="353"/>
      <c r="M16" s="353">
        <v>50304</v>
      </c>
      <c r="N16" s="353">
        <v>0</v>
      </c>
      <c r="O16" s="353">
        <v>302981</v>
      </c>
      <c r="P16" s="353"/>
      <c r="Q16" s="353"/>
      <c r="R16" s="354">
        <v>0</v>
      </c>
      <c r="S16" s="347" t="s">
        <v>306</v>
      </c>
      <c r="T16" s="353"/>
      <c r="U16" s="353">
        <v>3105</v>
      </c>
      <c r="V16" s="353"/>
      <c r="W16" s="353">
        <v>660253</v>
      </c>
      <c r="X16" s="353"/>
      <c r="Y16" s="353">
        <v>304750</v>
      </c>
      <c r="Z16" s="353"/>
      <c r="AA16" s="353">
        <v>109952</v>
      </c>
      <c r="AB16" s="353"/>
      <c r="AC16" s="586">
        <v>36119</v>
      </c>
      <c r="AD16" s="600">
        <v>1953894</v>
      </c>
      <c r="AE16" s="353"/>
      <c r="AF16" s="353">
        <v>8631</v>
      </c>
      <c r="AG16" s="353">
        <v>996022</v>
      </c>
      <c r="AH16" s="45"/>
      <c r="AI16" s="45"/>
      <c r="AJ16" s="126"/>
    </row>
    <row r="17" spans="1:36" s="110" customFormat="1" ht="17.100000000000001" customHeight="1">
      <c r="B17" s="30" t="s">
        <v>458</v>
      </c>
      <c r="C17" s="353"/>
      <c r="D17" s="353">
        <v>164652</v>
      </c>
      <c r="E17" s="353">
        <v>580957</v>
      </c>
      <c r="F17" s="353"/>
      <c r="G17" s="353">
        <v>208296</v>
      </c>
      <c r="H17" s="353">
        <v>592749</v>
      </c>
      <c r="I17" s="353"/>
      <c r="J17" s="353">
        <v>93454</v>
      </c>
      <c r="K17" s="353">
        <v>514655</v>
      </c>
      <c r="L17" s="353"/>
      <c r="M17" s="353">
        <v>42885</v>
      </c>
      <c r="N17" s="353"/>
      <c r="O17" s="353">
        <v>271242</v>
      </c>
      <c r="P17" s="353"/>
      <c r="Q17" s="353"/>
      <c r="R17" s="354">
        <v>0</v>
      </c>
      <c r="S17" s="30" t="s">
        <v>458</v>
      </c>
      <c r="T17" s="353"/>
      <c r="U17" s="353">
        <v>2755</v>
      </c>
      <c r="V17" s="353"/>
      <c r="W17" s="353">
        <v>585408</v>
      </c>
      <c r="X17" s="353"/>
      <c r="Y17" s="353">
        <v>211499</v>
      </c>
      <c r="Z17" s="353"/>
      <c r="AA17" s="353">
        <v>135736</v>
      </c>
      <c r="AB17" s="353"/>
      <c r="AC17" s="585">
        <v>35319</v>
      </c>
      <c r="AD17" s="353">
        <v>1992635</v>
      </c>
      <c r="AE17" s="353"/>
      <c r="AF17" s="353">
        <v>10465</v>
      </c>
      <c r="AG17" s="353">
        <v>1123996</v>
      </c>
      <c r="AH17" s="45"/>
      <c r="AI17" s="45"/>
      <c r="AJ17" s="126"/>
    </row>
    <row r="18" spans="1:36" s="636" customFormat="1" ht="17.100000000000001" customHeight="1">
      <c r="B18" s="30" t="s">
        <v>464</v>
      </c>
      <c r="C18" s="640"/>
      <c r="D18" s="640">
        <v>165848</v>
      </c>
      <c r="E18" s="640">
        <v>523069</v>
      </c>
      <c r="F18" s="640"/>
      <c r="G18" s="640">
        <v>210639</v>
      </c>
      <c r="H18" s="640">
        <v>532949</v>
      </c>
      <c r="I18" s="640"/>
      <c r="J18" s="640">
        <v>94382</v>
      </c>
      <c r="K18" s="640">
        <v>470351</v>
      </c>
      <c r="L18" s="640"/>
      <c r="M18" s="640">
        <v>75729</v>
      </c>
      <c r="N18" s="640"/>
      <c r="O18" s="640">
        <v>496487</v>
      </c>
      <c r="P18" s="640"/>
      <c r="Q18" s="640"/>
      <c r="R18" s="640"/>
      <c r="S18" s="30" t="s">
        <v>464</v>
      </c>
      <c r="T18" s="640"/>
      <c r="U18" s="640">
        <v>2307</v>
      </c>
      <c r="V18" s="640"/>
      <c r="W18" s="640">
        <v>321440</v>
      </c>
      <c r="X18" s="640"/>
      <c r="Y18" s="640">
        <v>409940</v>
      </c>
      <c r="Z18" s="640"/>
      <c r="AA18" s="640">
        <v>107008</v>
      </c>
      <c r="AB18" s="640"/>
      <c r="AC18" s="591">
        <v>35140</v>
      </c>
      <c r="AD18" s="640">
        <v>1945155</v>
      </c>
      <c r="AE18" s="640"/>
      <c r="AF18" s="640">
        <v>8337</v>
      </c>
      <c r="AG18" s="640">
        <v>927483</v>
      </c>
      <c r="AH18" s="576"/>
      <c r="AI18" s="576"/>
      <c r="AJ18" s="676"/>
    </row>
    <row r="19" spans="1:36" s="636" customFormat="1" ht="17.100000000000001" customHeight="1">
      <c r="B19" s="634" t="s">
        <v>482</v>
      </c>
      <c r="C19" s="640"/>
      <c r="D19" s="640">
        <v>141913.61391000001</v>
      </c>
      <c r="E19" s="640">
        <v>418883.45299999998</v>
      </c>
      <c r="F19" s="640"/>
      <c r="G19" s="640">
        <v>157868</v>
      </c>
      <c r="H19" s="640">
        <v>388680.63699999999</v>
      </c>
      <c r="I19" s="640"/>
      <c r="J19" s="640">
        <v>126299.54399999999</v>
      </c>
      <c r="K19" s="640">
        <v>528214.73900000006</v>
      </c>
      <c r="L19" s="640"/>
      <c r="M19" s="640">
        <v>77259.108000000007</v>
      </c>
      <c r="N19" s="640">
        <v>0</v>
      </c>
      <c r="O19" s="640">
        <v>521310.35999999993</v>
      </c>
      <c r="P19" s="640"/>
      <c r="Q19" s="640"/>
      <c r="R19" s="640"/>
      <c r="S19" s="634" t="s">
        <v>482</v>
      </c>
      <c r="T19" s="634"/>
      <c r="U19" s="640">
        <v>1523</v>
      </c>
      <c r="V19" s="640">
        <v>0</v>
      </c>
      <c r="W19" s="640">
        <v>281504.66300000006</v>
      </c>
      <c r="X19" s="640"/>
      <c r="Y19" s="640">
        <v>271490</v>
      </c>
      <c r="Z19" s="640">
        <v>0</v>
      </c>
      <c r="AA19" s="640">
        <v>115634.158</v>
      </c>
      <c r="AB19" s="640"/>
      <c r="AC19" s="591">
        <v>38912</v>
      </c>
      <c r="AD19" s="640">
        <v>1994972.4350000001</v>
      </c>
      <c r="AE19" s="640"/>
      <c r="AF19" s="640">
        <v>7715</v>
      </c>
      <c r="AG19" s="640">
        <v>835381</v>
      </c>
      <c r="AH19" s="576"/>
      <c r="AI19" s="576"/>
      <c r="AJ19" s="676"/>
    </row>
    <row r="20" spans="1:36" s="636" customFormat="1" ht="17.100000000000001" customHeight="1">
      <c r="B20" s="634" t="s">
        <v>474</v>
      </c>
      <c r="C20" s="640"/>
      <c r="D20" s="640">
        <v>113554.84</v>
      </c>
      <c r="E20" s="640">
        <v>525682.90899999999</v>
      </c>
      <c r="F20" s="640"/>
      <c r="G20" s="640">
        <v>133082.14500000002</v>
      </c>
      <c r="H20" s="640">
        <v>453634.65100000001</v>
      </c>
      <c r="I20" s="640"/>
      <c r="J20" s="640">
        <v>112603.77099999998</v>
      </c>
      <c r="K20" s="640">
        <v>553686.59400000004</v>
      </c>
      <c r="L20" s="640"/>
      <c r="M20" s="640">
        <v>64928.584999999992</v>
      </c>
      <c r="N20" s="640">
        <v>0</v>
      </c>
      <c r="O20" s="640">
        <v>1170876.9740000002</v>
      </c>
      <c r="P20" s="640"/>
      <c r="Q20" s="640"/>
      <c r="R20" s="640"/>
      <c r="S20" s="634" t="s">
        <v>474</v>
      </c>
      <c r="T20" s="634"/>
      <c r="U20" s="640">
        <v>3753</v>
      </c>
      <c r="V20" s="640">
        <v>0</v>
      </c>
      <c r="W20" s="640">
        <v>472209.29800000001</v>
      </c>
      <c r="X20" s="640"/>
      <c r="Y20" s="640">
        <v>917476</v>
      </c>
      <c r="Z20" s="640">
        <v>0</v>
      </c>
      <c r="AA20" s="640">
        <v>184224.09499999997</v>
      </c>
      <c r="AB20" s="640"/>
      <c r="AC20" s="591">
        <v>42945</v>
      </c>
      <c r="AD20" s="640">
        <v>2236958.0260000001</v>
      </c>
      <c r="AE20" s="640"/>
      <c r="AF20" s="640">
        <v>8468</v>
      </c>
      <c r="AG20" s="640">
        <v>949901.61899999983</v>
      </c>
      <c r="AH20" s="576"/>
      <c r="AI20" s="576"/>
      <c r="AJ20" s="676"/>
    </row>
    <row r="21" spans="1:36" s="110" customFormat="1" ht="10.5" customHeight="1">
      <c r="A21" s="199"/>
      <c r="B21" s="157"/>
      <c r="C21" s="158"/>
      <c r="D21" s="219"/>
      <c r="E21" s="220"/>
      <c r="F21" s="158"/>
      <c r="G21" s="219"/>
      <c r="H21" s="219"/>
      <c r="I21" s="158"/>
      <c r="J21" s="219"/>
      <c r="K21" s="219"/>
      <c r="L21" s="158"/>
      <c r="M21" s="219"/>
      <c r="N21" s="158"/>
      <c r="O21" s="219"/>
      <c r="P21" s="221"/>
      <c r="Q21" s="221"/>
      <c r="R21" s="221"/>
      <c r="S21" s="157"/>
      <c r="T21" s="242"/>
      <c r="U21" s="219"/>
      <c r="V21" s="242"/>
      <c r="W21" s="219"/>
      <c r="X21" s="242"/>
      <c r="Y21" s="219"/>
      <c r="Z21" s="242"/>
      <c r="AA21" s="220"/>
      <c r="AB21" s="242"/>
      <c r="AC21" s="590"/>
      <c r="AD21" s="219"/>
      <c r="AE21" s="242"/>
      <c r="AF21" s="219"/>
      <c r="AG21" s="219"/>
      <c r="AH21" s="221"/>
      <c r="AI21" s="223"/>
      <c r="AJ21" s="126"/>
    </row>
    <row r="22" spans="1:36" s="126" customFormat="1" ht="10.5" customHeight="1">
      <c r="B22" s="356"/>
      <c r="C22" s="363"/>
      <c r="D22" s="363"/>
      <c r="E22" s="364"/>
      <c r="F22" s="363"/>
      <c r="G22" s="363"/>
      <c r="H22" s="363"/>
      <c r="I22" s="363"/>
      <c r="J22" s="363"/>
      <c r="K22" s="363"/>
      <c r="L22" s="363"/>
      <c r="M22" s="363"/>
      <c r="N22" s="363"/>
      <c r="O22" s="363"/>
      <c r="P22" s="363"/>
      <c r="Q22" s="363"/>
      <c r="R22" s="366"/>
      <c r="S22" s="356"/>
      <c r="T22" s="363"/>
      <c r="U22" s="363"/>
      <c r="V22" s="363"/>
      <c r="W22" s="363"/>
      <c r="X22" s="363"/>
      <c r="Y22" s="363"/>
      <c r="Z22" s="363"/>
      <c r="AA22" s="364"/>
      <c r="AB22" s="363"/>
      <c r="AC22" s="583"/>
      <c r="AD22" s="363"/>
      <c r="AE22" s="363"/>
      <c r="AF22" s="363"/>
      <c r="AG22" s="363"/>
      <c r="AH22" s="224"/>
      <c r="AI22" s="224"/>
      <c r="AJ22" s="110"/>
    </row>
    <row r="23" spans="1:36" s="636" customFormat="1" ht="17.100000000000001" customHeight="1">
      <c r="A23" s="580"/>
      <c r="B23" s="634" t="s">
        <v>482</v>
      </c>
      <c r="C23" s="640" t="s">
        <v>40</v>
      </c>
      <c r="D23" s="640">
        <v>28796.058000000001</v>
      </c>
      <c r="E23" s="640">
        <v>71166.790999999997</v>
      </c>
      <c r="F23" s="640"/>
      <c r="G23" s="640">
        <v>17585.670999999998</v>
      </c>
      <c r="H23" s="640">
        <v>40961.192000000003</v>
      </c>
      <c r="I23" s="640"/>
      <c r="J23" s="640">
        <v>9334.268</v>
      </c>
      <c r="K23" s="640">
        <v>40503.195</v>
      </c>
      <c r="L23" s="640"/>
      <c r="M23" s="658">
        <v>6756.49</v>
      </c>
      <c r="N23" s="659"/>
      <c r="O23" s="658">
        <v>38904.508000000002</v>
      </c>
      <c r="P23" s="640"/>
      <c r="Q23" s="640"/>
      <c r="R23" s="640"/>
      <c r="S23" s="634" t="s">
        <v>482</v>
      </c>
      <c r="T23" s="640" t="s">
        <v>40</v>
      </c>
      <c r="U23" s="640">
        <v>105</v>
      </c>
      <c r="V23" s="640"/>
      <c r="W23" s="640">
        <v>31827.405999999999</v>
      </c>
      <c r="X23" s="640"/>
      <c r="Y23" s="640">
        <v>48098</v>
      </c>
      <c r="Z23" s="640"/>
      <c r="AA23" s="640">
        <v>8082.9889999999996</v>
      </c>
      <c r="AB23" s="640"/>
      <c r="AC23" s="591">
        <v>3562</v>
      </c>
      <c r="AD23" s="658">
        <v>184653.68799999999</v>
      </c>
      <c r="AE23" s="659"/>
      <c r="AF23" s="658">
        <v>1303</v>
      </c>
      <c r="AG23" s="658">
        <v>141101.364</v>
      </c>
      <c r="AH23" s="576"/>
      <c r="AI23" s="576"/>
    </row>
    <row r="24" spans="1:36" s="636" customFormat="1" ht="17.100000000000001" customHeight="1">
      <c r="A24" s="580"/>
      <c r="B24" s="634"/>
      <c r="C24" s="635" t="s">
        <v>33</v>
      </c>
      <c r="D24" s="640">
        <v>13267.98245</v>
      </c>
      <c r="E24" s="640">
        <v>36906.843000000001</v>
      </c>
      <c r="F24" s="640"/>
      <c r="G24" s="640">
        <v>15430.83</v>
      </c>
      <c r="H24" s="640">
        <v>36867.201000000001</v>
      </c>
      <c r="I24" s="640"/>
      <c r="J24" s="640">
        <v>6690.0969999999998</v>
      </c>
      <c r="K24" s="640">
        <v>34950.574000000001</v>
      </c>
      <c r="L24" s="640"/>
      <c r="M24" s="658">
        <v>6167.4390000000003</v>
      </c>
      <c r="N24" s="659"/>
      <c r="O24" s="658">
        <v>27070.501</v>
      </c>
      <c r="P24" s="640"/>
      <c r="Q24" s="640"/>
      <c r="R24" s="640"/>
      <c r="S24" s="634"/>
      <c r="T24" s="635" t="s">
        <v>33</v>
      </c>
      <c r="U24" s="640">
        <v>90</v>
      </c>
      <c r="V24" s="640"/>
      <c r="W24" s="640">
        <v>27074.332999999999</v>
      </c>
      <c r="X24" s="640"/>
      <c r="Y24" s="640">
        <v>15626</v>
      </c>
      <c r="Z24" s="640"/>
      <c r="AA24" s="640">
        <v>5651.277</v>
      </c>
      <c r="AB24" s="640"/>
      <c r="AC24" s="591">
        <v>2665</v>
      </c>
      <c r="AD24" s="658">
        <v>135542.40299999999</v>
      </c>
      <c r="AE24" s="659"/>
      <c r="AF24" s="658">
        <v>626</v>
      </c>
      <c r="AG24" s="658">
        <v>68994.418999999994</v>
      </c>
      <c r="AH24" s="576"/>
      <c r="AI24" s="576"/>
    </row>
    <row r="25" spans="1:36" s="636" customFormat="1" ht="17.100000000000001" customHeight="1">
      <c r="A25" s="580"/>
      <c r="B25" s="634"/>
      <c r="C25" s="635" t="s">
        <v>34</v>
      </c>
      <c r="D25" s="640">
        <v>11538.393959999999</v>
      </c>
      <c r="E25" s="640">
        <v>36034.171000000002</v>
      </c>
      <c r="F25" s="640"/>
      <c r="G25" s="640">
        <v>10187.621999999999</v>
      </c>
      <c r="H25" s="640">
        <v>26348.998</v>
      </c>
      <c r="I25" s="640"/>
      <c r="J25" s="640">
        <v>15719.866</v>
      </c>
      <c r="K25" s="640">
        <v>54886.538</v>
      </c>
      <c r="L25" s="640"/>
      <c r="M25" s="658">
        <v>19315.874</v>
      </c>
      <c r="N25" s="659"/>
      <c r="O25" s="658">
        <v>215088.36199999999</v>
      </c>
      <c r="P25" s="640"/>
      <c r="Q25" s="640"/>
      <c r="R25" s="640"/>
      <c r="S25" s="634"/>
      <c r="T25" s="635" t="s">
        <v>34</v>
      </c>
      <c r="U25" s="640">
        <v>225</v>
      </c>
      <c r="V25" s="640"/>
      <c r="W25" s="640">
        <v>26536.677</v>
      </c>
      <c r="X25" s="640"/>
      <c r="Y25" s="640">
        <v>14222</v>
      </c>
      <c r="Z25" s="640"/>
      <c r="AA25" s="640">
        <v>8366.57</v>
      </c>
      <c r="AB25" s="640"/>
      <c r="AC25" s="591">
        <v>2327</v>
      </c>
      <c r="AD25" s="658">
        <v>118653.795</v>
      </c>
      <c r="AE25" s="659"/>
      <c r="AF25" s="658">
        <v>485</v>
      </c>
      <c r="AG25" s="658">
        <v>51914.800999999999</v>
      </c>
      <c r="AH25" s="576"/>
      <c r="AI25" s="576"/>
    </row>
    <row r="26" spans="1:36" s="636" customFormat="1" ht="17.100000000000001" customHeight="1">
      <c r="A26" s="580"/>
      <c r="B26" s="634"/>
      <c r="C26" s="635" t="s">
        <v>312</v>
      </c>
      <c r="D26" s="640">
        <v>6800.2624999999998</v>
      </c>
      <c r="E26" s="640">
        <v>19998.239000000001</v>
      </c>
      <c r="F26" s="640"/>
      <c r="G26" s="640">
        <v>3803.9272500000002</v>
      </c>
      <c r="H26" s="640">
        <v>10759.355</v>
      </c>
      <c r="I26" s="640"/>
      <c r="J26" s="640">
        <v>5027.4579999999996</v>
      </c>
      <c r="K26" s="640">
        <v>22104.936000000002</v>
      </c>
      <c r="L26" s="640"/>
      <c r="M26" s="658">
        <v>1443.192</v>
      </c>
      <c r="N26" s="659"/>
      <c r="O26" s="658">
        <v>9633.7630000000008</v>
      </c>
      <c r="P26" s="640"/>
      <c r="Q26" s="640"/>
      <c r="R26" s="640"/>
      <c r="S26" s="634"/>
      <c r="T26" s="635" t="s">
        <v>312</v>
      </c>
      <c r="U26" s="640">
        <v>81</v>
      </c>
      <c r="V26" s="640"/>
      <c r="W26" s="640">
        <v>21921.964</v>
      </c>
      <c r="X26" s="640"/>
      <c r="Y26" s="640">
        <v>7308</v>
      </c>
      <c r="Z26" s="640"/>
      <c r="AA26" s="640">
        <v>2879.1489999999999</v>
      </c>
      <c r="AB26" s="640"/>
      <c r="AC26" s="591">
        <v>700</v>
      </c>
      <c r="AD26" s="658">
        <v>32404.536</v>
      </c>
      <c r="AE26" s="659"/>
      <c r="AF26" s="658">
        <v>87</v>
      </c>
      <c r="AG26" s="658">
        <v>9941.7649999999994</v>
      </c>
      <c r="AH26" s="576"/>
      <c r="AI26" s="576"/>
    </row>
    <row r="27" spans="1:36" s="636" customFormat="1" ht="17.100000000000001" customHeight="1">
      <c r="A27" s="580"/>
      <c r="B27" s="634"/>
      <c r="C27" s="635" t="s">
        <v>35</v>
      </c>
      <c r="D27" s="640">
        <v>4030.223</v>
      </c>
      <c r="E27" s="640">
        <v>13832.463</v>
      </c>
      <c r="F27" s="640"/>
      <c r="G27" s="640">
        <v>4161.9530000000004</v>
      </c>
      <c r="H27" s="640">
        <v>11403.496999999999</v>
      </c>
      <c r="I27" s="640"/>
      <c r="J27" s="640">
        <v>4116.8389999999999</v>
      </c>
      <c r="K27" s="640">
        <v>30316.547999999999</v>
      </c>
      <c r="L27" s="640"/>
      <c r="M27" s="658">
        <v>1655.558</v>
      </c>
      <c r="N27" s="659"/>
      <c r="O27" s="658">
        <v>13244.728999999999</v>
      </c>
      <c r="P27" s="640"/>
      <c r="Q27" s="640"/>
      <c r="R27" s="640"/>
      <c r="S27" s="634"/>
      <c r="T27" s="635" t="s">
        <v>35</v>
      </c>
      <c r="U27" s="640">
        <v>62</v>
      </c>
      <c r="V27" s="640"/>
      <c r="W27" s="640">
        <v>13655.955</v>
      </c>
      <c r="X27" s="640"/>
      <c r="Y27" s="640">
        <v>9307</v>
      </c>
      <c r="Z27" s="640"/>
      <c r="AA27" s="640">
        <v>4217.232</v>
      </c>
      <c r="AB27" s="640"/>
      <c r="AC27" s="591">
        <v>817</v>
      </c>
      <c r="AD27" s="658">
        <v>47923.661</v>
      </c>
      <c r="AE27" s="659"/>
      <c r="AF27" s="658">
        <v>202</v>
      </c>
      <c r="AG27" s="658">
        <v>21582.077000000001</v>
      </c>
      <c r="AH27" s="576"/>
      <c r="AI27" s="576"/>
    </row>
    <row r="28" spans="1:36" s="636" customFormat="1" ht="17.100000000000001" customHeight="1">
      <c r="A28" s="580"/>
      <c r="B28" s="634"/>
      <c r="C28" s="635" t="s">
        <v>36</v>
      </c>
      <c r="D28" s="640">
        <v>8797.0959999999995</v>
      </c>
      <c r="E28" s="640">
        <v>28649.960999999999</v>
      </c>
      <c r="F28" s="640"/>
      <c r="G28" s="640">
        <v>10603.7</v>
      </c>
      <c r="H28" s="640">
        <v>27001.293000000001</v>
      </c>
      <c r="I28" s="640"/>
      <c r="J28" s="640">
        <v>7981.1570000000002</v>
      </c>
      <c r="K28" s="640">
        <v>36728.93</v>
      </c>
      <c r="L28" s="640"/>
      <c r="M28" s="658">
        <v>5609.1980000000003</v>
      </c>
      <c r="N28" s="659"/>
      <c r="O28" s="658">
        <v>28301.415000000001</v>
      </c>
      <c r="P28" s="640"/>
      <c r="Q28" s="640"/>
      <c r="R28" s="641"/>
      <c r="S28" s="634"/>
      <c r="T28" s="635" t="s">
        <v>36</v>
      </c>
      <c r="U28" s="640">
        <v>64</v>
      </c>
      <c r="V28" s="640"/>
      <c r="W28" s="640">
        <v>11490.976000000001</v>
      </c>
      <c r="X28" s="640"/>
      <c r="Y28" s="640">
        <v>28894</v>
      </c>
      <c r="Z28" s="640"/>
      <c r="AA28" s="640">
        <v>15991.550999999999</v>
      </c>
      <c r="AB28" s="640"/>
      <c r="AC28" s="591">
        <v>2887</v>
      </c>
      <c r="AD28" s="658">
        <v>140226.609</v>
      </c>
      <c r="AE28" s="659"/>
      <c r="AF28" s="658">
        <v>543</v>
      </c>
      <c r="AG28" s="658">
        <v>62294.671000000002</v>
      </c>
      <c r="AH28" s="576"/>
      <c r="AI28" s="576"/>
    </row>
    <row r="29" spans="1:36" s="636" customFormat="1" ht="17.100000000000001" customHeight="1">
      <c r="A29" s="580"/>
      <c r="B29" s="634"/>
      <c r="C29" s="635" t="s">
        <v>448</v>
      </c>
      <c r="D29" s="640">
        <v>10911.562</v>
      </c>
      <c r="E29" s="640">
        <v>34432.103000000003</v>
      </c>
      <c r="F29" s="640"/>
      <c r="G29" s="640">
        <v>15458.441000000001</v>
      </c>
      <c r="H29" s="640">
        <v>37380.231</v>
      </c>
      <c r="I29" s="640"/>
      <c r="J29" s="640">
        <v>8105.9189999999999</v>
      </c>
      <c r="K29" s="640">
        <v>40313.451000000001</v>
      </c>
      <c r="L29" s="640"/>
      <c r="M29" s="658">
        <v>3624.3710000000001</v>
      </c>
      <c r="N29" s="659"/>
      <c r="O29" s="658">
        <v>21337.026999999998</v>
      </c>
      <c r="P29" s="640"/>
      <c r="Q29" s="640"/>
      <c r="R29" s="640"/>
      <c r="S29" s="634"/>
      <c r="T29" s="635" t="s">
        <v>448</v>
      </c>
      <c r="U29" s="640">
        <v>111</v>
      </c>
      <c r="V29" s="640"/>
      <c r="W29" s="640">
        <v>19588.585999999999</v>
      </c>
      <c r="X29" s="640"/>
      <c r="Y29" s="640">
        <v>32936</v>
      </c>
      <c r="Z29" s="640"/>
      <c r="AA29" s="640">
        <v>14976.174999999999</v>
      </c>
      <c r="AB29" s="640"/>
      <c r="AC29" s="591">
        <v>3785</v>
      </c>
      <c r="AD29" s="658">
        <v>197424.47899999999</v>
      </c>
      <c r="AE29" s="659"/>
      <c r="AF29" s="658">
        <v>450</v>
      </c>
      <c r="AG29" s="658">
        <v>50354.682000000001</v>
      </c>
      <c r="AH29" s="576"/>
      <c r="AI29" s="576"/>
    </row>
    <row r="30" spans="1:36" s="636" customFormat="1" ht="17.100000000000001" customHeight="1">
      <c r="A30" s="580"/>
      <c r="B30" s="634"/>
      <c r="C30" s="635" t="s">
        <v>37</v>
      </c>
      <c r="D30" s="640">
        <v>6863.125</v>
      </c>
      <c r="E30" s="640">
        <v>23276.065999999999</v>
      </c>
      <c r="F30" s="640"/>
      <c r="G30" s="640">
        <v>18727.984</v>
      </c>
      <c r="H30" s="640">
        <v>45647.93</v>
      </c>
      <c r="I30" s="640"/>
      <c r="J30" s="640">
        <v>12098.396000000001</v>
      </c>
      <c r="K30" s="640">
        <v>47498.042000000001</v>
      </c>
      <c r="L30" s="640"/>
      <c r="M30" s="658">
        <v>10830.451999999999</v>
      </c>
      <c r="N30" s="659"/>
      <c r="O30" s="658">
        <v>44225.798000000003</v>
      </c>
      <c r="P30" s="640"/>
      <c r="Q30" s="640"/>
      <c r="R30" s="640"/>
      <c r="S30" s="634"/>
      <c r="T30" s="635" t="s">
        <v>37</v>
      </c>
      <c r="U30" s="640">
        <v>149</v>
      </c>
      <c r="V30" s="640"/>
      <c r="W30" s="640">
        <v>12132.133</v>
      </c>
      <c r="X30" s="640"/>
      <c r="Y30" s="640">
        <v>25411</v>
      </c>
      <c r="Z30" s="640"/>
      <c r="AA30" s="640">
        <v>12559.361999999999</v>
      </c>
      <c r="AB30" s="640"/>
      <c r="AC30" s="591">
        <v>3260</v>
      </c>
      <c r="AD30" s="658">
        <v>175718.25200000001</v>
      </c>
      <c r="AE30" s="659"/>
      <c r="AF30" s="658">
        <v>580</v>
      </c>
      <c r="AG30" s="658">
        <v>56824.447999999997</v>
      </c>
      <c r="AH30" s="576"/>
      <c r="AI30" s="576"/>
    </row>
    <row r="31" spans="1:36" s="636" customFormat="1" ht="17.100000000000001" customHeight="1">
      <c r="A31" s="580"/>
      <c r="B31" s="634"/>
      <c r="C31" s="635" t="s">
        <v>449</v>
      </c>
      <c r="D31" s="640">
        <v>16360.601000000001</v>
      </c>
      <c r="E31" s="640">
        <v>42840.148999999998</v>
      </c>
      <c r="F31" s="640"/>
      <c r="G31" s="640">
        <v>21544.944</v>
      </c>
      <c r="H31" s="640">
        <v>51261.487999999998</v>
      </c>
      <c r="I31" s="640"/>
      <c r="J31" s="640">
        <v>15470.361999999999</v>
      </c>
      <c r="K31" s="640">
        <v>56402.017</v>
      </c>
      <c r="L31" s="640"/>
      <c r="M31" s="658">
        <v>5147.2619999999997</v>
      </c>
      <c r="N31" s="659"/>
      <c r="O31" s="658">
        <v>29036.736000000001</v>
      </c>
      <c r="P31" s="640"/>
      <c r="Q31" s="640"/>
      <c r="R31" s="640"/>
      <c r="S31" s="634"/>
      <c r="T31" s="635" t="s">
        <v>449</v>
      </c>
      <c r="U31" s="640">
        <v>160</v>
      </c>
      <c r="V31" s="640"/>
      <c r="W31" s="640">
        <v>49566.684000000001</v>
      </c>
      <c r="X31" s="640"/>
      <c r="Y31" s="640">
        <v>20509</v>
      </c>
      <c r="Z31" s="640"/>
      <c r="AA31" s="640">
        <v>9973.0640000000003</v>
      </c>
      <c r="AB31" s="640"/>
      <c r="AC31" s="591">
        <v>5119</v>
      </c>
      <c r="AD31" s="658">
        <v>253626.76300000001</v>
      </c>
      <c r="AE31" s="659"/>
      <c r="AF31" s="658">
        <v>856</v>
      </c>
      <c r="AG31" s="658">
        <v>90317.370999999999</v>
      </c>
      <c r="AH31" s="576"/>
      <c r="AI31" s="576"/>
    </row>
    <row r="32" spans="1:36" s="636" customFormat="1" ht="17.100000000000001" customHeight="1">
      <c r="A32" s="580"/>
      <c r="B32" s="634"/>
      <c r="C32" s="635" t="s">
        <v>38</v>
      </c>
      <c r="D32" s="640">
        <v>12810.444</v>
      </c>
      <c r="E32" s="640">
        <v>39104.430999999997</v>
      </c>
      <c r="F32" s="640"/>
      <c r="G32" s="640">
        <v>14458.821</v>
      </c>
      <c r="H32" s="640">
        <v>35567.828000000001</v>
      </c>
      <c r="I32" s="640"/>
      <c r="J32" s="640">
        <v>14043.050999999999</v>
      </c>
      <c r="K32" s="640">
        <v>55467.559000000001</v>
      </c>
      <c r="L32" s="640"/>
      <c r="M32" s="658">
        <v>5646.26</v>
      </c>
      <c r="N32" s="659"/>
      <c r="O32" s="658">
        <v>32657.743999999999</v>
      </c>
      <c r="P32" s="640"/>
      <c r="Q32" s="640"/>
      <c r="R32" s="640"/>
      <c r="S32" s="634"/>
      <c r="T32" s="635" t="s">
        <v>38</v>
      </c>
      <c r="U32" s="640">
        <v>95</v>
      </c>
      <c r="V32" s="640"/>
      <c r="W32" s="640">
        <v>13370.168</v>
      </c>
      <c r="X32" s="640"/>
      <c r="Y32" s="640">
        <v>19483</v>
      </c>
      <c r="Z32" s="640"/>
      <c r="AA32" s="640">
        <v>12740.402</v>
      </c>
      <c r="AB32" s="640"/>
      <c r="AC32" s="591">
        <v>4398</v>
      </c>
      <c r="AD32" s="658">
        <v>212841.84299999999</v>
      </c>
      <c r="AE32" s="659"/>
      <c r="AF32" s="658">
        <v>627</v>
      </c>
      <c r="AG32" s="658">
        <v>64084.536999999997</v>
      </c>
      <c r="AH32" s="576"/>
      <c r="AI32" s="576"/>
    </row>
    <row r="33" spans="1:35" s="636" customFormat="1" ht="17.100000000000001" customHeight="1">
      <c r="A33" s="580"/>
      <c r="B33" s="634"/>
      <c r="C33" s="635" t="s">
        <v>41</v>
      </c>
      <c r="D33" s="640">
        <v>9807.5450000000001</v>
      </c>
      <c r="E33" s="640">
        <v>31091.52</v>
      </c>
      <c r="F33" s="640"/>
      <c r="G33" s="640">
        <v>10953.946</v>
      </c>
      <c r="H33" s="640">
        <v>27696.616999999998</v>
      </c>
      <c r="I33" s="640"/>
      <c r="J33" s="640">
        <v>13291.174000000001</v>
      </c>
      <c r="K33" s="640">
        <v>53880.857000000004</v>
      </c>
      <c r="L33" s="640"/>
      <c r="M33" s="658">
        <v>4107.259</v>
      </c>
      <c r="N33" s="659"/>
      <c r="O33" s="658">
        <v>24136.656999999999</v>
      </c>
      <c r="P33" s="640"/>
      <c r="Q33" s="640"/>
      <c r="R33" s="640"/>
      <c r="S33" s="634"/>
      <c r="T33" s="635" t="s">
        <v>41</v>
      </c>
      <c r="U33" s="640">
        <v>159</v>
      </c>
      <c r="V33" s="640"/>
      <c r="W33" s="640">
        <v>21557.366000000002</v>
      </c>
      <c r="X33" s="640"/>
      <c r="Y33" s="640">
        <v>29000</v>
      </c>
      <c r="Z33" s="640"/>
      <c r="AA33" s="640">
        <v>8802.0910000000003</v>
      </c>
      <c r="AB33" s="640"/>
      <c r="AC33" s="591">
        <v>4013</v>
      </c>
      <c r="AD33" s="658">
        <v>217629.266</v>
      </c>
      <c r="AE33" s="659"/>
      <c r="AF33" s="658">
        <v>1009</v>
      </c>
      <c r="AG33" s="658">
        <v>112311.005</v>
      </c>
      <c r="AH33" s="576"/>
      <c r="AI33" s="576"/>
    </row>
    <row r="34" spans="1:35" s="636" customFormat="1" ht="17.100000000000001" customHeight="1">
      <c r="A34" s="580"/>
      <c r="B34" s="634"/>
      <c r="C34" s="635" t="s">
        <v>39</v>
      </c>
      <c r="D34" s="640">
        <v>11930.321</v>
      </c>
      <c r="E34" s="640">
        <v>41550.716</v>
      </c>
      <c r="F34" s="640"/>
      <c r="G34" s="640">
        <v>14950.325000000001</v>
      </c>
      <c r="H34" s="640">
        <v>37785.006999999998</v>
      </c>
      <c r="I34" s="640"/>
      <c r="J34" s="640">
        <v>14420.957</v>
      </c>
      <c r="K34" s="640">
        <v>55162.091999999997</v>
      </c>
      <c r="L34" s="640"/>
      <c r="M34" s="658">
        <v>6955.7529999999997</v>
      </c>
      <c r="N34" s="659"/>
      <c r="O34" s="658">
        <v>37673.120000000003</v>
      </c>
      <c r="P34" s="640"/>
      <c r="Q34" s="640"/>
      <c r="R34" s="640"/>
      <c r="S34" s="634"/>
      <c r="T34" s="635" t="s">
        <v>39</v>
      </c>
      <c r="U34" s="640">
        <v>222</v>
      </c>
      <c r="V34" s="640"/>
      <c r="W34" s="640">
        <v>32782.415000000001</v>
      </c>
      <c r="X34" s="640"/>
      <c r="Y34" s="640">
        <v>20696</v>
      </c>
      <c r="Z34" s="640"/>
      <c r="AA34" s="640">
        <v>11394.296</v>
      </c>
      <c r="AB34" s="640"/>
      <c r="AC34" s="591">
        <v>5379</v>
      </c>
      <c r="AD34" s="658">
        <v>278327.14</v>
      </c>
      <c r="AE34" s="659"/>
      <c r="AF34" s="658">
        <v>947</v>
      </c>
      <c r="AG34" s="658">
        <v>105659.667</v>
      </c>
      <c r="AH34" s="576"/>
      <c r="AI34" s="576"/>
    </row>
    <row r="35" spans="1:35" s="636" customFormat="1" ht="17.100000000000001" customHeight="1">
      <c r="A35" s="580"/>
      <c r="B35" s="634"/>
      <c r="C35" s="635"/>
      <c r="D35" s="640"/>
      <c r="E35" s="640"/>
      <c r="F35" s="640"/>
      <c r="G35" s="640"/>
      <c r="H35" s="640"/>
      <c r="I35" s="640"/>
      <c r="J35" s="640"/>
      <c r="K35" s="640"/>
      <c r="L35" s="640"/>
      <c r="M35" s="658"/>
      <c r="N35" s="659"/>
      <c r="O35" s="658"/>
      <c r="P35" s="640"/>
      <c r="Q35" s="640"/>
      <c r="R35" s="640"/>
      <c r="S35" s="634"/>
      <c r="T35" s="635"/>
      <c r="U35" s="640"/>
      <c r="V35" s="640"/>
      <c r="W35" s="640"/>
      <c r="X35" s="640"/>
      <c r="Y35" s="640"/>
      <c r="Z35" s="640"/>
      <c r="AA35" s="640"/>
      <c r="AB35" s="640"/>
      <c r="AC35" s="591"/>
      <c r="AD35" s="658"/>
      <c r="AE35" s="659"/>
      <c r="AF35" s="658"/>
      <c r="AG35" s="658"/>
      <c r="AH35" s="576"/>
      <c r="AI35" s="576"/>
    </row>
    <row r="36" spans="1:35" s="636" customFormat="1" ht="17.100000000000001" customHeight="1">
      <c r="A36" s="580"/>
      <c r="B36" s="634" t="s">
        <v>474</v>
      </c>
      <c r="C36" s="635" t="s">
        <v>40</v>
      </c>
      <c r="D36" s="640">
        <v>10960.246999999999</v>
      </c>
      <c r="E36" s="640">
        <v>35611.201000000001</v>
      </c>
      <c r="F36" s="640"/>
      <c r="G36" s="640">
        <v>15496.521000000001</v>
      </c>
      <c r="H36" s="640">
        <v>42951.953000000001</v>
      </c>
      <c r="I36" s="640"/>
      <c r="J36" s="640">
        <v>11223.237999999999</v>
      </c>
      <c r="K36" s="640">
        <v>45617.614999999998</v>
      </c>
      <c r="L36" s="640"/>
      <c r="M36" s="658">
        <v>2963.3690000000001</v>
      </c>
      <c r="N36" s="659"/>
      <c r="O36" s="658">
        <v>16454.901999999998</v>
      </c>
      <c r="P36" s="640"/>
      <c r="Q36" s="640"/>
      <c r="R36" s="640"/>
      <c r="S36" s="634" t="s">
        <v>474</v>
      </c>
      <c r="T36" s="635" t="s">
        <v>40</v>
      </c>
      <c r="U36" s="640">
        <v>471</v>
      </c>
      <c r="V36" s="640"/>
      <c r="W36" s="640">
        <v>24524.589</v>
      </c>
      <c r="X36" s="640"/>
      <c r="Y36" s="640">
        <v>49379</v>
      </c>
      <c r="Z36" s="640"/>
      <c r="AA36" s="640">
        <v>8200.0709999999999</v>
      </c>
      <c r="AB36" s="640"/>
      <c r="AC36" s="591">
        <v>2975</v>
      </c>
      <c r="AD36" s="658">
        <v>146553.56899999999</v>
      </c>
      <c r="AE36" s="659"/>
      <c r="AF36" s="658">
        <v>646</v>
      </c>
      <c r="AG36" s="658">
        <v>74443.47</v>
      </c>
      <c r="AH36" s="576"/>
      <c r="AI36" s="576"/>
    </row>
    <row r="37" spans="1:35" s="636" customFormat="1" ht="17.100000000000001" customHeight="1">
      <c r="A37" s="580"/>
      <c r="B37" s="634"/>
      <c r="C37" s="635" t="s">
        <v>33</v>
      </c>
      <c r="D37" s="640">
        <v>9680.768</v>
      </c>
      <c r="E37" s="640">
        <v>36317.076999999997</v>
      </c>
      <c r="F37" s="640"/>
      <c r="G37" s="640">
        <v>11706.575999999999</v>
      </c>
      <c r="H37" s="640">
        <v>30226.977999999999</v>
      </c>
      <c r="I37" s="640"/>
      <c r="J37" s="640">
        <v>10183.228999999999</v>
      </c>
      <c r="K37" s="640">
        <v>38252.084999999999</v>
      </c>
      <c r="L37" s="640"/>
      <c r="M37" s="658">
        <v>3616.9679999999998</v>
      </c>
      <c r="N37" s="659"/>
      <c r="O37" s="658">
        <v>22607.867999999999</v>
      </c>
      <c r="P37" s="640"/>
      <c r="Q37" s="640"/>
      <c r="R37" s="640"/>
      <c r="S37" s="634"/>
      <c r="T37" s="635" t="s">
        <v>33</v>
      </c>
      <c r="U37" s="640">
        <v>443</v>
      </c>
      <c r="V37" s="640"/>
      <c r="W37" s="640">
        <v>30128.832999999999</v>
      </c>
      <c r="X37" s="640"/>
      <c r="Y37" s="640">
        <v>12967</v>
      </c>
      <c r="Z37" s="640"/>
      <c r="AA37" s="640">
        <v>10592.455</v>
      </c>
      <c r="AB37" s="640"/>
      <c r="AC37" s="591">
        <v>3150</v>
      </c>
      <c r="AD37" s="658">
        <v>184836.976</v>
      </c>
      <c r="AE37" s="659"/>
      <c r="AF37" s="658">
        <v>778</v>
      </c>
      <c r="AG37" s="658">
        <v>87614.784</v>
      </c>
      <c r="AH37" s="576"/>
      <c r="AI37" s="576"/>
    </row>
    <row r="38" spans="1:35" s="636" customFormat="1" ht="17.100000000000001" customHeight="1">
      <c r="A38" s="580"/>
      <c r="B38" s="634"/>
      <c r="C38" s="635" t="s">
        <v>34</v>
      </c>
      <c r="D38" s="640">
        <v>10789.674999999999</v>
      </c>
      <c r="E38" s="640">
        <v>41413.362000000001</v>
      </c>
      <c r="F38" s="640"/>
      <c r="G38" s="640">
        <v>10423.691999999999</v>
      </c>
      <c r="H38" s="640">
        <v>32313.032999999999</v>
      </c>
      <c r="I38" s="640"/>
      <c r="J38" s="640">
        <v>15283.664000000001</v>
      </c>
      <c r="K38" s="640">
        <v>59707.470999999998</v>
      </c>
      <c r="L38" s="640"/>
      <c r="M38" s="658">
        <v>5419.5249999999996</v>
      </c>
      <c r="N38" s="659"/>
      <c r="O38" s="658">
        <v>34136.182999999997</v>
      </c>
      <c r="P38" s="640"/>
      <c r="Q38" s="640"/>
      <c r="R38" s="640"/>
      <c r="S38" s="634"/>
      <c r="T38" s="635" t="s">
        <v>34</v>
      </c>
      <c r="U38" s="640">
        <v>419</v>
      </c>
      <c r="V38" s="640"/>
      <c r="W38" s="640">
        <v>50808.116999999998</v>
      </c>
      <c r="X38" s="640"/>
      <c r="Y38" s="640">
        <v>253069</v>
      </c>
      <c r="Z38" s="640"/>
      <c r="AA38" s="640">
        <v>11974.303</v>
      </c>
      <c r="AB38" s="640"/>
      <c r="AC38" s="591">
        <v>4760</v>
      </c>
      <c r="AD38" s="658">
        <v>243217.079</v>
      </c>
      <c r="AE38" s="659"/>
      <c r="AF38" s="658">
        <v>1004</v>
      </c>
      <c r="AG38" s="658">
        <v>102823.545</v>
      </c>
      <c r="AH38" s="576"/>
      <c r="AI38" s="576"/>
    </row>
    <row r="39" spans="1:35" s="636" customFormat="1" ht="17.100000000000001" customHeight="1">
      <c r="A39" s="580"/>
      <c r="B39" s="634"/>
      <c r="C39" s="635" t="s">
        <v>312</v>
      </c>
      <c r="D39" s="640">
        <v>9438.0439999999999</v>
      </c>
      <c r="E39" s="640">
        <v>39176.906999999999</v>
      </c>
      <c r="F39" s="640"/>
      <c r="G39" s="640">
        <v>11427.938</v>
      </c>
      <c r="H39" s="640">
        <v>36333.703000000001</v>
      </c>
      <c r="I39" s="640"/>
      <c r="J39" s="640">
        <v>12034.074000000001</v>
      </c>
      <c r="K39" s="640">
        <v>43793.703000000001</v>
      </c>
      <c r="L39" s="640"/>
      <c r="M39" s="658">
        <v>4025.5059999999999</v>
      </c>
      <c r="N39" s="659"/>
      <c r="O39" s="658">
        <v>27505.059000000001</v>
      </c>
      <c r="P39" s="640"/>
      <c r="Q39" s="640"/>
      <c r="R39" s="640"/>
      <c r="S39" s="634"/>
      <c r="T39" s="635" t="s">
        <v>312</v>
      </c>
      <c r="U39" s="640">
        <v>460</v>
      </c>
      <c r="V39" s="640"/>
      <c r="W39" s="640">
        <v>69922.304999999993</v>
      </c>
      <c r="X39" s="640"/>
      <c r="Y39" s="640">
        <v>231732</v>
      </c>
      <c r="Z39" s="640"/>
      <c r="AA39" s="640">
        <v>16561.356</v>
      </c>
      <c r="AB39" s="640"/>
      <c r="AC39" s="591">
        <v>6641</v>
      </c>
      <c r="AD39" s="658">
        <v>322186.75900000002</v>
      </c>
      <c r="AE39" s="659"/>
      <c r="AF39" s="658">
        <v>1045</v>
      </c>
      <c r="AG39" s="658">
        <v>124146.249</v>
      </c>
      <c r="AH39" s="576"/>
      <c r="AI39" s="576"/>
    </row>
    <row r="40" spans="1:35" s="636" customFormat="1" ht="17.100000000000001" customHeight="1">
      <c r="A40" s="580"/>
      <c r="B40" s="634"/>
      <c r="C40" s="635" t="s">
        <v>35</v>
      </c>
      <c r="D40" s="640">
        <v>8779.5580000000009</v>
      </c>
      <c r="E40" s="640">
        <v>39853.298000000003</v>
      </c>
      <c r="F40" s="640"/>
      <c r="G40" s="640">
        <v>17087.225999999999</v>
      </c>
      <c r="H40" s="640">
        <v>53782</v>
      </c>
      <c r="I40" s="640"/>
      <c r="J40" s="640">
        <v>9479.7819999999992</v>
      </c>
      <c r="K40" s="640">
        <v>37112.714999999997</v>
      </c>
      <c r="L40" s="640"/>
      <c r="M40" s="658">
        <v>4219.009</v>
      </c>
      <c r="N40" s="659"/>
      <c r="O40" s="658">
        <v>26869.841</v>
      </c>
      <c r="P40" s="640"/>
      <c r="Q40" s="640"/>
      <c r="R40" s="640"/>
      <c r="S40" s="634"/>
      <c r="T40" s="635" t="s">
        <v>35</v>
      </c>
      <c r="U40" s="640">
        <v>262</v>
      </c>
      <c r="V40" s="640"/>
      <c r="W40" s="640">
        <v>37135.608999999997</v>
      </c>
      <c r="X40" s="640"/>
      <c r="Y40" s="640">
        <v>36767</v>
      </c>
      <c r="Z40" s="640"/>
      <c r="AA40" s="640">
        <v>14796.064</v>
      </c>
      <c r="AB40" s="640"/>
      <c r="AC40" s="591">
        <v>3749</v>
      </c>
      <c r="AD40" s="658">
        <v>194483.92199999999</v>
      </c>
      <c r="AE40" s="659"/>
      <c r="AF40" s="658">
        <v>672</v>
      </c>
      <c r="AG40" s="658">
        <v>74159.182000000001</v>
      </c>
      <c r="AH40" s="576"/>
      <c r="AI40" s="576"/>
    </row>
    <row r="41" spans="1:35" s="636" customFormat="1" ht="17.100000000000001" customHeight="1">
      <c r="A41" s="580"/>
      <c r="B41" s="634"/>
      <c r="C41" s="635" t="s">
        <v>36</v>
      </c>
      <c r="D41" s="640">
        <v>8216.7720000000008</v>
      </c>
      <c r="E41" s="640">
        <v>38884.713000000003</v>
      </c>
      <c r="F41" s="640"/>
      <c r="G41" s="640">
        <v>7933.1379999999999</v>
      </c>
      <c r="H41" s="640">
        <v>27954.896000000001</v>
      </c>
      <c r="I41" s="640"/>
      <c r="J41" s="640">
        <v>6611.3419999999996</v>
      </c>
      <c r="K41" s="640">
        <v>28409.996999999999</v>
      </c>
      <c r="L41" s="640"/>
      <c r="M41" s="658">
        <v>3655.549</v>
      </c>
      <c r="N41" s="659"/>
      <c r="O41" s="658">
        <v>25094.437000000002</v>
      </c>
      <c r="P41" s="640"/>
      <c r="Q41" s="640"/>
      <c r="R41" s="640"/>
      <c r="S41" s="634"/>
      <c r="T41" s="635" t="s">
        <v>36</v>
      </c>
      <c r="U41" s="640">
        <v>172</v>
      </c>
      <c r="V41" s="640"/>
      <c r="W41" s="640">
        <v>31140.766</v>
      </c>
      <c r="X41" s="640"/>
      <c r="Y41" s="640">
        <v>69828</v>
      </c>
      <c r="Z41" s="640"/>
      <c r="AA41" s="640">
        <v>21583.535</v>
      </c>
      <c r="AB41" s="640"/>
      <c r="AC41" s="591">
        <v>1589</v>
      </c>
      <c r="AD41" s="658">
        <v>89401.944000000003</v>
      </c>
      <c r="AE41" s="659"/>
      <c r="AF41" s="658">
        <v>401</v>
      </c>
      <c r="AG41" s="658">
        <v>56607.216</v>
      </c>
      <c r="AH41" s="576"/>
      <c r="AI41" s="576"/>
    </row>
    <row r="42" spans="1:35" s="636" customFormat="1" ht="17.100000000000001" customHeight="1">
      <c r="A42" s="580"/>
      <c r="B42" s="634"/>
      <c r="C42" s="635" t="s">
        <v>448</v>
      </c>
      <c r="D42" s="640">
        <v>7320.4530000000004</v>
      </c>
      <c r="E42" s="640">
        <v>35652.402000000002</v>
      </c>
      <c r="F42" s="640"/>
      <c r="G42" s="640">
        <v>4101.2129999999997</v>
      </c>
      <c r="H42" s="640">
        <v>16005.214</v>
      </c>
      <c r="I42" s="640"/>
      <c r="J42" s="640">
        <v>5627.0619999999999</v>
      </c>
      <c r="K42" s="640">
        <v>30250.013999999999</v>
      </c>
      <c r="L42" s="640"/>
      <c r="M42" s="658">
        <v>4614.9189999999999</v>
      </c>
      <c r="N42" s="659"/>
      <c r="O42" s="658">
        <v>16371.739</v>
      </c>
      <c r="P42" s="640"/>
      <c r="Q42" s="640"/>
      <c r="R42" s="640"/>
      <c r="S42" s="634"/>
      <c r="T42" s="635" t="s">
        <v>448</v>
      </c>
      <c r="U42" s="640">
        <v>196</v>
      </c>
      <c r="V42" s="640"/>
      <c r="W42" s="640">
        <v>43442.982000000004</v>
      </c>
      <c r="X42" s="640"/>
      <c r="Y42" s="640">
        <v>30610</v>
      </c>
      <c r="Z42" s="640"/>
      <c r="AA42" s="640">
        <v>20195.082999999999</v>
      </c>
      <c r="AB42" s="640"/>
      <c r="AC42" s="591">
        <v>1078</v>
      </c>
      <c r="AD42" s="658">
        <v>47638.716</v>
      </c>
      <c r="AE42" s="659"/>
      <c r="AF42" s="658">
        <v>163</v>
      </c>
      <c r="AG42" s="658">
        <v>20075.141</v>
      </c>
      <c r="AH42" s="576"/>
      <c r="AI42" s="576"/>
    </row>
    <row r="43" spans="1:35" s="636" customFormat="1" ht="16.5" customHeight="1">
      <c r="A43" s="580"/>
      <c r="B43" s="634"/>
      <c r="C43" s="635" t="s">
        <v>37</v>
      </c>
      <c r="D43" s="640">
        <v>7372.5950000000003</v>
      </c>
      <c r="E43" s="640">
        <v>38470.839</v>
      </c>
      <c r="F43" s="640"/>
      <c r="G43" s="640">
        <v>5544.2079999999996</v>
      </c>
      <c r="H43" s="640">
        <v>21083.516</v>
      </c>
      <c r="I43" s="640"/>
      <c r="J43" s="640">
        <v>6512.3540000000003</v>
      </c>
      <c r="K43" s="640">
        <v>40275.923999999999</v>
      </c>
      <c r="L43" s="640"/>
      <c r="M43" s="658">
        <v>16413.528999999999</v>
      </c>
      <c r="N43" s="659"/>
      <c r="O43" s="658">
        <v>844216.73600000003</v>
      </c>
      <c r="P43" s="640"/>
      <c r="Q43" s="640"/>
      <c r="R43" s="640"/>
      <c r="S43" s="634"/>
      <c r="T43" s="635" t="s">
        <v>37</v>
      </c>
      <c r="U43" s="640">
        <v>184</v>
      </c>
      <c r="V43" s="640"/>
      <c r="W43" s="640">
        <v>40937.516000000003</v>
      </c>
      <c r="X43" s="640"/>
      <c r="Y43" s="640">
        <v>24860</v>
      </c>
      <c r="Z43" s="640"/>
      <c r="AA43" s="640">
        <v>24578.868999999999</v>
      </c>
      <c r="AB43" s="640"/>
      <c r="AC43" s="591">
        <v>1111</v>
      </c>
      <c r="AD43" s="658">
        <v>58796.300999999999</v>
      </c>
      <c r="AE43" s="659"/>
      <c r="AF43" s="658">
        <v>217</v>
      </c>
      <c r="AG43" s="658">
        <v>23840.313999999998</v>
      </c>
      <c r="AH43" s="576"/>
      <c r="AI43" s="576"/>
    </row>
    <row r="44" spans="1:35" s="636" customFormat="1" ht="16.5" customHeight="1">
      <c r="A44" s="580"/>
      <c r="B44" s="634"/>
      <c r="C44" s="635" t="s">
        <v>449</v>
      </c>
      <c r="D44" s="640">
        <v>11128.725</v>
      </c>
      <c r="E44" s="640">
        <v>62810.74</v>
      </c>
      <c r="F44" s="640"/>
      <c r="G44" s="640">
        <v>15605.370999999999</v>
      </c>
      <c r="H44" s="640">
        <v>64168.625999999997</v>
      </c>
      <c r="I44" s="640"/>
      <c r="J44" s="640">
        <v>10166.485000000001</v>
      </c>
      <c r="K44" s="640">
        <v>57830.034</v>
      </c>
      <c r="L44" s="640"/>
      <c r="M44" s="658">
        <v>4926.0559999999996</v>
      </c>
      <c r="N44" s="659"/>
      <c r="O44" s="658">
        <v>38939.891000000003</v>
      </c>
      <c r="P44" s="640"/>
      <c r="Q44" s="640"/>
      <c r="R44" s="640"/>
      <c r="S44" s="634"/>
      <c r="T44" s="635" t="s">
        <v>449</v>
      </c>
      <c r="U44" s="640">
        <v>225</v>
      </c>
      <c r="V44" s="640"/>
      <c r="W44" s="640">
        <v>37988.03</v>
      </c>
      <c r="X44" s="640"/>
      <c r="Y44" s="640">
        <v>48463</v>
      </c>
      <c r="Z44" s="640"/>
      <c r="AA44" s="640">
        <v>13783.77</v>
      </c>
      <c r="AB44" s="640"/>
      <c r="AC44" s="591">
        <v>4062</v>
      </c>
      <c r="AD44" s="658">
        <v>219463.54300000001</v>
      </c>
      <c r="AE44" s="659"/>
      <c r="AF44" s="658">
        <v>798</v>
      </c>
      <c r="AG44" s="658">
        <v>90905.824999999997</v>
      </c>
      <c r="AH44" s="576"/>
      <c r="AI44" s="576"/>
    </row>
    <row r="45" spans="1:35" s="636" customFormat="1" ht="16.5" customHeight="1">
      <c r="A45" s="580"/>
      <c r="B45" s="634"/>
      <c r="C45" s="635" t="s">
        <v>38</v>
      </c>
      <c r="D45" s="640">
        <v>9316.277</v>
      </c>
      <c r="E45" s="640">
        <v>48568.095000000001</v>
      </c>
      <c r="F45" s="640"/>
      <c r="G45" s="640">
        <v>7009.8370000000004</v>
      </c>
      <c r="H45" s="640">
        <v>27800.683000000001</v>
      </c>
      <c r="I45" s="640"/>
      <c r="J45" s="640">
        <v>11075.707</v>
      </c>
      <c r="K45" s="640">
        <v>80154.365999999995</v>
      </c>
      <c r="L45" s="640"/>
      <c r="M45" s="658">
        <v>4601.1549999999997</v>
      </c>
      <c r="N45" s="659"/>
      <c r="O45" s="658">
        <v>41988.34</v>
      </c>
      <c r="P45" s="640"/>
      <c r="Q45" s="640"/>
      <c r="R45" s="640"/>
      <c r="S45" s="634"/>
      <c r="T45" s="635" t="s">
        <v>38</v>
      </c>
      <c r="U45" s="640">
        <v>200</v>
      </c>
      <c r="V45" s="640"/>
      <c r="W45" s="640">
        <v>37754.574000000001</v>
      </c>
      <c r="X45" s="640"/>
      <c r="Y45" s="640">
        <v>29887</v>
      </c>
      <c r="Z45" s="640"/>
      <c r="AA45" s="640">
        <v>17704.46</v>
      </c>
      <c r="AB45" s="640"/>
      <c r="AC45" s="591">
        <v>4279</v>
      </c>
      <c r="AD45" s="658">
        <v>223100.902</v>
      </c>
      <c r="AE45" s="659"/>
      <c r="AF45" s="658">
        <v>882</v>
      </c>
      <c r="AG45" s="658">
        <v>93899.520999999993</v>
      </c>
      <c r="AH45" s="576"/>
      <c r="AI45" s="576"/>
    </row>
    <row r="46" spans="1:35" s="636" customFormat="1" ht="16.5" customHeight="1">
      <c r="A46" s="580"/>
      <c r="B46" s="634"/>
      <c r="C46" s="635" t="s">
        <v>41</v>
      </c>
      <c r="D46" s="640">
        <v>11174.371999999999</v>
      </c>
      <c r="E46" s="640">
        <v>58378.951000000001</v>
      </c>
      <c r="F46" s="640"/>
      <c r="G46" s="640">
        <v>15950.754999999999</v>
      </c>
      <c r="H46" s="640">
        <v>58625.351000000002</v>
      </c>
      <c r="I46" s="640"/>
      <c r="J46" s="640">
        <v>7605.4639999999999</v>
      </c>
      <c r="K46" s="640">
        <v>50074.78</v>
      </c>
      <c r="L46" s="640"/>
      <c r="M46" s="658">
        <v>4677.9279999999999</v>
      </c>
      <c r="N46" s="659"/>
      <c r="O46" s="658">
        <v>35071.161999999997</v>
      </c>
      <c r="P46" s="640"/>
      <c r="Q46" s="640"/>
      <c r="R46" s="640"/>
      <c r="S46" s="634"/>
      <c r="T46" s="635" t="s">
        <v>41</v>
      </c>
      <c r="U46" s="640">
        <v>266</v>
      </c>
      <c r="V46" s="640"/>
      <c r="W46" s="640">
        <v>37579.561000000002</v>
      </c>
      <c r="X46" s="640"/>
      <c r="Y46" s="640">
        <v>90644</v>
      </c>
      <c r="Z46" s="640"/>
      <c r="AA46" s="640">
        <v>12602.623</v>
      </c>
      <c r="AB46" s="640"/>
      <c r="AC46" s="591">
        <v>5277</v>
      </c>
      <c r="AD46" s="658">
        <v>287254.94900000002</v>
      </c>
      <c r="AE46" s="659"/>
      <c r="AF46" s="658">
        <v>1226</v>
      </c>
      <c r="AG46" s="658">
        <v>131420.88500000001</v>
      </c>
      <c r="AH46" s="576"/>
      <c r="AI46" s="576"/>
    </row>
    <row r="47" spans="1:35" s="636" customFormat="1" ht="16.5" customHeight="1">
      <c r="A47" s="580"/>
      <c r="B47" s="634"/>
      <c r="C47" s="635" t="s">
        <v>39</v>
      </c>
      <c r="D47" s="640">
        <v>9377.3539999999994</v>
      </c>
      <c r="E47" s="640">
        <v>50545.324000000001</v>
      </c>
      <c r="F47" s="640"/>
      <c r="G47" s="640">
        <v>10795.67</v>
      </c>
      <c r="H47" s="640">
        <v>42388.697999999997</v>
      </c>
      <c r="I47" s="640"/>
      <c r="J47" s="640">
        <v>6801.37</v>
      </c>
      <c r="K47" s="640">
        <v>42207.89</v>
      </c>
      <c r="L47" s="640"/>
      <c r="M47" s="658">
        <v>5795.0720000000001</v>
      </c>
      <c r="N47" s="659"/>
      <c r="O47" s="658">
        <v>41620.815999999999</v>
      </c>
      <c r="P47" s="640"/>
      <c r="Q47" s="640"/>
      <c r="R47" s="640"/>
      <c r="S47" s="634"/>
      <c r="T47" s="635" t="s">
        <v>39</v>
      </c>
      <c r="U47" s="640">
        <v>455</v>
      </c>
      <c r="V47" s="640"/>
      <c r="W47" s="640">
        <v>30846.416000000001</v>
      </c>
      <c r="X47" s="640"/>
      <c r="Y47" s="640">
        <v>39270</v>
      </c>
      <c r="Z47" s="640"/>
      <c r="AA47" s="640">
        <v>11651.505999999999</v>
      </c>
      <c r="AB47" s="640"/>
      <c r="AC47" s="591">
        <v>4274</v>
      </c>
      <c r="AD47" s="658">
        <v>220023.36600000001</v>
      </c>
      <c r="AE47" s="659"/>
      <c r="AF47" s="658">
        <v>636</v>
      </c>
      <c r="AG47" s="658">
        <v>69965.486999999994</v>
      </c>
      <c r="AH47" s="576"/>
      <c r="AI47" s="576"/>
    </row>
    <row r="48" spans="1:35" s="636" customFormat="1" ht="16.5" customHeight="1">
      <c r="A48" s="580"/>
      <c r="B48" s="634"/>
      <c r="C48" s="635"/>
      <c r="D48" s="640"/>
      <c r="E48" s="640"/>
      <c r="F48" s="640"/>
      <c r="G48" s="640"/>
      <c r="H48" s="640"/>
      <c r="I48" s="640"/>
      <c r="J48" s="640"/>
      <c r="K48" s="640"/>
      <c r="L48" s="640"/>
      <c r="M48" s="658"/>
      <c r="N48" s="659"/>
      <c r="O48" s="658"/>
      <c r="P48" s="640"/>
      <c r="Q48" s="640"/>
      <c r="R48" s="640"/>
      <c r="S48" s="634"/>
      <c r="T48" s="635"/>
      <c r="U48" s="640"/>
      <c r="V48" s="640"/>
      <c r="W48" s="640"/>
      <c r="X48" s="640"/>
      <c r="Y48" s="640"/>
      <c r="Z48" s="640"/>
      <c r="AA48" s="640"/>
      <c r="AB48" s="640"/>
      <c r="AC48" s="591"/>
      <c r="AD48" s="658"/>
      <c r="AE48" s="659"/>
      <c r="AF48" s="658"/>
      <c r="AG48" s="658"/>
      <c r="AH48" s="576"/>
      <c r="AI48" s="576"/>
    </row>
    <row r="49" spans="1:35" s="636" customFormat="1" ht="16.5" customHeight="1">
      <c r="A49" s="580"/>
      <c r="B49" s="634" t="s">
        <v>497</v>
      </c>
      <c r="C49" s="635" t="s">
        <v>40</v>
      </c>
      <c r="D49" s="640">
        <v>6140.4620000000004</v>
      </c>
      <c r="E49" s="640">
        <v>33211.538999999997</v>
      </c>
      <c r="F49" s="640"/>
      <c r="G49" s="640">
        <v>15997.915000000001</v>
      </c>
      <c r="H49" s="640">
        <v>59051.044000000002</v>
      </c>
      <c r="I49" s="640"/>
      <c r="J49" s="640">
        <v>7475.2340000000004</v>
      </c>
      <c r="K49" s="640">
        <v>41758.538999999997</v>
      </c>
      <c r="L49" s="640"/>
      <c r="M49" s="658">
        <v>5298.1329999999998</v>
      </c>
      <c r="N49" s="659"/>
      <c r="O49" s="658">
        <v>39107.65</v>
      </c>
      <c r="P49" s="640"/>
      <c r="Q49" s="640"/>
      <c r="R49" s="640"/>
      <c r="S49" s="634" t="s">
        <v>497</v>
      </c>
      <c r="T49" s="635" t="s">
        <v>40</v>
      </c>
      <c r="U49" s="640">
        <v>460</v>
      </c>
      <c r="V49" s="640"/>
      <c r="W49" s="640">
        <v>67063.604999999996</v>
      </c>
      <c r="X49" s="640"/>
      <c r="Y49" s="640">
        <v>83220</v>
      </c>
      <c r="Z49" s="640"/>
      <c r="AA49" s="640">
        <v>13645.450999999999</v>
      </c>
      <c r="AB49" s="640"/>
      <c r="AC49" s="591">
        <v>3656</v>
      </c>
      <c r="AD49" s="658">
        <v>184760.39199999999</v>
      </c>
      <c r="AE49" s="659"/>
      <c r="AF49" s="658">
        <v>1266</v>
      </c>
      <c r="AG49" s="658">
        <v>133597.54</v>
      </c>
      <c r="AH49" s="576"/>
      <c r="AI49" s="576"/>
    </row>
    <row r="50" spans="1:35" ht="16.5" customHeight="1" thickBot="1">
      <c r="A50" s="164"/>
      <c r="B50" s="165"/>
      <c r="C50" s="165"/>
      <c r="D50" s="165"/>
      <c r="E50" s="165"/>
      <c r="F50" s="165"/>
      <c r="G50" s="165"/>
      <c r="H50" s="165"/>
      <c r="I50" s="165"/>
      <c r="J50" s="165"/>
      <c r="K50" s="165"/>
      <c r="L50" s="165"/>
      <c r="M50" s="165"/>
      <c r="N50" s="165"/>
      <c r="O50" s="165"/>
      <c r="P50" s="165"/>
      <c r="Q50" s="165"/>
      <c r="R50" s="328"/>
      <c r="S50" s="328"/>
      <c r="T50" s="328"/>
      <c r="U50" s="328"/>
      <c r="V50" s="328"/>
      <c r="W50" s="328"/>
      <c r="X50" s="328"/>
      <c r="Y50" s="328"/>
      <c r="Z50" s="328"/>
      <c r="AA50" s="328"/>
      <c r="AB50" s="328"/>
      <c r="AC50" s="587"/>
      <c r="AD50" s="328"/>
      <c r="AE50" s="328"/>
      <c r="AF50" s="328"/>
      <c r="AG50" s="328"/>
      <c r="AH50" s="328"/>
      <c r="AI50" s="328"/>
    </row>
    <row r="51" spans="1:35" ht="17.100000000000001" customHeight="1">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594"/>
      <c r="AD51" s="167"/>
      <c r="AE51" s="167"/>
      <c r="AF51" s="167"/>
      <c r="AG51" s="167"/>
      <c r="AH51" s="167"/>
      <c r="AI51" s="167"/>
    </row>
    <row r="52" spans="1:35" ht="17.100000000000001" customHeight="1">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594"/>
      <c r="AD52" s="167"/>
      <c r="AE52" s="167"/>
      <c r="AF52" s="167"/>
      <c r="AG52" s="167"/>
      <c r="AH52" s="167"/>
      <c r="AI52" s="167"/>
    </row>
    <row r="53" spans="1:35" ht="17.100000000000001" customHeight="1">
      <c r="B53" s="902"/>
      <c r="C53" s="902"/>
      <c r="D53" s="902"/>
      <c r="E53" s="902"/>
      <c r="F53" s="902"/>
      <c r="G53" s="902"/>
      <c r="H53" s="902"/>
      <c r="I53" s="902"/>
      <c r="J53" s="902"/>
      <c r="K53" s="902"/>
      <c r="L53" s="902"/>
      <c r="M53" s="902"/>
      <c r="N53" s="902"/>
      <c r="O53" s="902"/>
      <c r="P53" s="902"/>
      <c r="Q53" s="902"/>
      <c r="R53" s="902"/>
      <c r="S53" s="902"/>
      <c r="T53" s="902"/>
      <c r="U53" s="902"/>
      <c r="V53" s="902"/>
      <c r="W53" s="902"/>
      <c r="X53" s="902"/>
      <c r="Y53" s="902"/>
      <c r="Z53" s="902"/>
      <c r="AA53" s="902"/>
      <c r="AB53" s="902"/>
      <c r="AC53" s="902"/>
      <c r="AD53" s="902"/>
      <c r="AE53" s="902"/>
      <c r="AF53" s="902"/>
      <c r="AG53" s="902"/>
      <c r="AH53" s="902"/>
      <c r="AI53" s="902"/>
    </row>
    <row r="54" spans="1:35" s="168" customFormat="1" ht="17.100000000000001" customHeight="1">
      <c r="B54" s="928"/>
      <c r="C54" s="928"/>
      <c r="D54" s="928"/>
      <c r="E54" s="928"/>
      <c r="F54" s="928"/>
      <c r="G54" s="928"/>
      <c r="H54" s="928"/>
      <c r="I54" s="928"/>
      <c r="J54" s="928"/>
      <c r="K54" s="928"/>
      <c r="L54" s="928"/>
      <c r="M54" s="928"/>
      <c r="N54" s="928"/>
      <c r="O54" s="928"/>
      <c r="P54" s="928"/>
      <c r="Q54" s="928"/>
      <c r="R54" s="928"/>
      <c r="S54" s="928"/>
      <c r="T54" s="928"/>
      <c r="U54" s="928"/>
      <c r="V54" s="928"/>
      <c r="W54" s="928"/>
      <c r="X54" s="928"/>
      <c r="Y54" s="928"/>
      <c r="Z54" s="928"/>
      <c r="AA54" s="928"/>
      <c r="AB54" s="928"/>
      <c r="AC54" s="928"/>
      <c r="AD54" s="928"/>
      <c r="AE54" s="928"/>
      <c r="AF54" s="928"/>
      <c r="AG54" s="928"/>
      <c r="AH54" s="928"/>
      <c r="AI54" s="928"/>
    </row>
    <row r="55" spans="1:35" ht="17.100000000000001" customHeight="1">
      <c r="T55" s="207"/>
    </row>
    <row r="56" spans="1:35" ht="17.100000000000001" customHeight="1">
      <c r="T56" s="207"/>
    </row>
    <row r="57" spans="1:35" ht="17.100000000000001" customHeight="1">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43"/>
      <c r="AB57" s="206"/>
      <c r="AC57" s="588"/>
      <c r="AD57" s="206"/>
      <c r="AE57" s="206"/>
      <c r="AF57" s="206"/>
      <c r="AG57" s="206"/>
      <c r="AH57" s="206"/>
      <c r="AI57" s="206"/>
    </row>
    <row r="58" spans="1:35" ht="17.100000000000001" customHeight="1">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588"/>
      <c r="AD58" s="206"/>
      <c r="AE58" s="206"/>
      <c r="AF58" s="206"/>
      <c r="AG58" s="206"/>
      <c r="AH58" s="206"/>
      <c r="AI58" s="206"/>
    </row>
    <row r="59" spans="1:35" ht="17.100000000000001" customHeight="1">
      <c r="C59" s="207"/>
    </row>
    <row r="60" spans="1:35">
      <c r="C60" s="207"/>
      <c r="R60" s="170"/>
      <c r="S60" s="171"/>
    </row>
    <row r="61" spans="1:35">
      <c r="B61" s="169"/>
      <c r="S61" s="172"/>
    </row>
    <row r="63" spans="1:35">
      <c r="A63" s="170"/>
      <c r="B63" s="171"/>
    </row>
    <row r="64" spans="1:35">
      <c r="B64" s="172"/>
    </row>
  </sheetData>
  <mergeCells count="39">
    <mergeCell ref="B1:C2"/>
    <mergeCell ref="S1:T2"/>
    <mergeCell ref="D5:E5"/>
    <mergeCell ref="G5:H5"/>
    <mergeCell ref="J5:K5"/>
    <mergeCell ref="M5:Q5"/>
    <mergeCell ref="AF5:AI5"/>
    <mergeCell ref="D6:E7"/>
    <mergeCell ref="G6:H7"/>
    <mergeCell ref="J6:K7"/>
    <mergeCell ref="M6:O7"/>
    <mergeCell ref="AF6:AG7"/>
    <mergeCell ref="U5:W5"/>
    <mergeCell ref="Y5:AA5"/>
    <mergeCell ref="AC5:AD5"/>
    <mergeCell ref="AC6:AE7"/>
    <mergeCell ref="U6:W7"/>
    <mergeCell ref="B54:Q54"/>
    <mergeCell ref="R54:AI54"/>
    <mergeCell ref="W10:W11"/>
    <mergeCell ref="Y10:Y11"/>
    <mergeCell ref="AA10:AA11"/>
    <mergeCell ref="AF10:AF11"/>
    <mergeCell ref="AE10:AE12"/>
    <mergeCell ref="Q10:Q12"/>
    <mergeCell ref="U10:U11"/>
    <mergeCell ref="AG10:AG11"/>
    <mergeCell ref="O10:O11"/>
    <mergeCell ref="E10:E11"/>
    <mergeCell ref="K10:K11"/>
    <mergeCell ref="L10:L12"/>
    <mergeCell ref="N10:N11"/>
    <mergeCell ref="AC10:AC11"/>
    <mergeCell ref="H10:H11"/>
    <mergeCell ref="Y6:AA7"/>
    <mergeCell ref="AI10:AI12"/>
    <mergeCell ref="B53:Q53"/>
    <mergeCell ref="R53:AI53"/>
    <mergeCell ref="AD10:AD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5"/>
  <sheetViews>
    <sheetView view="pageBreakPreview" topLeftCell="B34" zoomScale="98" zoomScaleNormal="80" zoomScaleSheetLayoutView="98" workbookViewId="0">
      <selection activeCell="AE49" sqref="AE49"/>
    </sheetView>
  </sheetViews>
  <sheetFormatPr defaultRowHeight="12.75"/>
  <cols>
    <col min="1" max="1" width="2.5703125" style="518" hidden="1" customWidth="1"/>
    <col min="2" max="2" width="4.42578125" style="518" customWidth="1"/>
    <col min="3" max="3" width="10.5703125" style="518" hidden="1" customWidth="1"/>
    <col min="4" max="4" width="11.28515625" style="518" hidden="1" customWidth="1"/>
    <col min="5" max="5" width="7.85546875" style="518" customWidth="1"/>
    <col min="6" max="6" width="36.28515625" style="518" customWidth="1"/>
    <col min="7" max="7" width="14.28515625" style="750" customWidth="1"/>
    <col min="8" max="8" width="1.28515625" style="750" customWidth="1"/>
    <col min="9" max="9" width="14.28515625" style="750" customWidth="1"/>
    <col min="10" max="10" width="1.42578125" style="483" customWidth="1"/>
    <col min="11" max="11" width="14.28515625" style="750" customWidth="1"/>
    <col min="12" max="12" width="1.42578125" style="483" customWidth="1"/>
    <col min="13" max="16384" width="9.140625" style="518"/>
  </cols>
  <sheetData>
    <row r="1" spans="1:12" ht="18.75">
      <c r="A1" s="244"/>
      <c r="B1" s="900" t="s">
        <v>400</v>
      </c>
      <c r="C1" s="900"/>
      <c r="D1" s="900"/>
      <c r="E1" s="900"/>
      <c r="F1" s="2" t="s">
        <v>401</v>
      </c>
      <c r="G1" s="746"/>
      <c r="H1" s="746"/>
      <c r="I1" s="746"/>
      <c r="J1" s="465"/>
      <c r="K1" s="746"/>
      <c r="L1" s="465"/>
    </row>
    <row r="2" spans="1:12" ht="18.75" customHeight="1">
      <c r="A2" s="244"/>
      <c r="B2" s="900"/>
      <c r="C2" s="900"/>
      <c r="D2" s="900"/>
      <c r="E2" s="900"/>
      <c r="F2" s="58" t="s">
        <v>402</v>
      </c>
      <c r="G2" s="746"/>
      <c r="H2" s="746"/>
      <c r="I2" s="746"/>
      <c r="J2" s="465"/>
      <c r="K2" s="746"/>
      <c r="L2" s="465"/>
    </row>
    <row r="3" spans="1:12" ht="15" customHeight="1" thickBot="1">
      <c r="A3" s="248"/>
      <c r="B3" s="248"/>
      <c r="C3" s="248"/>
      <c r="D3" s="248"/>
      <c r="E3" s="248"/>
      <c r="F3" s="248"/>
      <c r="G3" s="747"/>
      <c r="H3" s="747"/>
      <c r="I3" s="747"/>
      <c r="J3" s="466"/>
      <c r="K3" s="747"/>
      <c r="L3" s="801"/>
    </row>
    <row r="4" spans="1:12" s="519" customFormat="1" ht="3.75" customHeight="1">
      <c r="A4" s="116"/>
      <c r="B4" s="117"/>
      <c r="C4" s="117"/>
      <c r="D4" s="117"/>
      <c r="E4" s="117"/>
      <c r="F4" s="117"/>
      <c r="G4" s="117"/>
      <c r="H4" s="117"/>
      <c r="I4" s="117"/>
      <c r="J4" s="141"/>
      <c r="K4" s="117"/>
      <c r="L4" s="802"/>
    </row>
    <row r="5" spans="1:12" s="519" customFormat="1" ht="16.5" customHeight="1">
      <c r="A5" s="116"/>
      <c r="B5" s="573" t="s">
        <v>210</v>
      </c>
      <c r="C5" s="127"/>
      <c r="D5" s="117"/>
      <c r="E5" s="119"/>
      <c r="F5" s="119"/>
      <c r="G5" s="258" t="s">
        <v>483</v>
      </c>
      <c r="H5" s="868"/>
      <c r="I5" s="258" t="s">
        <v>493</v>
      </c>
      <c r="J5" s="510"/>
      <c r="K5" s="258" t="s">
        <v>491</v>
      </c>
      <c r="L5" s="803"/>
    </row>
    <row r="6" spans="1:12" s="519" customFormat="1" ht="15" customHeight="1">
      <c r="A6" s="116"/>
      <c r="B6" s="569" t="s">
        <v>211</v>
      </c>
      <c r="C6" s="467">
        <v>2010</v>
      </c>
      <c r="D6" s="467">
        <v>2011</v>
      </c>
      <c r="E6" s="467"/>
      <c r="F6" s="467"/>
      <c r="G6" s="646"/>
      <c r="H6" s="467"/>
      <c r="I6" s="646" t="s">
        <v>468</v>
      </c>
      <c r="J6" s="265"/>
      <c r="K6" s="264" t="s">
        <v>467</v>
      </c>
      <c r="L6" s="777"/>
    </row>
    <row r="7" spans="1:12" s="519" customFormat="1" ht="15" customHeight="1">
      <c r="A7" s="116"/>
      <c r="B7" s="122"/>
      <c r="C7" s="467"/>
      <c r="D7" s="467"/>
      <c r="E7" s="467"/>
      <c r="F7" s="467"/>
      <c r="G7" s="267"/>
      <c r="H7" s="467"/>
      <c r="I7" s="267" t="s">
        <v>465</v>
      </c>
      <c r="J7" s="265"/>
      <c r="K7" s="267" t="s">
        <v>466</v>
      </c>
      <c r="L7" s="777"/>
    </row>
    <row r="8" spans="1:12" s="519" customFormat="1" ht="4.9000000000000004" customHeight="1">
      <c r="A8" s="116"/>
      <c r="B8" s="123"/>
      <c r="C8" s="468"/>
      <c r="D8" s="468"/>
      <c r="E8" s="117"/>
      <c r="F8" s="117"/>
      <c r="G8" s="619"/>
      <c r="H8" s="619"/>
      <c r="I8" s="619"/>
      <c r="J8" s="469"/>
      <c r="K8" s="619"/>
      <c r="L8" s="802"/>
    </row>
    <row r="9" spans="1:12" s="519" customFormat="1" ht="3" customHeight="1">
      <c r="A9" s="116"/>
      <c r="B9" s="123"/>
      <c r="C9" s="117"/>
      <c r="D9" s="117"/>
      <c r="E9" s="117"/>
      <c r="F9" s="117"/>
      <c r="G9" s="117"/>
      <c r="H9" s="117"/>
      <c r="I9" s="117"/>
      <c r="J9" s="141"/>
      <c r="K9" s="117"/>
      <c r="L9" s="802"/>
    </row>
    <row r="10" spans="1:12" s="520" customFormat="1" ht="13.5" customHeight="1">
      <c r="A10" s="121"/>
      <c r="B10" s="123"/>
      <c r="C10" s="237"/>
      <c r="D10" s="237"/>
      <c r="E10" s="237"/>
      <c r="F10" s="237"/>
      <c r="G10" s="938" t="s">
        <v>484</v>
      </c>
      <c r="H10" s="938"/>
      <c r="I10" s="938"/>
      <c r="J10" s="938"/>
      <c r="K10" s="938"/>
      <c r="L10" s="804"/>
    </row>
    <row r="11" spans="1:12" s="520" customFormat="1" ht="5.25" customHeight="1" thickBot="1">
      <c r="A11" s="470"/>
      <c r="B11" s="471"/>
      <c r="C11" s="444"/>
      <c r="D11" s="444"/>
      <c r="E11" s="444"/>
      <c r="F11" s="444"/>
      <c r="G11" s="444"/>
      <c r="H11" s="444"/>
      <c r="I11" s="444"/>
      <c r="J11" s="444"/>
      <c r="K11" s="444"/>
      <c r="L11" s="803"/>
    </row>
    <row r="12" spans="1:12" s="519" customFormat="1" ht="9.9499999999999993" customHeight="1">
      <c r="A12" s="110"/>
      <c r="B12" s="150"/>
      <c r="C12" s="150"/>
      <c r="D12" s="150"/>
      <c r="E12" s="150"/>
      <c r="F12" s="150"/>
      <c r="G12" s="640"/>
      <c r="H12" s="640"/>
      <c r="I12" s="640"/>
      <c r="J12" s="618"/>
      <c r="K12" s="640"/>
      <c r="L12" s="198"/>
    </row>
    <row r="13" spans="1:12" s="519" customFormat="1" ht="15" customHeight="1">
      <c r="A13" s="110"/>
      <c r="B13" s="310" t="s">
        <v>403</v>
      </c>
      <c r="C13" s="310">
        <v>313502.12599999999</v>
      </c>
      <c r="D13" s="313">
        <v>395799.01699999999</v>
      </c>
      <c r="E13" s="313"/>
      <c r="F13" s="313"/>
      <c r="G13" s="648">
        <v>25266.768</v>
      </c>
      <c r="H13" s="677"/>
      <c r="I13" s="648">
        <v>138886.70000000001</v>
      </c>
      <c r="J13" s="648"/>
      <c r="K13" s="648">
        <v>4536</v>
      </c>
      <c r="L13" s="313"/>
    </row>
    <row r="14" spans="1:12" s="519" customFormat="1" ht="15" customHeight="1">
      <c r="A14" s="110"/>
      <c r="B14" s="315" t="s">
        <v>213</v>
      </c>
      <c r="C14" s="150"/>
      <c r="D14" s="150"/>
      <c r="E14" s="150"/>
      <c r="F14" s="150"/>
      <c r="G14" s="640"/>
      <c r="H14" s="640"/>
      <c r="I14" s="648"/>
      <c r="J14" s="648"/>
      <c r="K14" s="648"/>
      <c r="L14" s="150"/>
    </row>
    <row r="15" spans="1:12" s="519" customFormat="1" ht="5.0999999999999996" customHeight="1">
      <c r="A15" s="110"/>
      <c r="B15" s="150"/>
      <c r="C15" s="150"/>
      <c r="D15" s="150"/>
      <c r="E15" s="150"/>
      <c r="F15" s="150"/>
      <c r="G15" s="640"/>
      <c r="H15" s="640"/>
      <c r="I15" s="648"/>
      <c r="J15" s="648"/>
      <c r="K15" s="648"/>
      <c r="L15" s="198"/>
    </row>
    <row r="16" spans="1:12" s="519" customFormat="1" ht="15" customHeight="1">
      <c r="A16" s="110"/>
      <c r="B16" s="472" t="s">
        <v>214</v>
      </c>
      <c r="C16" s="312">
        <v>14.866</v>
      </c>
      <c r="D16" s="312">
        <v>10838.343999999999</v>
      </c>
      <c r="E16" s="312"/>
      <c r="F16" s="312"/>
      <c r="G16" s="642">
        <v>117.967</v>
      </c>
      <c r="H16" s="642"/>
      <c r="I16" s="642">
        <v>25197.231</v>
      </c>
      <c r="J16" s="642"/>
      <c r="K16" s="642">
        <v>0</v>
      </c>
      <c r="L16" s="312"/>
    </row>
    <row r="17" spans="1:16" s="519" customFormat="1" ht="15" customHeight="1">
      <c r="A17" s="110"/>
      <c r="B17" s="472" t="s">
        <v>216</v>
      </c>
      <c r="C17" s="312">
        <v>290326.163</v>
      </c>
      <c r="D17" s="312">
        <v>384201.11200000002</v>
      </c>
      <c r="E17" s="312"/>
      <c r="F17" s="312"/>
      <c r="G17" s="642">
        <v>3681.4409999999998</v>
      </c>
      <c r="H17" s="642"/>
      <c r="I17" s="642">
        <v>111662.027</v>
      </c>
      <c r="J17" s="642"/>
      <c r="K17" s="642">
        <v>4536</v>
      </c>
      <c r="L17" s="312"/>
    </row>
    <row r="18" spans="1:16" s="519" customFormat="1" ht="15" customHeight="1">
      <c r="A18" s="110"/>
      <c r="B18" s="472" t="s">
        <v>404</v>
      </c>
      <c r="C18" s="312">
        <v>1247.25</v>
      </c>
      <c r="D18" s="312">
        <v>685.08399999999995</v>
      </c>
      <c r="E18" s="373"/>
      <c r="F18" s="312"/>
      <c r="G18" s="642">
        <v>21467.360000000001</v>
      </c>
      <c r="H18" s="642"/>
      <c r="I18" s="642">
        <v>2027.442</v>
      </c>
      <c r="J18" s="642"/>
      <c r="K18" s="642">
        <v>0</v>
      </c>
      <c r="L18" s="312"/>
    </row>
    <row r="19" spans="1:16" s="519" customFormat="1" ht="5.0999999999999996" customHeight="1">
      <c r="A19" s="110"/>
      <c r="B19" s="150"/>
      <c r="C19" s="312"/>
      <c r="D19" s="312"/>
      <c r="E19" s="312"/>
      <c r="F19" s="312"/>
      <c r="G19" s="642"/>
      <c r="H19" s="642"/>
      <c r="I19" s="648"/>
      <c r="J19" s="648"/>
      <c r="K19" s="648"/>
      <c r="L19" s="312"/>
    </row>
    <row r="20" spans="1:16" s="519" customFormat="1" ht="12.75" customHeight="1">
      <c r="A20" s="110"/>
      <c r="B20" s="310" t="s">
        <v>299</v>
      </c>
      <c r="C20" s="373"/>
      <c r="D20" s="373"/>
      <c r="E20" s="373"/>
      <c r="F20" s="373"/>
      <c r="G20" s="840">
        <v>556789.15599999996</v>
      </c>
      <c r="H20" s="814"/>
      <c r="I20" s="648">
        <v>1083158.9510000001</v>
      </c>
      <c r="J20" s="648"/>
      <c r="K20" s="648">
        <v>66860</v>
      </c>
      <c r="L20" s="373"/>
    </row>
    <row r="21" spans="1:16" s="282" customFormat="1" ht="15" customHeight="1">
      <c r="A21" s="209"/>
      <c r="B21" s="311" t="s">
        <v>405</v>
      </c>
      <c r="C21" s="473"/>
      <c r="D21" s="473"/>
      <c r="E21" s="473"/>
      <c r="F21" s="473"/>
      <c r="G21" s="643"/>
      <c r="H21" s="643"/>
      <c r="I21" s="648"/>
      <c r="J21" s="648"/>
      <c r="K21" s="648"/>
      <c r="L21" s="473"/>
    </row>
    <row r="22" spans="1:16" s="282" customFormat="1" ht="4.5" customHeight="1">
      <c r="A22" s="209"/>
      <c r="B22" s="311"/>
      <c r="C22" s="473"/>
      <c r="D22" s="473"/>
      <c r="E22" s="473"/>
      <c r="F22" s="473"/>
      <c r="G22" s="643"/>
      <c r="H22" s="643"/>
      <c r="I22" s="648"/>
      <c r="J22" s="648"/>
      <c r="K22" s="648"/>
      <c r="L22" s="473"/>
    </row>
    <row r="23" spans="1:16" s="519" customFormat="1" ht="15" customHeight="1">
      <c r="A23" s="110"/>
      <c r="B23" s="472" t="s">
        <v>406</v>
      </c>
      <c r="C23" s="312">
        <v>906.48099999999999</v>
      </c>
      <c r="D23" s="314">
        <v>87.18</v>
      </c>
      <c r="E23" s="314"/>
      <c r="F23" s="314"/>
      <c r="G23" s="642">
        <v>133937.79500000001</v>
      </c>
      <c r="H23" s="679"/>
      <c r="I23" s="642">
        <v>705590.63800000004</v>
      </c>
      <c r="J23" s="642"/>
      <c r="K23" s="642">
        <v>54413</v>
      </c>
      <c r="L23" s="312"/>
    </row>
    <row r="24" spans="1:16" s="519" customFormat="1" ht="15" customHeight="1">
      <c r="A24" s="110"/>
      <c r="B24" s="474" t="s">
        <v>407</v>
      </c>
      <c r="C24" s="312"/>
      <c r="D24" s="314"/>
      <c r="E24" s="314"/>
      <c r="F24" s="314"/>
      <c r="G24" s="642">
        <v>55</v>
      </c>
      <c r="H24" s="679"/>
      <c r="I24" s="642">
        <v>0</v>
      </c>
      <c r="J24" s="642"/>
      <c r="K24" s="642">
        <v>0</v>
      </c>
      <c r="L24" s="312"/>
    </row>
    <row r="25" spans="1:16" s="519" customFormat="1" ht="15" customHeight="1">
      <c r="A25" s="110"/>
      <c r="B25" s="472" t="s">
        <v>224</v>
      </c>
      <c r="C25" s="312">
        <v>39579.288999999997</v>
      </c>
      <c r="D25" s="314">
        <v>86881.396999999997</v>
      </c>
      <c r="E25" s="314"/>
      <c r="F25" s="314"/>
      <c r="G25" s="679">
        <v>77174.864000000001</v>
      </c>
      <c r="H25" s="679"/>
      <c r="I25" s="642">
        <v>43601.968000000001</v>
      </c>
      <c r="J25" s="642"/>
      <c r="K25" s="642">
        <v>0</v>
      </c>
      <c r="L25" s="312"/>
      <c r="P25" s="475"/>
    </row>
    <row r="26" spans="1:16" s="519" customFormat="1" ht="15" customHeight="1">
      <c r="A26" s="110"/>
      <c r="B26" s="472" t="s">
        <v>408</v>
      </c>
      <c r="C26" s="312">
        <v>90264.168000000005</v>
      </c>
      <c r="D26" s="314">
        <v>63507.324000000001</v>
      </c>
      <c r="E26" s="314"/>
      <c r="F26" s="314"/>
      <c r="G26" s="679">
        <v>88562.748999999996</v>
      </c>
      <c r="H26" s="679"/>
      <c r="I26" s="642">
        <v>39652.709000000003</v>
      </c>
      <c r="J26" s="642"/>
      <c r="K26" s="642">
        <v>2046</v>
      </c>
      <c r="L26" s="312"/>
    </row>
    <row r="27" spans="1:16" s="519" customFormat="1" ht="15" customHeight="1">
      <c r="A27" s="110"/>
      <c r="B27" s="472" t="s">
        <v>404</v>
      </c>
      <c r="C27" s="312">
        <v>8789.6679999999997</v>
      </c>
      <c r="D27" s="314">
        <v>5815.24</v>
      </c>
      <c r="E27" s="314"/>
      <c r="F27" s="314"/>
      <c r="G27" s="679">
        <v>257058.74799999999</v>
      </c>
      <c r="H27" s="679"/>
      <c r="I27" s="642">
        <v>294313.636</v>
      </c>
      <c r="J27" s="642"/>
      <c r="K27" s="642">
        <v>10401</v>
      </c>
      <c r="L27" s="312"/>
    </row>
    <row r="28" spans="1:16" s="519" customFormat="1" ht="5.0999999999999996" customHeight="1">
      <c r="A28" s="110"/>
      <c r="B28" s="150"/>
      <c r="C28" s="312"/>
      <c r="D28" s="314"/>
      <c r="E28" s="314"/>
      <c r="F28" s="314"/>
      <c r="G28" s="679"/>
      <c r="H28" s="679"/>
      <c r="I28" s="648"/>
      <c r="J28" s="648"/>
      <c r="K28" s="648"/>
      <c r="L28" s="312"/>
    </row>
    <row r="29" spans="1:16" s="519" customFormat="1" ht="12.75" customHeight="1">
      <c r="A29" s="110"/>
      <c r="B29" s="310" t="s">
        <v>227</v>
      </c>
      <c r="C29" s="373">
        <v>586781.56999999995</v>
      </c>
      <c r="D29" s="373">
        <v>323629.61300000001</v>
      </c>
      <c r="E29" s="373"/>
      <c r="F29" s="373"/>
      <c r="G29" s="840">
        <v>172442.37899999999</v>
      </c>
      <c r="H29" s="814"/>
      <c r="I29" s="648">
        <v>382989.06200000003</v>
      </c>
      <c r="J29" s="648"/>
      <c r="K29" s="648">
        <v>80174</v>
      </c>
      <c r="L29" s="373"/>
    </row>
    <row r="30" spans="1:16" s="282" customFormat="1" ht="15" customHeight="1">
      <c r="A30" s="209"/>
      <c r="B30" s="311" t="s">
        <v>228</v>
      </c>
      <c r="C30" s="312"/>
      <c r="D30" s="312"/>
      <c r="E30" s="312"/>
      <c r="F30" s="312"/>
      <c r="G30" s="642"/>
      <c r="H30" s="642"/>
      <c r="I30" s="648"/>
      <c r="J30" s="648"/>
      <c r="K30" s="648"/>
      <c r="L30" s="312"/>
    </row>
    <row r="31" spans="1:16" s="282" customFormat="1" ht="5.0999999999999996" customHeight="1">
      <c r="A31" s="209"/>
      <c r="B31" s="311"/>
      <c r="C31" s="312"/>
      <c r="D31" s="473"/>
      <c r="E31" s="473"/>
      <c r="F31" s="473"/>
      <c r="G31" s="643"/>
      <c r="H31" s="643"/>
      <c r="I31" s="648"/>
      <c r="J31" s="648"/>
      <c r="K31" s="648"/>
      <c r="L31" s="473"/>
    </row>
    <row r="32" spans="1:16" s="519" customFormat="1" ht="15.75" customHeight="1">
      <c r="A32" s="110"/>
      <c r="B32" s="760" t="s">
        <v>230</v>
      </c>
      <c r="C32" s="642">
        <v>102144.4</v>
      </c>
      <c r="D32" s="642">
        <v>62238.773999999998</v>
      </c>
      <c r="E32" s="642"/>
      <c r="G32" s="312">
        <v>12331.646000000001</v>
      </c>
      <c r="H32" s="312"/>
      <c r="I32" s="642">
        <v>54186.156000000003</v>
      </c>
      <c r="J32" s="642"/>
      <c r="K32" s="642">
        <v>1432</v>
      </c>
      <c r="L32" s="312"/>
    </row>
    <row r="33" spans="1:19" s="519" customFormat="1" ht="14.25" customHeight="1">
      <c r="A33" s="110"/>
      <c r="B33" s="640" t="s">
        <v>409</v>
      </c>
      <c r="C33" s="642">
        <v>244516.079</v>
      </c>
      <c r="D33" s="642">
        <v>165376.95199999999</v>
      </c>
      <c r="E33" s="642"/>
      <c r="F33" s="472"/>
      <c r="G33" s="312">
        <v>89604.73</v>
      </c>
      <c r="H33" s="312"/>
      <c r="I33" s="642">
        <v>114665.69</v>
      </c>
      <c r="J33" s="642"/>
      <c r="K33" s="642">
        <v>73574</v>
      </c>
      <c r="L33" s="312"/>
    </row>
    <row r="34" spans="1:19" s="519" customFormat="1" ht="14.25" customHeight="1">
      <c r="A34" s="110"/>
      <c r="B34" s="472" t="s">
        <v>231</v>
      </c>
      <c r="C34" s="312"/>
      <c r="D34" s="312"/>
      <c r="E34" s="312"/>
      <c r="F34" s="312"/>
      <c r="G34" s="642">
        <v>60633.684999999998</v>
      </c>
      <c r="H34" s="642"/>
      <c r="I34" s="642">
        <v>154913.08300000001</v>
      </c>
      <c r="J34" s="642"/>
      <c r="K34" s="642">
        <v>800</v>
      </c>
      <c r="L34" s="312"/>
    </row>
    <row r="35" spans="1:19" s="519" customFormat="1" ht="14.25" customHeight="1">
      <c r="A35" s="110"/>
      <c r="B35" s="472" t="s">
        <v>404</v>
      </c>
      <c r="C35" s="312">
        <v>186475.00700000001</v>
      </c>
      <c r="D35" s="312">
        <v>63496.375999999997</v>
      </c>
      <c r="E35" s="312"/>
      <c r="F35" s="312"/>
      <c r="G35" s="642">
        <v>9872.3179999999993</v>
      </c>
      <c r="H35" s="642"/>
      <c r="I35" s="642">
        <v>59224.133000000002</v>
      </c>
      <c r="J35" s="642"/>
      <c r="K35" s="642">
        <v>4368</v>
      </c>
      <c r="L35" s="312"/>
    </row>
    <row r="36" spans="1:19" s="519" customFormat="1" ht="5.0999999999999996" customHeight="1">
      <c r="A36" s="110"/>
      <c r="B36" s="150"/>
      <c r="C36" s="312"/>
      <c r="D36" s="312"/>
      <c r="E36" s="312"/>
      <c r="F36" s="312"/>
      <c r="G36" s="738"/>
      <c r="H36" s="642"/>
      <c r="I36" s="648"/>
      <c r="J36" s="648"/>
      <c r="K36" s="648"/>
      <c r="L36" s="312"/>
    </row>
    <row r="37" spans="1:19" s="519" customFormat="1" ht="12.75" customHeight="1">
      <c r="A37" s="110"/>
      <c r="B37" s="310" t="s">
        <v>233</v>
      </c>
      <c r="C37" s="313">
        <v>1370026.6869999999</v>
      </c>
      <c r="D37" s="313">
        <v>1824304.098</v>
      </c>
      <c r="E37" s="313"/>
      <c r="F37" s="313"/>
      <c r="G37" s="739">
        <v>1483843.7250000001</v>
      </c>
      <c r="H37" s="677"/>
      <c r="I37" s="648">
        <v>1163566.0289999999</v>
      </c>
      <c r="J37" s="648"/>
      <c r="K37" s="648">
        <v>90077</v>
      </c>
      <c r="L37" s="313"/>
    </row>
    <row r="38" spans="1:19" s="519" customFormat="1" ht="15" customHeight="1">
      <c r="A38" s="110"/>
      <c r="B38" s="315" t="s">
        <v>234</v>
      </c>
      <c r="C38" s="318"/>
      <c r="D38" s="318"/>
      <c r="E38" s="318"/>
      <c r="F38" s="318"/>
      <c r="G38" s="740"/>
      <c r="H38" s="680"/>
      <c r="I38" s="648"/>
      <c r="J38" s="648"/>
      <c r="K38" s="648"/>
      <c r="L38" s="318"/>
    </row>
    <row r="39" spans="1:19" s="519" customFormat="1" ht="5.0999999999999996" customHeight="1">
      <c r="A39" s="110"/>
      <c r="B39" s="150"/>
      <c r="C39" s="312"/>
      <c r="D39" s="312"/>
      <c r="E39" s="312"/>
      <c r="F39" s="312"/>
      <c r="G39" s="738"/>
      <c r="H39" s="642"/>
      <c r="I39" s="648"/>
      <c r="J39" s="648"/>
      <c r="K39" s="648"/>
      <c r="L39" s="312"/>
    </row>
    <row r="40" spans="1:19" s="519" customFormat="1" ht="15" customHeight="1">
      <c r="A40" s="110"/>
      <c r="B40" s="472" t="s">
        <v>235</v>
      </c>
      <c r="C40" s="312">
        <v>10107.397000000001</v>
      </c>
      <c r="D40" s="312">
        <v>7951.7290000000003</v>
      </c>
      <c r="E40" s="312"/>
      <c r="F40" s="312"/>
      <c r="G40" s="738">
        <v>9009.2379999999994</v>
      </c>
      <c r="H40" s="642"/>
      <c r="I40" s="738">
        <v>12602.415999999999</v>
      </c>
      <c r="J40" s="738"/>
      <c r="K40" s="738">
        <v>1073</v>
      </c>
      <c r="L40" s="312"/>
      <c r="S40" s="519" t="s">
        <v>486</v>
      </c>
    </row>
    <row r="41" spans="1:19" s="519" customFormat="1" ht="15" customHeight="1">
      <c r="A41" s="110"/>
      <c r="B41" s="472" t="s">
        <v>236</v>
      </c>
      <c r="C41" s="312">
        <v>1359919.29</v>
      </c>
      <c r="D41" s="312">
        <v>1816352.3689999999</v>
      </c>
      <c r="E41" s="312"/>
      <c r="F41" s="312"/>
      <c r="G41" s="738">
        <v>1474834.487</v>
      </c>
      <c r="H41" s="642"/>
      <c r="I41" s="738">
        <v>1150963.6129999999</v>
      </c>
      <c r="J41" s="738"/>
      <c r="K41" s="738">
        <v>89004</v>
      </c>
      <c r="L41" s="312"/>
    </row>
    <row r="42" spans="1:19" s="519" customFormat="1" ht="15" customHeight="1">
      <c r="A42" s="110"/>
      <c r="B42" s="472" t="s">
        <v>404</v>
      </c>
      <c r="C42" s="312">
        <v>0</v>
      </c>
      <c r="D42" s="312">
        <v>0</v>
      </c>
      <c r="E42" s="312"/>
      <c r="F42" s="312"/>
      <c r="G42" s="642">
        <v>0</v>
      </c>
      <c r="H42" s="642"/>
      <c r="I42" s="738">
        <v>0</v>
      </c>
      <c r="J42" s="738"/>
      <c r="K42" s="738">
        <v>0</v>
      </c>
      <c r="L42" s="312"/>
    </row>
    <row r="43" spans="1:19" s="519" customFormat="1" ht="5.0999999999999996" customHeight="1">
      <c r="A43" s="110"/>
      <c r="B43" s="150"/>
      <c r="C43" s="312"/>
      <c r="D43" s="312"/>
      <c r="E43" s="312"/>
      <c r="F43" s="312"/>
      <c r="G43" s="738"/>
      <c r="H43" s="642"/>
      <c r="I43" s="648"/>
      <c r="J43" s="648"/>
      <c r="K43" s="648"/>
      <c r="L43" s="312"/>
    </row>
    <row r="44" spans="1:19" s="519" customFormat="1" ht="12.75" customHeight="1">
      <c r="A44" s="110"/>
      <c r="B44" s="310" t="s">
        <v>237</v>
      </c>
      <c r="C44" s="313">
        <v>233160.12299999999</v>
      </c>
      <c r="D44" s="517">
        <v>345048.65500000003</v>
      </c>
      <c r="E44" s="476"/>
      <c r="F44" s="476"/>
      <c r="G44" s="741">
        <v>152395.20600000001</v>
      </c>
      <c r="H44" s="681"/>
      <c r="I44" s="648">
        <v>45224.470999999998</v>
      </c>
      <c r="J44" s="648"/>
      <c r="K44" s="648">
        <v>66274</v>
      </c>
      <c r="L44" s="313"/>
    </row>
    <row r="45" spans="1:19" s="519" customFormat="1" ht="15" customHeight="1">
      <c r="A45" s="110"/>
      <c r="B45" s="315" t="s">
        <v>238</v>
      </c>
      <c r="C45" s="313"/>
      <c r="D45" s="313"/>
      <c r="E45" s="313"/>
      <c r="F45" s="313"/>
      <c r="G45" s="739"/>
      <c r="H45" s="677"/>
      <c r="I45" s="648"/>
      <c r="J45" s="648"/>
      <c r="K45" s="648"/>
      <c r="L45" s="313"/>
    </row>
    <row r="46" spans="1:19" s="519" customFormat="1" ht="5.0999999999999996" customHeight="1">
      <c r="A46" s="110"/>
      <c r="B46" s="150"/>
      <c r="C46" s="150"/>
      <c r="D46" s="150"/>
      <c r="E46" s="150"/>
      <c r="F46" s="150"/>
      <c r="G46" s="576"/>
      <c r="H46" s="640"/>
      <c r="I46" s="648"/>
      <c r="J46" s="648"/>
      <c r="K46" s="648"/>
      <c r="L46" s="150"/>
    </row>
    <row r="47" spans="1:19" s="519" customFormat="1" ht="15" customHeight="1">
      <c r="A47" s="110"/>
      <c r="B47" s="472" t="s">
        <v>410</v>
      </c>
      <c r="C47" s="150">
        <v>2424.9949999999999</v>
      </c>
      <c r="D47" s="163">
        <v>1200.2360000000001</v>
      </c>
      <c r="E47" s="155"/>
      <c r="F47" s="155"/>
      <c r="G47" s="738">
        <v>69167.547999999995</v>
      </c>
      <c r="H47" s="645"/>
      <c r="I47" s="738">
        <v>4211.9530000000004</v>
      </c>
      <c r="J47" s="738"/>
      <c r="K47" s="738">
        <v>194</v>
      </c>
      <c r="L47" s="312"/>
    </row>
    <row r="48" spans="1:19" s="519" customFormat="1" ht="15" customHeight="1">
      <c r="A48" s="110"/>
      <c r="B48" s="472" t="s">
        <v>239</v>
      </c>
      <c r="C48" s="150">
        <v>46951.016000000003</v>
      </c>
      <c r="D48" s="163">
        <v>31148.423999999999</v>
      </c>
      <c r="E48" s="155"/>
      <c r="F48" s="155"/>
      <c r="G48" s="738">
        <v>3170.96</v>
      </c>
      <c r="H48" s="645"/>
      <c r="I48" s="738">
        <v>4253.43</v>
      </c>
      <c r="J48" s="738"/>
      <c r="K48" s="642">
        <v>0</v>
      </c>
      <c r="L48" s="312"/>
    </row>
    <row r="49" spans="1:12" s="519" customFormat="1" ht="15" customHeight="1">
      <c r="A49" s="110"/>
      <c r="B49" s="472" t="s">
        <v>411</v>
      </c>
      <c r="C49" s="150">
        <v>12491.421</v>
      </c>
      <c r="D49" s="163">
        <v>7229.0839999999998</v>
      </c>
      <c r="E49" s="155"/>
      <c r="F49" s="155"/>
      <c r="G49" s="738">
        <v>2527.6840000000002</v>
      </c>
      <c r="H49" s="645"/>
      <c r="I49" s="738">
        <v>1271.7280000000001</v>
      </c>
      <c r="J49" s="738"/>
      <c r="K49" s="738">
        <v>56</v>
      </c>
      <c r="L49" s="312"/>
    </row>
    <row r="50" spans="1:12" s="519" customFormat="1" ht="15" customHeight="1">
      <c r="A50" s="110"/>
      <c r="B50" s="472" t="s">
        <v>412</v>
      </c>
      <c r="C50" s="150">
        <v>647.55100000000004</v>
      </c>
      <c r="D50" s="163">
        <v>1133.566</v>
      </c>
      <c r="E50" s="155"/>
      <c r="F50" s="155"/>
      <c r="G50" s="738">
        <v>638.29899999999998</v>
      </c>
      <c r="H50" s="645"/>
      <c r="I50" s="738">
        <v>1011.853</v>
      </c>
      <c r="J50" s="738"/>
      <c r="K50" s="642">
        <v>0</v>
      </c>
      <c r="L50" s="312"/>
    </row>
    <row r="51" spans="1:12" s="519" customFormat="1" ht="15" customHeight="1">
      <c r="A51" s="110"/>
      <c r="B51" s="472" t="s">
        <v>241</v>
      </c>
      <c r="C51" s="150">
        <v>38991.608</v>
      </c>
      <c r="D51" s="163">
        <v>38658.120999999999</v>
      </c>
      <c r="E51" s="155"/>
      <c r="F51" s="155"/>
      <c r="G51" s="682">
        <v>43863.192999999999</v>
      </c>
      <c r="H51" s="645"/>
      <c r="I51" s="738">
        <v>16995.795999999998</v>
      </c>
      <c r="J51" s="738"/>
      <c r="K51" s="738">
        <v>65856</v>
      </c>
      <c r="L51" s="312"/>
    </row>
    <row r="52" spans="1:12" s="519" customFormat="1" ht="15" customHeight="1">
      <c r="A52" s="110"/>
      <c r="B52" s="472" t="s">
        <v>242</v>
      </c>
      <c r="C52" s="150">
        <v>62296.81</v>
      </c>
      <c r="D52" s="163">
        <v>129403.514</v>
      </c>
      <c r="E52" s="155"/>
      <c r="F52" s="155"/>
      <c r="G52" s="682">
        <v>22708.405999999999</v>
      </c>
      <c r="H52" s="645"/>
      <c r="I52" s="738">
        <v>10353.687</v>
      </c>
      <c r="J52" s="738"/>
      <c r="K52" s="738">
        <v>166</v>
      </c>
      <c r="L52" s="312"/>
    </row>
    <row r="53" spans="1:12" s="519" customFormat="1" ht="15" customHeight="1">
      <c r="A53" s="110"/>
      <c r="B53" s="472" t="s">
        <v>404</v>
      </c>
      <c r="C53" s="150">
        <v>9815.4590000000007</v>
      </c>
      <c r="D53" s="163">
        <v>8040.56</v>
      </c>
      <c r="E53" s="155"/>
      <c r="F53" s="155"/>
      <c r="G53" s="682">
        <v>10319.116</v>
      </c>
      <c r="H53" s="645"/>
      <c r="I53" s="738">
        <v>7126.0240000000003</v>
      </c>
      <c r="J53" s="738"/>
      <c r="K53" s="738">
        <v>2</v>
      </c>
      <c r="L53" s="312"/>
    </row>
    <row r="54" spans="1:12" s="519" customFormat="1" ht="5.0999999999999996" customHeight="1">
      <c r="A54" s="110"/>
      <c r="B54" s="150"/>
      <c r="C54" s="150"/>
      <c r="D54" s="163"/>
      <c r="E54" s="155"/>
      <c r="F54" s="155"/>
      <c r="G54" s="682"/>
      <c r="H54" s="645"/>
      <c r="I54" s="648"/>
      <c r="J54" s="648"/>
      <c r="K54" s="648"/>
      <c r="L54" s="312"/>
    </row>
    <row r="55" spans="1:12" s="519" customFormat="1" ht="13.5" customHeight="1">
      <c r="A55" s="110"/>
      <c r="B55" s="310" t="s">
        <v>244</v>
      </c>
      <c r="C55" s="373">
        <v>5545728.8799999999</v>
      </c>
      <c r="D55" s="477">
        <v>5715885.3150000004</v>
      </c>
      <c r="E55" s="476"/>
      <c r="F55" s="476"/>
      <c r="G55" s="742">
        <v>3974678.7030000002</v>
      </c>
      <c r="H55" s="681"/>
      <c r="I55" s="648">
        <v>4406735.0060000001</v>
      </c>
      <c r="J55" s="648"/>
      <c r="K55" s="648">
        <v>696725</v>
      </c>
      <c r="L55" s="373"/>
    </row>
    <row r="56" spans="1:12" s="519" customFormat="1" ht="15" customHeight="1">
      <c r="A56" s="110"/>
      <c r="B56" s="315" t="s">
        <v>245</v>
      </c>
      <c r="C56" s="312"/>
      <c r="D56" s="312"/>
      <c r="E56" s="312"/>
      <c r="F56" s="312"/>
      <c r="G56" s="738"/>
      <c r="H56" s="642"/>
      <c r="I56" s="648"/>
      <c r="J56" s="648"/>
      <c r="K56" s="648"/>
      <c r="L56" s="312"/>
    </row>
    <row r="57" spans="1:12" s="519" customFormat="1" ht="5.25" customHeight="1">
      <c r="A57" s="110"/>
      <c r="B57" s="150"/>
      <c r="C57" s="312"/>
      <c r="D57" s="163"/>
      <c r="E57" s="155"/>
      <c r="F57" s="155"/>
      <c r="G57" s="682"/>
      <c r="H57" s="645"/>
      <c r="I57" s="648"/>
      <c r="J57" s="648"/>
      <c r="K57" s="648"/>
      <c r="L57" s="312"/>
    </row>
    <row r="58" spans="1:12" s="519" customFormat="1" ht="15" customHeight="1">
      <c r="A58" s="110"/>
      <c r="B58" s="472" t="s">
        <v>246</v>
      </c>
      <c r="C58" s="312">
        <v>60495.288</v>
      </c>
      <c r="D58" s="163">
        <v>52149.762999999999</v>
      </c>
      <c r="E58" s="155"/>
      <c r="F58" s="155"/>
      <c r="G58" s="738">
        <v>2105.683</v>
      </c>
      <c r="H58" s="645"/>
      <c r="I58" s="738">
        <v>1905.41</v>
      </c>
      <c r="J58" s="738"/>
      <c r="K58" s="642">
        <v>0</v>
      </c>
      <c r="L58" s="312"/>
    </row>
    <row r="59" spans="1:12" s="519" customFormat="1" ht="15" customHeight="1">
      <c r="A59" s="110"/>
      <c r="B59" s="472" t="s">
        <v>247</v>
      </c>
      <c r="C59" s="312">
        <v>3273027.375</v>
      </c>
      <c r="D59" s="163">
        <v>3889578.5780000002</v>
      </c>
      <c r="E59" s="155"/>
      <c r="F59" s="155"/>
      <c r="G59" s="682">
        <v>3315431.375</v>
      </c>
      <c r="H59" s="645"/>
      <c r="I59" s="738">
        <v>3544548.43</v>
      </c>
      <c r="J59" s="738"/>
      <c r="K59" s="738">
        <v>690774</v>
      </c>
      <c r="L59" s="312"/>
    </row>
    <row r="60" spans="1:12" s="519" customFormat="1" ht="15" customHeight="1">
      <c r="A60" s="110"/>
      <c r="B60" s="472" t="s">
        <v>248</v>
      </c>
      <c r="C60" s="312">
        <v>2173150.9270000001</v>
      </c>
      <c r="D60" s="163"/>
      <c r="E60" s="155"/>
      <c r="F60" s="155"/>
      <c r="G60" s="682">
        <v>641074.88399999996</v>
      </c>
      <c r="H60" s="645"/>
      <c r="I60" s="738">
        <v>846661.08100000001</v>
      </c>
      <c r="J60" s="738"/>
      <c r="K60" s="738">
        <v>5951</v>
      </c>
      <c r="L60" s="312"/>
    </row>
    <row r="61" spans="1:12" s="519" customFormat="1" ht="15" customHeight="1">
      <c r="A61" s="110"/>
      <c r="B61" s="472" t="s">
        <v>413</v>
      </c>
      <c r="C61" s="312">
        <v>11480.082</v>
      </c>
      <c r="D61" s="163">
        <v>3451.1289999999999</v>
      </c>
      <c r="E61" s="155"/>
      <c r="F61" s="155"/>
      <c r="G61" s="738">
        <v>1216.0229999999999</v>
      </c>
      <c r="H61" s="645"/>
      <c r="I61" s="738">
        <v>704.4</v>
      </c>
      <c r="J61" s="738"/>
      <c r="K61" s="642">
        <v>0</v>
      </c>
      <c r="L61" s="312"/>
    </row>
    <row r="62" spans="1:12" s="519" customFormat="1" ht="15" customHeight="1">
      <c r="A62" s="110"/>
      <c r="B62" s="472" t="s">
        <v>404</v>
      </c>
      <c r="C62" s="312">
        <v>27575.207999999999</v>
      </c>
      <c r="D62" s="163">
        <v>26235.205000000002</v>
      </c>
      <c r="E62" s="155"/>
      <c r="F62" s="155"/>
      <c r="G62" s="682">
        <v>14850.737999999999</v>
      </c>
      <c r="H62" s="645"/>
      <c r="I62" s="738">
        <v>12915.684999999999</v>
      </c>
      <c r="J62" s="738"/>
      <c r="K62" s="642">
        <v>0</v>
      </c>
      <c r="L62" s="312"/>
    </row>
    <row r="63" spans="1:12" s="519" customFormat="1" ht="7.5" customHeight="1">
      <c r="A63" s="110"/>
      <c r="B63" s="150"/>
      <c r="C63" s="150"/>
      <c r="D63" s="150"/>
      <c r="E63" s="150"/>
      <c r="F63" s="150"/>
      <c r="G63" s="576"/>
      <c r="H63" s="640"/>
      <c r="I63" s="648"/>
      <c r="J63" s="648"/>
      <c r="K63" s="648"/>
      <c r="L63" s="198"/>
    </row>
    <row r="64" spans="1:12" s="519" customFormat="1" ht="13.5" customHeight="1">
      <c r="A64" s="110"/>
      <c r="B64" s="310" t="s">
        <v>249</v>
      </c>
      <c r="C64" s="313">
        <v>14536029.846000001</v>
      </c>
      <c r="D64" s="516">
        <v>15790601.642999999</v>
      </c>
      <c r="E64" s="516"/>
      <c r="F64" s="516"/>
      <c r="G64" s="743">
        <v>19202671.307999998</v>
      </c>
      <c r="H64" s="648"/>
      <c r="I64" s="648">
        <v>27628043.52</v>
      </c>
      <c r="J64" s="648"/>
      <c r="K64" s="648">
        <v>2546741</v>
      </c>
      <c r="L64" s="516"/>
    </row>
    <row r="65" spans="1:12" s="519" customFormat="1" ht="15" customHeight="1">
      <c r="A65" s="110"/>
      <c r="B65" s="315" t="s">
        <v>250</v>
      </c>
      <c r="C65" s="318"/>
      <c r="D65" s="318"/>
      <c r="E65" s="318"/>
      <c r="F65" s="318"/>
      <c r="G65" s="740"/>
      <c r="H65" s="680"/>
      <c r="I65" s="648"/>
      <c r="J65" s="648"/>
      <c r="K65" s="648"/>
      <c r="L65" s="318"/>
    </row>
    <row r="66" spans="1:12" s="519" customFormat="1" ht="4.5" customHeight="1">
      <c r="A66" s="110"/>
      <c r="B66" s="150"/>
      <c r="C66" s="150"/>
      <c r="D66" s="150"/>
      <c r="E66" s="150"/>
      <c r="F66" s="150"/>
      <c r="G66" s="576"/>
      <c r="H66" s="640"/>
      <c r="I66" s="648"/>
      <c r="J66" s="648"/>
      <c r="K66" s="648"/>
      <c r="L66" s="198"/>
    </row>
    <row r="67" spans="1:12" s="519" customFormat="1" ht="15" customHeight="1">
      <c r="A67" s="110"/>
      <c r="B67" s="472" t="s">
        <v>251</v>
      </c>
      <c r="C67" s="312">
        <v>252159.62400000001</v>
      </c>
      <c r="D67" s="312">
        <v>294535.03000000003</v>
      </c>
      <c r="E67" s="312"/>
      <c r="F67" s="312"/>
      <c r="G67" s="738">
        <v>376966.79599999997</v>
      </c>
      <c r="H67" s="642"/>
      <c r="I67" s="738">
        <v>1969477.503</v>
      </c>
      <c r="J67" s="738"/>
      <c r="K67" s="738">
        <v>15302</v>
      </c>
      <c r="L67" s="312"/>
    </row>
    <row r="68" spans="1:12" s="519" customFormat="1" ht="15" customHeight="1">
      <c r="A68" s="110"/>
      <c r="B68" s="472" t="s">
        <v>414</v>
      </c>
      <c r="C68" s="312">
        <v>1316347.0560000001</v>
      </c>
      <c r="D68" s="312">
        <v>851638.54</v>
      </c>
      <c r="E68" s="312"/>
      <c r="F68" s="312"/>
      <c r="G68" s="738">
        <v>760958.56599999999</v>
      </c>
      <c r="H68" s="642"/>
      <c r="I68" s="738">
        <v>816534.10699999996</v>
      </c>
      <c r="J68" s="738"/>
      <c r="K68" s="738">
        <v>53508</v>
      </c>
      <c r="L68" s="312"/>
    </row>
    <row r="69" spans="1:12" s="519" customFormat="1" ht="15" customHeight="1">
      <c r="A69" s="110"/>
      <c r="B69" s="472" t="s">
        <v>415</v>
      </c>
      <c r="C69" s="312">
        <v>581.16899999999998</v>
      </c>
      <c r="D69" s="312">
        <v>18093.597000000002</v>
      </c>
      <c r="E69" s="312"/>
      <c r="F69" s="312"/>
      <c r="G69" s="738">
        <v>46950.970999999998</v>
      </c>
      <c r="H69" s="642"/>
      <c r="I69" s="738">
        <v>38713.908000000003</v>
      </c>
      <c r="J69" s="738"/>
      <c r="K69" s="738">
        <v>4</v>
      </c>
      <c r="L69" s="312"/>
    </row>
    <row r="70" spans="1:12" s="519" customFormat="1" ht="15" customHeight="1">
      <c r="A70" s="110"/>
      <c r="B70" s="472" t="s">
        <v>253</v>
      </c>
      <c r="C70" s="312">
        <v>1641109.564</v>
      </c>
      <c r="D70" s="312">
        <v>2115508.8670000001</v>
      </c>
      <c r="E70" s="312"/>
      <c r="F70" s="312"/>
      <c r="G70" s="738">
        <v>2036081.774</v>
      </c>
      <c r="H70" s="642"/>
      <c r="I70" s="738">
        <v>2778477.07</v>
      </c>
      <c r="J70" s="738"/>
      <c r="K70" s="738">
        <v>271114</v>
      </c>
      <c r="L70" s="312"/>
    </row>
    <row r="71" spans="1:12" s="519" customFormat="1" ht="15" customHeight="1">
      <c r="A71" s="110"/>
      <c r="B71" s="472" t="s">
        <v>416</v>
      </c>
      <c r="C71" s="312">
        <v>674653.07</v>
      </c>
      <c r="D71" s="312">
        <v>1132861.8060000001</v>
      </c>
      <c r="E71" s="312"/>
      <c r="F71" s="312"/>
      <c r="G71" s="738">
        <v>1471357.8319999999</v>
      </c>
      <c r="H71" s="642"/>
      <c r="I71" s="738">
        <v>1202104.3829999999</v>
      </c>
      <c r="J71" s="738"/>
      <c r="K71" s="738">
        <v>48022</v>
      </c>
      <c r="L71" s="312"/>
    </row>
    <row r="72" spans="1:12" s="519" customFormat="1" ht="15" customHeight="1">
      <c r="A72" s="110"/>
      <c r="B72" s="472" t="s">
        <v>255</v>
      </c>
      <c r="C72" s="312">
        <v>2822716.6329999999</v>
      </c>
      <c r="D72" s="312">
        <v>2474350.6889999998</v>
      </c>
      <c r="E72" s="312"/>
      <c r="F72" s="312"/>
      <c r="G72" s="738">
        <v>1671096.906</v>
      </c>
      <c r="H72" s="642"/>
      <c r="I72" s="738">
        <v>2121851.747</v>
      </c>
      <c r="J72" s="738"/>
      <c r="K72" s="738">
        <v>164471</v>
      </c>
      <c r="L72" s="312"/>
    </row>
    <row r="73" spans="1:12" s="519" customFormat="1" ht="15" customHeight="1">
      <c r="A73" s="110"/>
      <c r="B73" s="472" t="s">
        <v>417</v>
      </c>
      <c r="C73" s="312">
        <v>641609.30000000005</v>
      </c>
      <c r="D73" s="312">
        <v>712558.28599999996</v>
      </c>
      <c r="E73" s="312"/>
      <c r="F73" s="312"/>
      <c r="G73" s="738">
        <v>794359.88699999999</v>
      </c>
      <c r="H73" s="642"/>
      <c r="I73" s="738">
        <v>1086291.888</v>
      </c>
      <c r="J73" s="738"/>
      <c r="K73" s="738">
        <v>215780</v>
      </c>
      <c r="L73" s="312"/>
    </row>
    <row r="74" spans="1:12" s="519" customFormat="1" ht="11.25" customHeight="1" thickBot="1">
      <c r="A74" s="478"/>
      <c r="B74" s="479"/>
      <c r="C74" s="480"/>
      <c r="D74" s="481"/>
      <c r="E74" s="482"/>
      <c r="F74" s="482"/>
      <c r="G74" s="683"/>
      <c r="H74" s="748"/>
      <c r="I74" s="683"/>
      <c r="J74" s="807"/>
      <c r="K74" s="683"/>
      <c r="L74" s="799"/>
    </row>
    <row r="75" spans="1:12" s="519" customFormat="1" ht="9" customHeight="1">
      <c r="A75" s="110"/>
      <c r="B75" s="315"/>
      <c r="C75" s="312"/>
      <c r="D75" s="312"/>
      <c r="E75" s="312"/>
      <c r="F75" s="312"/>
      <c r="G75" s="638"/>
      <c r="H75" s="642"/>
      <c r="I75" s="638"/>
      <c r="J75" s="642"/>
      <c r="K75" s="638"/>
      <c r="L75" s="312"/>
    </row>
    <row r="76" spans="1:12" s="519" customFormat="1" ht="18.75" customHeight="1">
      <c r="A76" s="110"/>
      <c r="B76" s="431"/>
      <c r="C76" s="150"/>
      <c r="D76" s="150"/>
      <c r="E76" s="150"/>
      <c r="F76" s="150"/>
      <c r="G76" s="640"/>
      <c r="H76" s="640"/>
      <c r="I76" s="640"/>
      <c r="J76" s="150"/>
      <c r="K76" s="640"/>
      <c r="L76" s="150"/>
    </row>
    <row r="77" spans="1:12" s="519" customFormat="1" ht="19.5" customHeight="1">
      <c r="A77" s="110"/>
      <c r="B77" s="433"/>
      <c r="C77" s="312"/>
      <c r="D77" s="163"/>
      <c r="E77" s="155"/>
      <c r="F77" s="155"/>
      <c r="G77" s="645"/>
      <c r="H77" s="645"/>
      <c r="I77" s="645"/>
      <c r="J77" s="312"/>
      <c r="K77" s="645"/>
      <c r="L77" s="312"/>
    </row>
    <row r="78" spans="1:12" ht="19.5" customHeight="1">
      <c r="B78" s="937"/>
      <c r="C78" s="937"/>
      <c r="D78" s="937"/>
      <c r="E78" s="937"/>
      <c r="F78" s="937"/>
      <c r="G78" s="937"/>
      <c r="H78" s="937"/>
      <c r="I78" s="749"/>
      <c r="J78" s="511"/>
      <c r="K78" s="749"/>
      <c r="L78" s="770"/>
    </row>
    <row r="79" spans="1:12" ht="19.5" customHeight="1"/>
    <row r="95" spans="2:33" ht="15.75">
      <c r="B95" s="750"/>
      <c r="C95" s="750"/>
      <c r="D95" s="750"/>
      <c r="E95" s="750"/>
      <c r="F95" s="604"/>
      <c r="G95" s="602"/>
      <c r="H95" s="602"/>
      <c r="I95" s="602"/>
      <c r="J95" s="603"/>
      <c r="K95" s="602"/>
      <c r="L95" s="602"/>
      <c r="M95" s="602"/>
      <c r="N95" s="602"/>
      <c r="O95" s="602"/>
      <c r="P95" s="601"/>
      <c r="Q95" s="750"/>
      <c r="R95" s="750"/>
      <c r="S95" s="750"/>
      <c r="T95" s="750"/>
      <c r="U95" s="750"/>
      <c r="V95" s="750"/>
      <c r="W95" s="750"/>
      <c r="X95" s="750"/>
      <c r="Y95" s="750"/>
      <c r="Z95" s="750"/>
      <c r="AA95" s="750"/>
      <c r="AB95" s="750"/>
      <c r="AC95" s="750"/>
      <c r="AD95" s="750"/>
      <c r="AE95" s="750"/>
      <c r="AF95" s="750"/>
      <c r="AG95" s="750"/>
    </row>
  </sheetData>
  <mergeCells count="3">
    <mergeCell ref="B1:E2"/>
    <mergeCell ref="B78:H78"/>
    <mergeCell ref="G10:K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H95"/>
  <sheetViews>
    <sheetView view="pageBreakPreview" topLeftCell="B1" zoomScale="80" zoomScaleNormal="80" zoomScaleSheetLayoutView="80" workbookViewId="0">
      <pane xSplit="5" ySplit="13" topLeftCell="G14" activePane="bottomRight" state="frozen"/>
      <selection activeCell="AE49" sqref="AE49"/>
      <selection pane="topRight" activeCell="AE49" sqref="AE49"/>
      <selection pane="bottomLeft" activeCell="AE49" sqref="AE49"/>
      <selection pane="bottomRight" activeCell="AE49" sqref="AE49"/>
    </sheetView>
  </sheetViews>
  <sheetFormatPr defaultRowHeight="12.75"/>
  <cols>
    <col min="1" max="1" width="2.5703125" style="518" hidden="1" customWidth="1"/>
    <col min="2" max="2" width="4.42578125" style="518" customWidth="1"/>
    <col min="3" max="3" width="10.5703125" style="518" hidden="1" customWidth="1"/>
    <col min="4" max="4" width="11.28515625" style="518" hidden="1" customWidth="1"/>
    <col min="5" max="5" width="7.85546875" style="518" customWidth="1"/>
    <col min="6" max="6" width="36.28515625" style="518" customWidth="1"/>
    <col min="7" max="7" width="15.7109375" style="518" customWidth="1"/>
    <col min="8" max="8" width="1.7109375" style="750" customWidth="1"/>
    <col min="9" max="9" width="13.7109375" style="755" bestFit="1" customWidth="1"/>
    <col min="10" max="10" width="1.85546875" style="750" customWidth="1"/>
    <col min="11" max="11" width="12.42578125" style="483" bestFit="1" customWidth="1"/>
    <col min="12" max="12" width="1.7109375" style="750" customWidth="1"/>
    <col min="13" max="16384" width="9.140625" style="518"/>
  </cols>
  <sheetData>
    <row r="1" spans="1:14" s="519" customFormat="1" ht="18.75">
      <c r="A1" s="110"/>
      <c r="B1" s="900" t="s">
        <v>400</v>
      </c>
      <c r="C1" s="900"/>
      <c r="D1" s="900"/>
      <c r="E1" s="900"/>
      <c r="F1" s="2" t="s">
        <v>418</v>
      </c>
      <c r="G1" s="581"/>
      <c r="H1" s="636"/>
      <c r="I1" s="751"/>
      <c r="J1" s="636"/>
      <c r="K1" s="266"/>
      <c r="L1" s="636"/>
    </row>
    <row r="2" spans="1:14" s="519" customFormat="1" ht="18.75">
      <c r="A2" s="110"/>
      <c r="B2" s="900"/>
      <c r="C2" s="900"/>
      <c r="D2" s="900"/>
      <c r="E2" s="900"/>
      <c r="F2" s="58" t="s">
        <v>419</v>
      </c>
      <c r="G2" s="581"/>
      <c r="H2" s="636"/>
      <c r="I2" s="751"/>
      <c r="J2" s="636"/>
      <c r="K2" s="266"/>
      <c r="L2" s="636"/>
    </row>
    <row r="3" spans="1:14" s="519" customFormat="1" ht="15" customHeight="1" thickBot="1">
      <c r="A3" s="114"/>
      <c r="B3" s="484"/>
      <c r="C3" s="114"/>
      <c r="D3" s="114"/>
      <c r="E3" s="114"/>
      <c r="F3" s="114"/>
      <c r="G3" s="114"/>
      <c r="H3" s="752"/>
      <c r="I3" s="753"/>
      <c r="J3" s="752"/>
      <c r="K3" s="756"/>
      <c r="L3" s="752"/>
    </row>
    <row r="4" spans="1:14" s="519" customFormat="1" ht="3.75" customHeight="1">
      <c r="A4" s="116"/>
      <c r="B4" s="117"/>
      <c r="C4" s="117"/>
      <c r="D4" s="117"/>
      <c r="E4" s="117"/>
      <c r="F4" s="117"/>
      <c r="G4" s="117"/>
      <c r="H4" s="117"/>
      <c r="I4" s="141"/>
      <c r="J4" s="117"/>
      <c r="K4" s="774"/>
      <c r="L4" s="117"/>
    </row>
    <row r="5" spans="1:14" s="519" customFormat="1" ht="5.25" customHeight="1">
      <c r="A5" s="116"/>
      <c r="B5" s="140"/>
      <c r="C5" s="127"/>
      <c r="D5" s="117"/>
      <c r="E5" s="123"/>
      <c r="F5" s="123"/>
      <c r="G5" s="485"/>
      <c r="H5" s="458"/>
      <c r="I5" s="458"/>
      <c r="J5" s="458"/>
      <c r="K5" s="775"/>
      <c r="L5" s="458"/>
    </row>
    <row r="6" spans="1:14" s="519" customFormat="1" ht="15.75">
      <c r="A6" s="116"/>
      <c r="B6" s="573" t="s">
        <v>210</v>
      </c>
      <c r="C6" s="127"/>
      <c r="D6" s="117"/>
      <c r="E6" s="119"/>
      <c r="F6" s="119"/>
      <c r="G6" s="258" t="s">
        <v>483</v>
      </c>
      <c r="H6" s="776"/>
      <c r="I6" s="258" t="s">
        <v>493</v>
      </c>
      <c r="J6" s="776"/>
      <c r="K6" s="258" t="s">
        <v>491</v>
      </c>
      <c r="L6" s="458"/>
    </row>
    <row r="7" spans="1:14" s="519" customFormat="1" ht="15.75">
      <c r="A7" s="116"/>
      <c r="B7" s="569" t="s">
        <v>211</v>
      </c>
      <c r="C7" s="467">
        <v>2010</v>
      </c>
      <c r="D7" s="467">
        <v>2011</v>
      </c>
      <c r="E7" s="467"/>
      <c r="F7" s="467"/>
      <c r="G7" s="646"/>
      <c r="H7" s="263"/>
      <c r="I7" s="646" t="s">
        <v>468</v>
      </c>
      <c r="J7" s="265"/>
      <c r="K7" s="264" t="s">
        <v>467</v>
      </c>
      <c r="L7" s="458"/>
    </row>
    <row r="8" spans="1:14" s="519" customFormat="1" ht="15.75">
      <c r="A8" s="116"/>
      <c r="B8" s="122"/>
      <c r="C8" s="467"/>
      <c r="D8" s="467"/>
      <c r="E8" s="467"/>
      <c r="F8" s="467"/>
      <c r="G8" s="267"/>
      <c r="H8" s="263"/>
      <c r="I8" s="267" t="s">
        <v>465</v>
      </c>
      <c r="J8" s="265"/>
      <c r="K8" s="267" t="s">
        <v>466</v>
      </c>
      <c r="L8" s="458"/>
    </row>
    <row r="9" spans="1:14" s="519" customFormat="1" ht="5.25" customHeight="1">
      <c r="A9" s="116"/>
      <c r="B9" s="140"/>
      <c r="C9" s="127"/>
      <c r="D9" s="117"/>
      <c r="E9" s="123"/>
      <c r="F9" s="123"/>
      <c r="G9" s="486"/>
      <c r="H9" s="619"/>
      <c r="I9" s="769"/>
      <c r="J9" s="619"/>
      <c r="K9" s="769"/>
      <c r="L9" s="619"/>
    </row>
    <row r="10" spans="1:14" s="519" customFormat="1" ht="3.75" customHeight="1">
      <c r="A10" s="116"/>
      <c r="B10" s="17"/>
      <c r="C10" s="467"/>
      <c r="D10" s="467"/>
      <c r="E10" s="467"/>
      <c r="F10" s="467"/>
      <c r="G10" s="467"/>
      <c r="H10" s="467"/>
      <c r="I10" s="265"/>
      <c r="J10" s="467"/>
      <c r="K10" s="777"/>
      <c r="L10" s="467"/>
    </row>
    <row r="11" spans="1:14" s="519" customFormat="1" ht="15.75">
      <c r="A11" s="116"/>
      <c r="B11" s="17"/>
      <c r="C11" s="467"/>
      <c r="D11" s="467"/>
      <c r="E11" s="467"/>
      <c r="F11" s="467"/>
      <c r="G11" s="938" t="s">
        <v>484</v>
      </c>
      <c r="H11" s="938"/>
      <c r="I11" s="938"/>
      <c r="J11" s="938"/>
      <c r="K11" s="938"/>
      <c r="L11" s="771"/>
      <c r="M11" s="710"/>
      <c r="N11" s="710"/>
    </row>
    <row r="12" spans="1:14" s="519" customFormat="1" ht="5.25" customHeight="1" thickBot="1">
      <c r="A12" s="470"/>
      <c r="B12" s="487"/>
      <c r="C12" s="444"/>
      <c r="D12" s="444"/>
      <c r="E12" s="444"/>
      <c r="F12" s="444"/>
      <c r="G12" s="444"/>
      <c r="H12" s="444"/>
      <c r="I12" s="444"/>
      <c r="J12" s="444"/>
      <c r="K12" s="444"/>
      <c r="L12" s="444"/>
    </row>
    <row r="13" spans="1:14" s="519" customFormat="1" ht="5.25" customHeight="1">
      <c r="A13" s="126"/>
      <c r="B13" s="488"/>
      <c r="C13" s="489"/>
      <c r="D13" s="489"/>
      <c r="E13" s="489"/>
      <c r="F13" s="489"/>
      <c r="G13" s="489"/>
      <c r="H13" s="754"/>
      <c r="I13" s="754"/>
      <c r="J13" s="754"/>
      <c r="K13" s="489"/>
      <c r="L13" s="754"/>
    </row>
    <row r="14" spans="1:14" s="519" customFormat="1" ht="15.75">
      <c r="A14" s="209"/>
      <c r="B14" s="490" t="s">
        <v>420</v>
      </c>
      <c r="C14" s="312">
        <v>4994217.87</v>
      </c>
      <c r="D14" s="473">
        <v>5790742.7860000003</v>
      </c>
      <c r="E14" s="473"/>
      <c r="F14" s="473"/>
      <c r="G14" s="643">
        <v>10744666.732000001</v>
      </c>
      <c r="H14" s="643"/>
      <c r="I14" s="643">
        <v>16455484.198000001</v>
      </c>
      <c r="J14" s="643"/>
      <c r="K14" s="643">
        <v>1729328</v>
      </c>
      <c r="L14" s="651"/>
    </row>
    <row r="15" spans="1:14" s="519" customFormat="1" ht="15.75">
      <c r="A15" s="110"/>
      <c r="B15" s="472" t="s">
        <v>421</v>
      </c>
      <c r="C15" s="312">
        <v>0</v>
      </c>
      <c r="D15" s="312">
        <v>0</v>
      </c>
      <c r="E15" s="312"/>
      <c r="F15" s="312"/>
      <c r="G15" s="642" t="s">
        <v>189</v>
      </c>
      <c r="H15" s="642"/>
      <c r="I15" s="643" t="s">
        <v>189</v>
      </c>
      <c r="J15" s="643"/>
      <c r="K15" s="643" t="s">
        <v>189</v>
      </c>
      <c r="L15" s="651"/>
    </row>
    <row r="16" spans="1:14" s="519" customFormat="1" ht="15.75">
      <c r="A16" s="110"/>
      <c r="B16" s="472" t="s">
        <v>422</v>
      </c>
      <c r="C16" s="312">
        <v>2192385.96</v>
      </c>
      <c r="D16" s="312">
        <v>2399841.7969999998</v>
      </c>
      <c r="E16" s="312"/>
      <c r="F16" s="312"/>
      <c r="G16" s="643">
        <v>1298582.9350000001</v>
      </c>
      <c r="H16" s="642"/>
      <c r="I16" s="643">
        <v>1157324.362</v>
      </c>
      <c r="J16" s="643"/>
      <c r="K16" s="643">
        <v>48904</v>
      </c>
      <c r="L16" s="651"/>
    </row>
    <row r="17" spans="1:17" s="519" customFormat="1" ht="15.75">
      <c r="A17" s="110"/>
      <c r="B17" s="472" t="s">
        <v>404</v>
      </c>
      <c r="C17" s="312">
        <v>249.6</v>
      </c>
      <c r="D17" s="314">
        <v>470.245</v>
      </c>
      <c r="E17" s="314"/>
      <c r="F17" s="314"/>
      <c r="G17" s="642">
        <v>1648.9090000000001</v>
      </c>
      <c r="H17" s="642"/>
      <c r="I17" s="643">
        <v>1784.354</v>
      </c>
      <c r="J17" s="643"/>
      <c r="K17" s="643">
        <v>309</v>
      </c>
      <c r="L17" s="651"/>
    </row>
    <row r="18" spans="1:17" s="519" customFormat="1" ht="6" customHeight="1">
      <c r="A18" s="110"/>
      <c r="B18" s="150"/>
      <c r="C18" s="312"/>
      <c r="D18" s="314"/>
      <c r="E18" s="508"/>
      <c r="F18" s="314"/>
      <c r="G18" s="643"/>
      <c r="H18" s="642"/>
      <c r="I18" s="651"/>
      <c r="J18" s="642"/>
      <c r="K18" s="643"/>
      <c r="L18" s="651"/>
    </row>
    <row r="19" spans="1:17" s="519" customFormat="1" ht="15.75">
      <c r="A19" s="110"/>
      <c r="B19" s="310" t="s">
        <v>265</v>
      </c>
      <c r="C19" s="373">
        <v>12614326.57</v>
      </c>
      <c r="D19" s="373">
        <v>17210811.965</v>
      </c>
      <c r="E19" s="373"/>
      <c r="F19" s="373"/>
      <c r="G19" s="684">
        <v>9508456.0449999999</v>
      </c>
      <c r="H19" s="814"/>
      <c r="I19" s="684">
        <v>13475433.986</v>
      </c>
      <c r="J19" s="684"/>
      <c r="K19" s="684">
        <v>1369336</v>
      </c>
      <c r="L19" s="651"/>
    </row>
    <row r="20" spans="1:17" s="519" customFormat="1" ht="15.75">
      <c r="A20" s="209"/>
      <c r="B20" s="311" t="s">
        <v>266</v>
      </c>
      <c r="C20" s="312"/>
      <c r="D20" s="312"/>
      <c r="E20" s="312"/>
      <c r="F20" s="312"/>
      <c r="G20" s="643"/>
      <c r="H20" s="642"/>
      <c r="I20" s="651"/>
      <c r="J20" s="642"/>
      <c r="K20" s="643"/>
      <c r="L20" s="651"/>
    </row>
    <row r="21" spans="1:17" s="519" customFormat="1" ht="4.5" customHeight="1">
      <c r="A21" s="209"/>
      <c r="B21" s="311"/>
      <c r="C21" s="312"/>
      <c r="D21" s="473"/>
      <c r="E21" s="473"/>
      <c r="F21" s="473"/>
      <c r="G21" s="643"/>
      <c r="H21" s="643"/>
      <c r="I21" s="651"/>
      <c r="J21" s="643"/>
      <c r="K21" s="643"/>
      <c r="L21" s="651"/>
    </row>
    <row r="22" spans="1:17" s="519" customFormat="1" ht="15.75">
      <c r="A22" s="110"/>
      <c r="B22" s="472" t="s">
        <v>423</v>
      </c>
      <c r="C22" s="312">
        <v>7846415.227</v>
      </c>
      <c r="D22" s="312">
        <v>10914750.891000001</v>
      </c>
      <c r="E22" s="312"/>
      <c r="F22" s="312"/>
      <c r="G22" s="643">
        <v>5493324.9179999996</v>
      </c>
      <c r="H22" s="642"/>
      <c r="I22" s="643">
        <v>7777464.3679999998</v>
      </c>
      <c r="J22" s="643"/>
      <c r="K22" s="643">
        <v>644022</v>
      </c>
      <c r="L22" s="651"/>
    </row>
    <row r="23" spans="1:17" s="519" customFormat="1" ht="15.75">
      <c r="A23" s="110"/>
      <c r="B23" s="472" t="s">
        <v>268</v>
      </c>
      <c r="C23" s="312">
        <v>165421.345</v>
      </c>
      <c r="D23" s="312">
        <v>130569.633</v>
      </c>
      <c r="E23" s="312"/>
      <c r="F23" s="312"/>
      <c r="G23" s="643">
        <v>136997.068</v>
      </c>
      <c r="H23" s="642"/>
      <c r="I23" s="643">
        <v>192103.57699999999</v>
      </c>
      <c r="J23" s="643"/>
      <c r="K23" s="643">
        <v>6642</v>
      </c>
      <c r="L23" s="651"/>
    </row>
    <row r="24" spans="1:17" s="519" customFormat="1" ht="15.75">
      <c r="A24" s="110"/>
      <c r="B24" s="472" t="s">
        <v>269</v>
      </c>
      <c r="C24" s="312">
        <v>1926715.1980000001</v>
      </c>
      <c r="D24" s="312">
        <v>2703456.2940000002</v>
      </c>
      <c r="E24" s="312"/>
      <c r="F24" s="312"/>
      <c r="G24" s="643">
        <v>1383924.58</v>
      </c>
      <c r="H24" s="642"/>
      <c r="I24" s="643">
        <v>2099830.5099999998</v>
      </c>
      <c r="J24" s="643"/>
      <c r="K24" s="643">
        <v>370238</v>
      </c>
      <c r="L24" s="651"/>
    </row>
    <row r="25" spans="1:17" s="519" customFormat="1" ht="15.75">
      <c r="A25" s="110"/>
      <c r="B25" s="472" t="s">
        <v>424</v>
      </c>
      <c r="C25" s="312">
        <v>1898499.2860000001</v>
      </c>
      <c r="D25" s="312">
        <v>2732990.1230000001</v>
      </c>
      <c r="E25" s="312"/>
      <c r="F25" s="312"/>
      <c r="G25" s="643">
        <v>1643643.53</v>
      </c>
      <c r="H25" s="642"/>
      <c r="I25" s="643">
        <v>1945890.7860000001</v>
      </c>
      <c r="J25" s="643"/>
      <c r="K25" s="643">
        <v>222306</v>
      </c>
      <c r="L25" s="651"/>
      <c r="Q25" s="475"/>
    </row>
    <row r="26" spans="1:17" s="519" customFormat="1" ht="15.75">
      <c r="A26" s="110"/>
      <c r="B26" s="472" t="s">
        <v>271</v>
      </c>
      <c r="C26" s="312">
        <v>776950.17700000003</v>
      </c>
      <c r="D26" s="312">
        <v>729006.91500000004</v>
      </c>
      <c r="E26" s="312"/>
      <c r="F26" s="312"/>
      <c r="G26" s="643">
        <v>850465.12100000004</v>
      </c>
      <c r="H26" s="642"/>
      <c r="I26" s="643">
        <v>1459928.3670000001</v>
      </c>
      <c r="J26" s="643"/>
      <c r="K26" s="643">
        <v>126128</v>
      </c>
      <c r="L26" s="651"/>
    </row>
    <row r="27" spans="1:17" s="519" customFormat="1" ht="15.75">
      <c r="A27" s="110"/>
      <c r="B27" s="472" t="s">
        <v>404</v>
      </c>
      <c r="C27" s="312">
        <v>325.33699999999999</v>
      </c>
      <c r="D27" s="312">
        <v>38.109000000000002</v>
      </c>
      <c r="E27" s="312"/>
      <c r="F27" s="312"/>
      <c r="G27" s="642">
        <v>100.828</v>
      </c>
      <c r="H27" s="642"/>
      <c r="I27" s="643">
        <v>216.37799999999999</v>
      </c>
      <c r="J27" s="643"/>
      <c r="K27" s="643" t="s">
        <v>189</v>
      </c>
      <c r="L27" s="651"/>
    </row>
    <row r="28" spans="1:17" s="519" customFormat="1" ht="6" customHeight="1">
      <c r="A28" s="110"/>
      <c r="B28" s="150"/>
      <c r="C28" s="312"/>
      <c r="D28" s="312"/>
      <c r="E28" s="312"/>
      <c r="F28" s="312"/>
      <c r="G28" s="643"/>
      <c r="H28" s="642"/>
      <c r="I28" s="684"/>
      <c r="J28" s="642"/>
      <c r="K28" s="643"/>
      <c r="L28" s="651"/>
    </row>
    <row r="29" spans="1:17" s="519" customFormat="1" ht="15.75">
      <c r="A29" s="110"/>
      <c r="B29" s="310" t="s">
        <v>272</v>
      </c>
      <c r="C29" s="373">
        <v>2812279.0639999998</v>
      </c>
      <c r="D29" s="516">
        <v>2659252.9759999998</v>
      </c>
      <c r="E29" s="516"/>
      <c r="F29" s="516"/>
      <c r="G29" s="684">
        <v>2447004.2009999999</v>
      </c>
      <c r="H29" s="648"/>
      <c r="I29" s="684">
        <v>3380364.9050000003</v>
      </c>
      <c r="J29" s="648"/>
      <c r="K29" s="684">
        <v>429799</v>
      </c>
      <c r="L29" s="651"/>
    </row>
    <row r="30" spans="1:17" s="519" customFormat="1" ht="15.75">
      <c r="A30" s="110"/>
      <c r="B30" s="315" t="s">
        <v>425</v>
      </c>
      <c r="C30" s="312"/>
      <c r="D30" s="312"/>
      <c r="E30" s="312"/>
      <c r="F30" s="312"/>
      <c r="G30" s="643"/>
      <c r="H30" s="642"/>
      <c r="I30" s="651"/>
      <c r="J30" s="642"/>
      <c r="K30" s="643"/>
      <c r="L30" s="651"/>
    </row>
    <row r="31" spans="1:17" s="519" customFormat="1" ht="5.25" customHeight="1">
      <c r="A31" s="110"/>
      <c r="B31" s="150"/>
      <c r="C31" s="312"/>
      <c r="D31" s="312"/>
      <c r="E31" s="312"/>
      <c r="F31" s="312"/>
      <c r="G31" s="643"/>
      <c r="H31" s="642"/>
      <c r="I31" s="651"/>
      <c r="J31" s="642"/>
      <c r="K31" s="643"/>
      <c r="L31" s="651"/>
    </row>
    <row r="32" spans="1:17" s="519" customFormat="1" ht="15.75">
      <c r="A32" s="110"/>
      <c r="B32" s="472" t="s">
        <v>426</v>
      </c>
      <c r="C32" s="312">
        <v>100452.183</v>
      </c>
      <c r="D32" s="163">
        <v>42682.502999999997</v>
      </c>
      <c r="E32" s="155"/>
      <c r="F32" s="155"/>
      <c r="G32" s="643">
        <v>2346.8440000000001</v>
      </c>
      <c r="H32" s="642"/>
      <c r="I32" s="643">
        <v>7768.2209999999995</v>
      </c>
      <c r="J32" s="643"/>
      <c r="K32" s="643">
        <v>572</v>
      </c>
      <c r="L32" s="651"/>
    </row>
    <row r="33" spans="1:19" s="519" customFormat="1" ht="15.75">
      <c r="A33" s="110"/>
      <c r="B33" s="472" t="s">
        <v>427</v>
      </c>
      <c r="C33" s="312">
        <v>213607.16</v>
      </c>
      <c r="D33" s="163">
        <v>20501.186000000002</v>
      </c>
      <c r="E33" s="155"/>
      <c r="F33" s="155"/>
      <c r="G33" s="643">
        <v>6037.65</v>
      </c>
      <c r="H33" s="642"/>
      <c r="I33" s="643">
        <v>4989.9290000000001</v>
      </c>
      <c r="J33" s="643"/>
      <c r="K33" s="643">
        <v>21149</v>
      </c>
      <c r="L33" s="651"/>
    </row>
    <row r="34" spans="1:19" s="519" customFormat="1" ht="15.75">
      <c r="A34" s="110"/>
      <c r="B34" s="472" t="s">
        <v>275</v>
      </c>
      <c r="C34" s="312">
        <v>110.71899999999999</v>
      </c>
      <c r="D34" s="163" t="s">
        <v>215</v>
      </c>
      <c r="E34" s="155"/>
      <c r="F34" s="155"/>
      <c r="G34" s="643">
        <v>290746.69099999999</v>
      </c>
      <c r="H34" s="642"/>
      <c r="I34" s="643">
        <v>307924.90700000001</v>
      </c>
      <c r="J34" s="643"/>
      <c r="K34" s="643">
        <v>110254</v>
      </c>
      <c r="L34" s="651"/>
    </row>
    <row r="35" spans="1:19" s="519" customFormat="1" ht="15.75">
      <c r="A35" s="110"/>
      <c r="B35" s="472" t="s">
        <v>276</v>
      </c>
      <c r="C35" s="312">
        <v>1651844.1259999999</v>
      </c>
      <c r="D35" s="163">
        <v>2088553.348</v>
      </c>
      <c r="E35" s="155"/>
      <c r="F35" s="155"/>
      <c r="G35" s="643">
        <v>1700546.425</v>
      </c>
      <c r="H35" s="642"/>
      <c r="I35" s="643">
        <v>2894138.1150000002</v>
      </c>
      <c r="J35" s="643"/>
      <c r="K35" s="643">
        <v>287314</v>
      </c>
      <c r="L35" s="651"/>
    </row>
    <row r="36" spans="1:19" s="519" customFormat="1" ht="15.75">
      <c r="A36" s="110"/>
      <c r="B36" s="472" t="s">
        <v>277</v>
      </c>
      <c r="C36" s="312">
        <v>48743.392</v>
      </c>
      <c r="D36" s="163">
        <v>44106.504999999997</v>
      </c>
      <c r="E36" s="155"/>
      <c r="F36" s="155"/>
      <c r="G36" s="643">
        <v>396684.69799999997</v>
      </c>
      <c r="H36" s="642"/>
      <c r="I36" s="643">
        <v>158898.72200000001</v>
      </c>
      <c r="J36" s="643"/>
      <c r="K36" s="643">
        <v>10320</v>
      </c>
      <c r="L36" s="651"/>
    </row>
    <row r="37" spans="1:19" s="519" customFormat="1" ht="15.75">
      <c r="A37" s="110"/>
      <c r="B37" s="472" t="s">
        <v>404</v>
      </c>
      <c r="C37" s="312">
        <v>543582.13600000006</v>
      </c>
      <c r="D37" s="163">
        <v>205735.008</v>
      </c>
      <c r="E37" s="155"/>
      <c r="F37" s="155"/>
      <c r="G37" s="643">
        <v>50641.892999999996</v>
      </c>
      <c r="H37" s="642"/>
      <c r="I37" s="643">
        <v>6645.0110000000004</v>
      </c>
      <c r="J37" s="643"/>
      <c r="K37" s="643">
        <v>190</v>
      </c>
      <c r="L37" s="651"/>
    </row>
    <row r="38" spans="1:19" s="519" customFormat="1" ht="15.75">
      <c r="A38" s="110"/>
      <c r="B38" s="150"/>
      <c r="C38" s="312"/>
      <c r="D38" s="163"/>
      <c r="E38" s="155"/>
      <c r="F38" s="155"/>
      <c r="G38" s="643"/>
      <c r="H38" s="642"/>
      <c r="I38" s="651"/>
      <c r="J38" s="642"/>
      <c r="K38" s="643"/>
      <c r="L38" s="651"/>
    </row>
    <row r="39" spans="1:19" s="519" customFormat="1" ht="15.75">
      <c r="A39" s="110"/>
      <c r="B39" s="310" t="s">
        <v>278</v>
      </c>
      <c r="C39" s="373">
        <v>6907.9570000000003</v>
      </c>
      <c r="D39" s="373">
        <v>9634.2849999999999</v>
      </c>
      <c r="E39" s="373"/>
      <c r="F39" s="373"/>
      <c r="G39" s="643"/>
      <c r="H39" s="814"/>
      <c r="I39" s="651"/>
      <c r="J39" s="870"/>
      <c r="K39" s="643"/>
      <c r="L39" s="651"/>
    </row>
    <row r="40" spans="1:19" s="519" customFormat="1" ht="15.75">
      <c r="A40" s="110"/>
      <c r="B40" s="311" t="s">
        <v>279</v>
      </c>
      <c r="C40" s="373"/>
      <c r="D40" s="373"/>
      <c r="E40" s="373"/>
      <c r="F40" s="373"/>
      <c r="G40" s="684">
        <v>332178.06300000002</v>
      </c>
      <c r="H40" s="814"/>
      <c r="I40" s="684">
        <v>309919.48300000007</v>
      </c>
      <c r="J40" s="684"/>
      <c r="K40" s="684">
        <v>7022</v>
      </c>
      <c r="L40" s="684"/>
      <c r="S40" s="519" t="s">
        <v>486</v>
      </c>
    </row>
    <row r="41" spans="1:19" s="519" customFormat="1" ht="5.25" customHeight="1">
      <c r="A41" s="209"/>
      <c r="B41" s="311"/>
      <c r="C41" s="312"/>
      <c r="D41" s="473"/>
      <c r="E41" s="473"/>
      <c r="F41" s="473"/>
      <c r="G41" s="643"/>
      <c r="H41" s="643"/>
      <c r="I41" s="651"/>
      <c r="J41" s="643"/>
      <c r="K41" s="643"/>
      <c r="L41" s="651"/>
    </row>
    <row r="42" spans="1:19" s="519" customFormat="1" ht="15.75">
      <c r="A42" s="110"/>
      <c r="B42" s="472" t="s">
        <v>280</v>
      </c>
      <c r="C42" s="312">
        <v>5857.5360000000001</v>
      </c>
      <c r="D42" s="312">
        <v>3114.6640000000002</v>
      </c>
      <c r="E42" s="312"/>
      <c r="F42" s="312"/>
      <c r="G42" s="643">
        <v>14699.707</v>
      </c>
      <c r="H42" s="642"/>
      <c r="I42" s="643">
        <v>12273.968999999999</v>
      </c>
      <c r="J42" s="643"/>
      <c r="K42" s="643">
        <v>375</v>
      </c>
      <c r="L42" s="651"/>
    </row>
    <row r="43" spans="1:19" s="519" customFormat="1" ht="15.75">
      <c r="A43" s="110"/>
      <c r="B43" s="472" t="s">
        <v>281</v>
      </c>
      <c r="C43" s="312">
        <v>18.350000000000001</v>
      </c>
      <c r="D43" s="312">
        <v>214.001</v>
      </c>
      <c r="E43" s="312"/>
      <c r="F43" s="312"/>
      <c r="G43" s="642">
        <v>9.2560000000000002</v>
      </c>
      <c r="H43" s="642"/>
      <c r="I43" s="643">
        <v>5961.9970000000003</v>
      </c>
      <c r="J43" s="643"/>
      <c r="K43" s="643" t="s">
        <v>189</v>
      </c>
      <c r="L43" s="651"/>
    </row>
    <row r="44" spans="1:19" s="519" customFormat="1" ht="15.75">
      <c r="A44" s="110"/>
      <c r="B44" s="472" t="s">
        <v>282</v>
      </c>
      <c r="C44" s="312">
        <v>921.52499999999998</v>
      </c>
      <c r="D44" s="312">
        <v>6089.616</v>
      </c>
      <c r="E44" s="312"/>
      <c r="F44" s="312"/>
      <c r="G44" s="643">
        <v>287693.59700000001</v>
      </c>
      <c r="H44" s="642"/>
      <c r="I44" s="643">
        <v>266500.24200000003</v>
      </c>
      <c r="J44" s="643"/>
      <c r="K44" s="643">
        <v>1</v>
      </c>
      <c r="L44" s="651"/>
    </row>
    <row r="45" spans="1:19" s="519" customFormat="1" ht="18">
      <c r="A45" s="581"/>
      <c r="B45" s="760" t="s">
        <v>471</v>
      </c>
      <c r="C45" s="312"/>
      <c r="D45" s="312"/>
      <c r="E45" s="312"/>
      <c r="F45" s="312"/>
      <c r="G45" s="643">
        <v>29775.503000000001</v>
      </c>
      <c r="H45" s="642"/>
      <c r="I45" s="643">
        <v>25183.275000000001</v>
      </c>
      <c r="J45" s="643"/>
      <c r="K45" s="643">
        <v>6646</v>
      </c>
      <c r="L45" s="651"/>
    </row>
    <row r="46" spans="1:19" s="519" customFormat="1" ht="15.75">
      <c r="A46" s="110"/>
      <c r="B46" s="472" t="s">
        <v>404</v>
      </c>
      <c r="C46" s="312">
        <v>110.54600000000001</v>
      </c>
      <c r="D46" s="312">
        <v>216.00399999999999</v>
      </c>
      <c r="E46" s="312"/>
      <c r="F46" s="312"/>
      <c r="G46" s="642">
        <v>0</v>
      </c>
      <c r="H46" s="642"/>
      <c r="I46" s="643" t="s">
        <v>189</v>
      </c>
      <c r="J46" s="643"/>
      <c r="K46" s="643" t="s">
        <v>189</v>
      </c>
      <c r="L46" s="651"/>
    </row>
    <row r="47" spans="1:19" s="519" customFormat="1" ht="15.75">
      <c r="A47" s="110"/>
      <c r="B47" s="150"/>
      <c r="C47" s="312"/>
      <c r="D47" s="163"/>
      <c r="E47" s="155"/>
      <c r="F47" s="155"/>
      <c r="G47" s="643"/>
      <c r="H47" s="642"/>
      <c r="I47" s="643"/>
      <c r="J47" s="643"/>
      <c r="K47" s="643"/>
      <c r="L47" s="651"/>
    </row>
    <row r="48" spans="1:19" s="519" customFormat="1" ht="15.75">
      <c r="A48" s="110"/>
      <c r="B48" s="310" t="s">
        <v>283</v>
      </c>
      <c r="C48" s="312"/>
      <c r="D48" s="373"/>
      <c r="E48" s="373"/>
      <c r="F48" s="373"/>
      <c r="G48" s="643"/>
      <c r="H48" s="814"/>
      <c r="I48" s="651"/>
      <c r="J48" s="870"/>
      <c r="K48" s="643"/>
      <c r="L48" s="651"/>
    </row>
    <row r="49" spans="1:26" s="519" customFormat="1" ht="15.75">
      <c r="A49" s="110"/>
      <c r="B49" s="315" t="s">
        <v>428</v>
      </c>
      <c r="C49" s="373">
        <v>58962.561999999998</v>
      </c>
      <c r="D49" s="373">
        <v>5725.1530000000002</v>
      </c>
      <c r="E49" s="373"/>
      <c r="F49" s="373"/>
      <c r="G49" s="684">
        <v>38990.953000000001</v>
      </c>
      <c r="H49" s="814"/>
      <c r="I49" s="684">
        <v>36224.756999999998</v>
      </c>
      <c r="J49" s="684"/>
      <c r="K49" s="684">
        <v>95</v>
      </c>
      <c r="L49" s="651"/>
    </row>
    <row r="50" spans="1:26" s="519" customFormat="1" ht="15.75">
      <c r="A50" s="110"/>
      <c r="B50" s="315" t="s">
        <v>429</v>
      </c>
      <c r="C50" s="312"/>
      <c r="D50" s="312"/>
      <c r="E50" s="312"/>
      <c r="F50" s="312"/>
      <c r="G50" s="643"/>
      <c r="H50" s="642"/>
      <c r="I50" s="651"/>
      <c r="J50" s="642"/>
      <c r="K50" s="643"/>
      <c r="L50" s="651"/>
    </row>
    <row r="51" spans="1:26" s="519" customFormat="1" ht="6.75" customHeight="1">
      <c r="A51" s="209"/>
      <c r="B51" s="311"/>
      <c r="C51" s="312"/>
      <c r="D51" s="473"/>
      <c r="E51" s="473"/>
      <c r="F51" s="473"/>
      <c r="G51" s="643"/>
      <c r="H51" s="643"/>
      <c r="I51" s="651"/>
      <c r="J51" s="643"/>
      <c r="K51" s="643"/>
      <c r="L51" s="651"/>
    </row>
    <row r="52" spans="1:26" s="519" customFormat="1" ht="15.75">
      <c r="A52" s="110"/>
      <c r="B52" s="472" t="s">
        <v>430</v>
      </c>
      <c r="C52" s="312" t="s">
        <v>189</v>
      </c>
      <c r="D52" s="312">
        <v>4217.3760000000002</v>
      </c>
      <c r="E52" s="312"/>
      <c r="F52" s="312"/>
      <c r="G52" s="642">
        <v>3269.6669999999999</v>
      </c>
      <c r="H52" s="638"/>
      <c r="I52" s="642">
        <v>5437.9560000000001</v>
      </c>
      <c r="J52" s="642"/>
      <c r="K52" s="642">
        <v>36</v>
      </c>
      <c r="L52" s="651"/>
    </row>
    <row r="53" spans="1:26" s="519" customFormat="1" ht="15.75">
      <c r="A53" s="110"/>
      <c r="B53" s="472" t="s">
        <v>286</v>
      </c>
      <c r="C53" s="312">
        <v>33635.025999999998</v>
      </c>
      <c r="D53" s="312">
        <v>576.75099999999998</v>
      </c>
      <c r="E53" s="312"/>
      <c r="F53" s="312"/>
      <c r="G53" s="643">
        <v>2613.29</v>
      </c>
      <c r="H53" s="642"/>
      <c r="I53" s="642">
        <v>1708.8019999999999</v>
      </c>
      <c r="J53" s="642"/>
      <c r="K53" s="642">
        <v>56</v>
      </c>
      <c r="L53" s="651"/>
    </row>
    <row r="54" spans="1:26" s="519" customFormat="1" ht="15.75">
      <c r="A54" s="110"/>
      <c r="B54" s="472" t="s">
        <v>404</v>
      </c>
      <c r="C54" s="312">
        <v>20626.526000000002</v>
      </c>
      <c r="D54" s="163">
        <v>88.075999999999993</v>
      </c>
      <c r="E54" s="155"/>
      <c r="F54" s="155"/>
      <c r="G54" s="642">
        <v>33107.995999999999</v>
      </c>
      <c r="H54" s="642"/>
      <c r="I54" s="642">
        <v>29077.999</v>
      </c>
      <c r="J54" s="642"/>
      <c r="K54" s="642">
        <v>3</v>
      </c>
      <c r="L54" s="651"/>
    </row>
    <row r="55" spans="1:26" s="519" customFormat="1" ht="6" customHeight="1">
      <c r="A55" s="110"/>
      <c r="B55" s="150"/>
      <c r="C55" s="312"/>
      <c r="D55" s="163"/>
      <c r="E55" s="155"/>
      <c r="F55" s="155"/>
      <c r="G55" s="643"/>
      <c r="H55" s="642"/>
      <c r="I55" s="651"/>
      <c r="J55" s="642"/>
      <c r="K55" s="643"/>
      <c r="L55" s="651"/>
    </row>
    <row r="56" spans="1:26" s="519" customFormat="1" ht="15.75">
      <c r="A56" s="110"/>
      <c r="B56" s="310" t="s">
        <v>288</v>
      </c>
      <c r="C56" s="373">
        <v>5360221.5369999995</v>
      </c>
      <c r="D56" s="373">
        <v>4943872.0449999999</v>
      </c>
      <c r="E56" s="373"/>
      <c r="F56" s="373"/>
      <c r="G56" s="684">
        <v>3441854.6310000001</v>
      </c>
      <c r="H56" s="814"/>
      <c r="I56" s="684">
        <v>5403389.6630000006</v>
      </c>
      <c r="J56" s="870"/>
      <c r="K56" s="684">
        <v>511684</v>
      </c>
      <c r="L56" s="651"/>
    </row>
    <row r="57" spans="1:26" s="519" customFormat="1" ht="6" customHeight="1">
      <c r="A57" s="209"/>
      <c r="B57" s="311"/>
      <c r="C57" s="312"/>
      <c r="D57" s="473"/>
      <c r="E57" s="473"/>
      <c r="F57" s="473"/>
      <c r="G57" s="643"/>
      <c r="H57" s="643"/>
      <c r="I57" s="651"/>
      <c r="J57" s="643"/>
      <c r="K57" s="643"/>
      <c r="L57" s="651"/>
    </row>
    <row r="58" spans="1:26" s="519" customFormat="1" ht="15.75">
      <c r="A58" s="110"/>
      <c r="B58" s="472" t="s">
        <v>289</v>
      </c>
      <c r="C58" s="312">
        <v>4718629.0920000002</v>
      </c>
      <c r="D58" s="312">
        <v>4201001.477</v>
      </c>
      <c r="E58" s="312"/>
      <c r="F58" s="312"/>
      <c r="G58" s="643">
        <v>2772777.7340000002</v>
      </c>
      <c r="H58" s="642"/>
      <c r="I58" s="643">
        <v>4738034.2609999999</v>
      </c>
      <c r="J58" s="643"/>
      <c r="K58" s="643">
        <v>500757</v>
      </c>
      <c r="L58" s="651"/>
    </row>
    <row r="59" spans="1:26" s="519" customFormat="1" ht="15.75">
      <c r="A59" s="110"/>
      <c r="B59" s="472" t="s">
        <v>290</v>
      </c>
      <c r="C59" s="312">
        <v>633697.93099999998</v>
      </c>
      <c r="D59" s="312">
        <v>703799.31799999997</v>
      </c>
      <c r="E59" s="312"/>
      <c r="F59" s="312"/>
      <c r="G59" s="643">
        <v>666850.40500000003</v>
      </c>
      <c r="H59" s="642"/>
      <c r="I59" s="643">
        <v>593154.72900000005</v>
      </c>
      <c r="J59" s="643"/>
      <c r="K59" s="643">
        <v>100</v>
      </c>
      <c r="L59" s="651"/>
    </row>
    <row r="60" spans="1:26" s="519" customFormat="1" ht="15.75">
      <c r="A60" s="110"/>
      <c r="B60" s="472" t="s">
        <v>404</v>
      </c>
      <c r="C60" s="312">
        <v>423.66199999999998</v>
      </c>
      <c r="D60" s="150">
        <v>197.95099999999999</v>
      </c>
      <c r="E60" s="150"/>
      <c r="F60" s="150"/>
      <c r="G60" s="643">
        <v>2226.4920000000002</v>
      </c>
      <c r="H60" s="618"/>
      <c r="I60" s="643">
        <v>72200.672999999995</v>
      </c>
      <c r="J60" s="643"/>
      <c r="K60" s="643">
        <v>10826</v>
      </c>
      <c r="L60" s="651"/>
    </row>
    <row r="61" spans="1:26" s="519" customFormat="1" ht="4.5" customHeight="1">
      <c r="A61" s="110"/>
      <c r="B61" s="150"/>
      <c r="C61" s="312"/>
      <c r="D61" s="150"/>
      <c r="E61" s="150"/>
      <c r="F61" s="150"/>
      <c r="G61" s="643"/>
      <c r="H61" s="618"/>
      <c r="I61" s="643"/>
      <c r="J61" s="643"/>
      <c r="K61" s="643"/>
      <c r="L61" s="651"/>
    </row>
    <row r="62" spans="1:26" s="519" customFormat="1" ht="15.75">
      <c r="A62" s="110"/>
      <c r="B62" s="310" t="s">
        <v>292</v>
      </c>
      <c r="C62" s="373">
        <v>1985.1659999999999</v>
      </c>
      <c r="D62" s="310">
        <v>936.33299999999997</v>
      </c>
      <c r="E62" s="477"/>
      <c r="F62" s="477"/>
      <c r="G62" s="851">
        <v>0</v>
      </c>
      <c r="H62" s="649"/>
      <c r="I62" s="643">
        <v>1</v>
      </c>
      <c r="J62" s="643"/>
      <c r="K62" s="643" t="s">
        <v>189</v>
      </c>
      <c r="L62" s="651"/>
    </row>
    <row r="63" spans="1:26" s="519" customFormat="1" ht="15.75">
      <c r="A63" s="110"/>
      <c r="B63" s="315" t="s">
        <v>293</v>
      </c>
      <c r="C63" s="150"/>
      <c r="D63" s="150"/>
      <c r="E63" s="150"/>
      <c r="F63" s="150"/>
      <c r="G63" s="643"/>
      <c r="H63" s="640"/>
      <c r="I63" s="651"/>
      <c r="J63" s="640"/>
      <c r="K63" s="643"/>
      <c r="L63" s="651"/>
      <c r="Z63" s="800"/>
    </row>
    <row r="64" spans="1:26" s="519" customFormat="1" ht="12" hidden="1" customHeight="1">
      <c r="A64" s="110"/>
      <c r="B64" s="150"/>
      <c r="C64" s="150"/>
      <c r="D64" s="150"/>
      <c r="E64" s="150" t="e">
        <f>#REF!+#REF!+#REF!+#REF!+#REF!+#REF!+#REF!+E19+E29+E40+E49+E56+E62</f>
        <v>#REF!</v>
      </c>
      <c r="F64" s="150" t="e">
        <f>#REF!+#REF!+#REF!+#REF!+#REF!+#REF!+#REF!+F19+F29+F40+F49+F56+F62</f>
        <v>#REF!</v>
      </c>
      <c r="G64" s="643"/>
      <c r="H64" s="640"/>
      <c r="I64" s="651"/>
      <c r="J64" s="640"/>
      <c r="K64" s="643"/>
      <c r="L64" s="651"/>
    </row>
    <row r="65" spans="1:12" s="519" customFormat="1" ht="23.25" customHeight="1">
      <c r="A65" s="110"/>
      <c r="B65" s="310" t="s">
        <v>294</v>
      </c>
      <c r="C65" s="310">
        <v>43613741.461999997</v>
      </c>
      <c r="D65" s="310">
        <v>49395180.329000004</v>
      </c>
      <c r="E65" s="310"/>
      <c r="F65" s="310"/>
      <c r="G65" s="685">
        <v>41336571.137999997</v>
      </c>
      <c r="H65" s="639"/>
      <c r="I65" s="685">
        <v>57453937.370999999</v>
      </c>
      <c r="J65" s="685"/>
      <c r="K65" s="685">
        <v>5869323</v>
      </c>
      <c r="L65" s="651"/>
    </row>
    <row r="66" spans="1:12" s="519" customFormat="1" ht="15.75">
      <c r="A66" s="110"/>
      <c r="B66" s="315" t="s">
        <v>295</v>
      </c>
      <c r="C66" s="150"/>
      <c r="D66" s="150"/>
      <c r="E66" s="150"/>
      <c r="F66" s="150"/>
      <c r="G66" s="640"/>
      <c r="H66" s="618"/>
      <c r="I66" s="640"/>
      <c r="J66" s="618"/>
      <c r="K66" s="640"/>
      <c r="L66" s="651"/>
    </row>
    <row r="67" spans="1:12" s="519" customFormat="1" ht="6.75" customHeight="1" thickBot="1">
      <c r="A67" s="114"/>
      <c r="B67" s="225"/>
      <c r="C67" s="225"/>
      <c r="D67" s="225"/>
      <c r="E67" s="225"/>
      <c r="F67" s="225"/>
      <c r="G67" s="225"/>
      <c r="H67" s="650"/>
      <c r="I67" s="686"/>
      <c r="J67" s="650"/>
      <c r="K67" s="493"/>
      <c r="L67" s="650"/>
    </row>
    <row r="68" spans="1:12" s="519" customFormat="1" ht="12.75" customHeight="1">
      <c r="A68" s="110"/>
      <c r="B68" s="150"/>
      <c r="C68" s="150"/>
      <c r="D68" s="150"/>
      <c r="E68" s="150"/>
      <c r="F68" s="150"/>
      <c r="G68" s="150"/>
      <c r="H68" s="640"/>
      <c r="I68" s="618"/>
      <c r="J68" s="640"/>
      <c r="K68" s="198"/>
      <c r="L68" s="640"/>
    </row>
    <row r="69" spans="1:12" ht="17.25" customHeight="1">
      <c r="B69" s="494" t="s">
        <v>431</v>
      </c>
      <c r="C69" s="317"/>
      <c r="D69" s="317"/>
      <c r="E69" s="317"/>
      <c r="F69" s="317"/>
      <c r="G69" s="317"/>
      <c r="H69" s="579"/>
      <c r="I69" s="712"/>
      <c r="J69" s="579"/>
      <c r="K69" s="321"/>
      <c r="L69" s="579"/>
    </row>
    <row r="70" spans="1:12" ht="17.25" customHeight="1">
      <c r="B70" s="939" t="s">
        <v>472</v>
      </c>
      <c r="C70" s="940"/>
      <c r="D70" s="940"/>
      <c r="E70" s="940"/>
      <c r="F70" s="940"/>
      <c r="G70" s="940"/>
      <c r="H70" s="940"/>
      <c r="I70" s="940"/>
      <c r="J70" s="941"/>
      <c r="K70" s="941"/>
      <c r="L70" s="713"/>
    </row>
    <row r="71" spans="1:12" ht="17.25" customHeight="1">
      <c r="B71" s="942" t="s">
        <v>473</v>
      </c>
      <c r="C71" s="941"/>
      <c r="D71" s="941"/>
      <c r="E71" s="941"/>
      <c r="F71" s="941"/>
      <c r="G71" s="941"/>
      <c r="H71" s="941"/>
      <c r="I71" s="941"/>
      <c r="J71" s="941"/>
      <c r="K71" s="941"/>
    </row>
    <row r="95" spans="2:34" ht="15.75">
      <c r="B95" s="750"/>
      <c r="C95" s="750"/>
      <c r="D95" s="750"/>
      <c r="E95" s="750"/>
      <c r="F95" s="604"/>
      <c r="G95" s="602"/>
      <c r="H95" s="602"/>
      <c r="I95" s="602"/>
      <c r="J95" s="602"/>
      <c r="K95" s="603"/>
      <c r="L95" s="602"/>
      <c r="M95" s="602"/>
      <c r="N95" s="602"/>
      <c r="O95" s="602"/>
      <c r="P95" s="602"/>
      <c r="Q95" s="601"/>
      <c r="R95" s="750"/>
      <c r="S95" s="750"/>
      <c r="T95" s="750"/>
      <c r="U95" s="750"/>
      <c r="V95" s="750"/>
      <c r="W95" s="750"/>
      <c r="X95" s="750"/>
      <c r="Y95" s="750"/>
      <c r="Z95" s="750"/>
      <c r="AA95" s="750"/>
      <c r="AB95" s="750"/>
      <c r="AC95" s="750"/>
      <c r="AD95" s="750"/>
      <c r="AE95" s="750"/>
      <c r="AF95" s="750"/>
      <c r="AG95" s="750"/>
      <c r="AH95" s="750"/>
    </row>
  </sheetData>
  <mergeCells count="4">
    <mergeCell ref="B1:E2"/>
    <mergeCell ref="B70:K70"/>
    <mergeCell ref="B71:K71"/>
    <mergeCell ref="G11:K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B1:AD95"/>
  <sheetViews>
    <sheetView view="pageBreakPreview" zoomScaleNormal="80" zoomScaleSheetLayoutView="100" workbookViewId="0">
      <pane xSplit="5" ySplit="11" topLeftCell="F39" activePane="bottomRight" state="frozen"/>
      <selection activeCell="AE49" sqref="AE49"/>
      <selection pane="topRight" activeCell="AE49" sqref="AE49"/>
      <selection pane="bottomLeft" activeCell="AE49" sqref="AE49"/>
      <selection pane="bottomRight" activeCell="AE49" sqref="AE49"/>
    </sheetView>
  </sheetViews>
  <sheetFormatPr defaultRowHeight="15"/>
  <cols>
    <col min="1" max="1" width="0.5703125" style="519" customWidth="1"/>
    <col min="2" max="2" width="1.28515625" style="519" customWidth="1"/>
    <col min="3" max="3" width="1.42578125" style="519" customWidth="1"/>
    <col min="4" max="4" width="9.7109375" style="519" customWidth="1"/>
    <col min="5" max="5" width="34.42578125" style="519" customWidth="1"/>
    <col min="6" max="6" width="17.140625" style="519" customWidth="1"/>
    <col min="7" max="7" width="1.7109375" style="519" customWidth="1"/>
    <col min="8" max="8" width="16.5703125" style="519" customWidth="1"/>
    <col min="9" max="9" width="1.7109375" style="519" customWidth="1"/>
    <col min="10" max="10" width="15.85546875" style="519" customWidth="1"/>
    <col min="11" max="16384" width="9.140625" style="519"/>
  </cols>
  <sheetData>
    <row r="1" spans="2:11" ht="18" customHeight="1">
      <c r="B1" s="900" t="s">
        <v>207</v>
      </c>
      <c r="C1" s="900"/>
      <c r="D1" s="900"/>
      <c r="E1" s="2" t="s">
        <v>208</v>
      </c>
      <c r="F1" s="244"/>
      <c r="G1" s="244"/>
      <c r="H1" s="245"/>
      <c r="I1" s="245"/>
      <c r="J1" s="245"/>
    </row>
    <row r="2" spans="2:11" ht="18" customHeight="1">
      <c r="B2" s="900"/>
      <c r="C2" s="900"/>
      <c r="D2" s="900"/>
      <c r="E2" s="58" t="s">
        <v>209</v>
      </c>
      <c r="F2" s="244"/>
      <c r="G2" s="244"/>
      <c r="H2" s="244"/>
      <c r="I2" s="244"/>
      <c r="J2" s="244"/>
      <c r="K2" s="246"/>
    </row>
    <row r="3" spans="2:11" ht="15" customHeight="1" thickBot="1">
      <c r="B3" s="247"/>
      <c r="C3" s="248"/>
      <c r="D3" s="248"/>
      <c r="E3" s="248"/>
      <c r="F3" s="248"/>
      <c r="G3" s="248"/>
      <c r="H3" s="248"/>
      <c r="I3" s="248"/>
      <c r="J3" s="248"/>
      <c r="K3" s="246"/>
    </row>
    <row r="4" spans="2:11" ht="3.75" customHeight="1">
      <c r="B4" s="249"/>
      <c r="C4" s="249"/>
      <c r="D4" s="249"/>
      <c r="E4" s="249"/>
      <c r="F4" s="249"/>
      <c r="G4" s="249"/>
      <c r="H4" s="250"/>
      <c r="I4" s="249"/>
      <c r="J4" s="250"/>
      <c r="K4" s="251"/>
    </row>
    <row r="5" spans="2:11" ht="15.75" customHeight="1">
      <c r="B5" s="249"/>
      <c r="C5" s="252" t="s">
        <v>210</v>
      </c>
      <c r="D5" s="253"/>
      <c r="E5" s="253"/>
      <c r="F5" s="258" t="s">
        <v>483</v>
      </c>
      <c r="G5" s="257"/>
      <c r="H5" s="880" t="s">
        <v>498</v>
      </c>
      <c r="I5" s="257"/>
      <c r="J5" s="880" t="s">
        <v>499</v>
      </c>
      <c r="K5" s="251"/>
    </row>
    <row r="6" spans="2:11" ht="15" customHeight="1">
      <c r="B6" s="259"/>
      <c r="C6" s="260" t="s">
        <v>211</v>
      </c>
      <c r="D6" s="261"/>
      <c r="E6" s="261"/>
      <c r="F6" s="646"/>
      <c r="G6" s="263"/>
      <c r="H6" s="646" t="s">
        <v>468</v>
      </c>
      <c r="I6" s="263"/>
      <c r="J6" s="264" t="s">
        <v>467</v>
      </c>
      <c r="K6" s="251"/>
    </row>
    <row r="7" spans="2:11" ht="15" customHeight="1">
      <c r="B7" s="259"/>
      <c r="C7" s="260"/>
      <c r="D7" s="261"/>
      <c r="E7" s="261"/>
      <c r="F7" s="267"/>
      <c r="G7" s="263"/>
      <c r="H7" s="267" t="s">
        <v>465</v>
      </c>
      <c r="I7" s="263"/>
      <c r="J7" s="267" t="s">
        <v>466</v>
      </c>
      <c r="K7" s="251"/>
    </row>
    <row r="8" spans="2:11" ht="3" customHeight="1">
      <c r="B8" s="259"/>
      <c r="C8" s="261"/>
      <c r="D8" s="261"/>
      <c r="E8" s="261"/>
      <c r="F8" s="857"/>
      <c r="G8" s="857"/>
      <c r="H8" s="828"/>
      <c r="I8" s="857"/>
      <c r="J8" s="828"/>
    </row>
    <row r="9" spans="2:11" ht="15.6" customHeight="1">
      <c r="B9" s="259"/>
      <c r="C9" s="261"/>
      <c r="D9" s="261"/>
      <c r="E9" s="261"/>
      <c r="F9" s="944" t="s">
        <v>484</v>
      </c>
      <c r="G9" s="944"/>
      <c r="H9" s="944"/>
      <c r="I9" s="944"/>
      <c r="J9" s="944"/>
    </row>
    <row r="10" spans="2:11" ht="5.25" customHeight="1" thickBot="1">
      <c r="B10" s="270"/>
      <c r="C10" s="270"/>
      <c r="D10" s="270"/>
      <c r="E10" s="270"/>
      <c r="F10" s="270"/>
      <c r="G10" s="270"/>
      <c r="H10" s="270"/>
      <c r="I10" s="270"/>
      <c r="J10" s="270"/>
    </row>
    <row r="11" spans="2:11" ht="5.25" customHeight="1">
      <c r="B11" s="271"/>
      <c r="C11" s="271"/>
      <c r="D11" s="271"/>
      <c r="E11" s="271"/>
      <c r="F11" s="271"/>
      <c r="G11" s="271"/>
      <c r="H11" s="271"/>
      <c r="I11" s="271"/>
      <c r="J11" s="271"/>
    </row>
    <row r="12" spans="2:11" s="276" customFormat="1" ht="14.1" customHeight="1">
      <c r="B12" s="272"/>
      <c r="C12" s="272" t="s">
        <v>403</v>
      </c>
      <c r="D12" s="272"/>
      <c r="E12" s="272"/>
      <c r="F12" s="718">
        <v>122153</v>
      </c>
      <c r="G12" s="761"/>
      <c r="H12" s="663">
        <v>311099.83500000002</v>
      </c>
      <c r="I12" s="693"/>
      <c r="J12" s="873">
        <v>138737.51300000001</v>
      </c>
      <c r="K12" s="275"/>
    </row>
    <row r="13" spans="2:11" ht="15" customHeight="1">
      <c r="B13" s="271"/>
      <c r="C13" s="277" t="s">
        <v>213</v>
      </c>
      <c r="D13" s="271"/>
      <c r="E13" s="271"/>
      <c r="F13" s="719"/>
      <c r="G13" s="761"/>
      <c r="H13" s="647"/>
      <c r="I13" s="822"/>
      <c r="J13" s="719"/>
      <c r="K13" s="275"/>
    </row>
    <row r="14" spans="2:11" ht="15" customHeight="1">
      <c r="B14" s="271"/>
      <c r="C14" s="271"/>
      <c r="D14" s="271" t="s">
        <v>214</v>
      </c>
      <c r="E14" s="278"/>
      <c r="F14" s="720">
        <v>7611</v>
      </c>
      <c r="G14" s="692"/>
      <c r="H14" s="647">
        <v>1213.6410000000001</v>
      </c>
      <c r="I14" s="692"/>
      <c r="J14" s="720">
        <v>0</v>
      </c>
      <c r="K14" s="275"/>
    </row>
    <row r="15" spans="2:11" ht="15" customHeight="1">
      <c r="B15" s="271"/>
      <c r="C15" s="271"/>
      <c r="D15" s="271" t="s">
        <v>216</v>
      </c>
      <c r="E15" s="278"/>
      <c r="F15" s="720">
        <v>99716</v>
      </c>
      <c r="G15" s="692"/>
      <c r="H15" s="647">
        <v>306325.54200000002</v>
      </c>
      <c r="I15" s="692"/>
      <c r="J15" s="720">
        <v>138737.51300000001</v>
      </c>
      <c r="K15" s="275"/>
    </row>
    <row r="16" spans="2:11" ht="15" customHeight="1">
      <c r="B16" s="278"/>
      <c r="C16" s="278"/>
      <c r="D16" s="278" t="s">
        <v>217</v>
      </c>
      <c r="E16" s="278"/>
      <c r="F16" s="720">
        <v>14030</v>
      </c>
      <c r="G16" s="692"/>
      <c r="H16" s="874">
        <v>0</v>
      </c>
      <c r="I16" s="692"/>
      <c r="J16" s="720">
        <v>0</v>
      </c>
      <c r="K16" s="275"/>
    </row>
    <row r="17" spans="2:11" ht="15" customHeight="1">
      <c r="B17" s="278"/>
      <c r="C17" s="278"/>
      <c r="D17" s="278" t="s">
        <v>218</v>
      </c>
      <c r="E17" s="278"/>
      <c r="F17" s="720">
        <v>796</v>
      </c>
      <c r="G17" s="692"/>
      <c r="H17" s="647">
        <v>3560.652</v>
      </c>
      <c r="I17" s="692"/>
      <c r="J17" s="720">
        <v>0</v>
      </c>
      <c r="K17" s="275"/>
    </row>
    <row r="18" spans="2:11" ht="4.5" customHeight="1">
      <c r="B18" s="278"/>
      <c r="C18" s="278"/>
      <c r="D18" s="278"/>
      <c r="E18" s="310"/>
      <c r="F18" s="721"/>
      <c r="G18" s="692"/>
      <c r="H18" s="647"/>
      <c r="I18" s="692"/>
      <c r="J18" s="721"/>
      <c r="K18" s="275"/>
    </row>
    <row r="19" spans="2:11" ht="14.1" customHeight="1">
      <c r="B19" s="278"/>
      <c r="C19" s="273" t="s">
        <v>219</v>
      </c>
      <c r="D19" s="278"/>
      <c r="E19" s="278"/>
      <c r="F19" s="661">
        <v>2200763</v>
      </c>
      <c r="G19" s="761"/>
      <c r="H19" s="663">
        <v>4682071.7920000004</v>
      </c>
      <c r="I19" s="693"/>
      <c r="J19" s="661">
        <v>273038.95699999999</v>
      </c>
      <c r="K19" s="275"/>
    </row>
    <row r="20" spans="2:11" s="282" customFormat="1" ht="15" customHeight="1">
      <c r="B20" s="280"/>
      <c r="C20" s="281" t="s">
        <v>220</v>
      </c>
      <c r="D20" s="280"/>
      <c r="E20" s="280"/>
      <c r="F20" s="721"/>
      <c r="G20" s="723"/>
      <c r="H20" s="734"/>
      <c r="I20" s="647"/>
      <c r="J20" s="721"/>
      <c r="K20" s="275"/>
    </row>
    <row r="21" spans="2:11" s="282" customFormat="1" ht="15" customHeight="1">
      <c r="B21" s="280"/>
      <c r="C21" s="281"/>
      <c r="D21" s="280" t="s">
        <v>221</v>
      </c>
      <c r="E21" s="280"/>
      <c r="F21" s="720">
        <v>345319</v>
      </c>
      <c r="G21" s="723"/>
      <c r="H21" s="734">
        <v>282399.79100000003</v>
      </c>
      <c r="I21" s="647"/>
      <c r="J21" s="720">
        <v>0</v>
      </c>
      <c r="K21" s="275"/>
    </row>
    <row r="22" spans="2:11" ht="15" customHeight="1">
      <c r="B22" s="278"/>
      <c r="C22" s="278"/>
      <c r="D22" s="278" t="s">
        <v>222</v>
      </c>
      <c r="E22" s="278"/>
      <c r="F22" s="720">
        <v>324</v>
      </c>
      <c r="G22" s="821"/>
      <c r="H22" s="647">
        <v>411.04199999999997</v>
      </c>
      <c r="I22" s="692"/>
      <c r="J22" s="720">
        <v>0</v>
      </c>
      <c r="K22" s="275"/>
    </row>
    <row r="23" spans="2:11" ht="15" customHeight="1">
      <c r="B23" s="278"/>
      <c r="C23" s="278"/>
      <c r="D23" s="278" t="s">
        <v>223</v>
      </c>
      <c r="E23" s="278"/>
      <c r="F23" s="720">
        <v>266806</v>
      </c>
      <c r="G23" s="692"/>
      <c r="H23" s="647">
        <v>650306.06299999997</v>
      </c>
      <c r="I23" s="692"/>
      <c r="J23" s="720">
        <v>0</v>
      </c>
      <c r="K23" s="275"/>
    </row>
    <row r="24" spans="2:11" ht="15" customHeight="1">
      <c r="B24" s="278"/>
      <c r="C24" s="283"/>
      <c r="D24" s="278" t="s">
        <v>224</v>
      </c>
      <c r="E24" s="278"/>
      <c r="F24" s="720">
        <v>545537</v>
      </c>
      <c r="G24" s="692"/>
      <c r="H24" s="647">
        <v>616491.152</v>
      </c>
      <c r="I24" s="692"/>
      <c r="J24" s="720">
        <v>3900.7689999999998</v>
      </c>
      <c r="K24" s="275"/>
    </row>
    <row r="25" spans="2:11" ht="15" customHeight="1">
      <c r="B25" s="278"/>
      <c r="C25" s="278"/>
      <c r="D25" s="278" t="s">
        <v>225</v>
      </c>
      <c r="E25" s="278"/>
      <c r="F25" s="721">
        <v>365329</v>
      </c>
      <c r="G25" s="692"/>
      <c r="H25" s="647">
        <v>333924.62699999998</v>
      </c>
      <c r="I25" s="692"/>
      <c r="J25" s="720">
        <v>724.39499999999998</v>
      </c>
      <c r="K25" s="275"/>
    </row>
    <row r="26" spans="2:11" ht="15" customHeight="1">
      <c r="B26" s="278"/>
      <c r="C26" s="278"/>
      <c r="D26" s="278" t="s">
        <v>226</v>
      </c>
      <c r="E26" s="278"/>
      <c r="F26" s="721">
        <v>116</v>
      </c>
      <c r="G26" s="762"/>
      <c r="H26" s="647">
        <v>526.32799999999997</v>
      </c>
      <c r="I26" s="762"/>
      <c r="J26" s="720">
        <v>0</v>
      </c>
      <c r="K26" s="275"/>
    </row>
    <row r="27" spans="2:11" ht="15" customHeight="1">
      <c r="B27" s="278"/>
      <c r="C27" s="278"/>
      <c r="D27" s="278" t="s">
        <v>218</v>
      </c>
      <c r="E27" s="278"/>
      <c r="F27" s="722">
        <v>677332</v>
      </c>
      <c r="G27" s="763">
        <v>0</v>
      </c>
      <c r="H27" s="647">
        <v>2798012.7889999999</v>
      </c>
      <c r="I27" s="692"/>
      <c r="J27" s="722">
        <v>268413.79300000001</v>
      </c>
      <c r="K27" s="275"/>
    </row>
    <row r="28" spans="2:11" ht="4.5" customHeight="1">
      <c r="B28" s="271"/>
      <c r="C28" s="271"/>
      <c r="D28" s="271"/>
      <c r="E28" s="278"/>
      <c r="F28" s="721"/>
      <c r="G28" s="692"/>
      <c r="H28" s="647"/>
      <c r="I28" s="691"/>
      <c r="J28" s="721"/>
      <c r="K28" s="275"/>
    </row>
    <row r="29" spans="2:11" ht="14.1" customHeight="1">
      <c r="B29" s="271"/>
      <c r="C29" s="272" t="s">
        <v>227</v>
      </c>
      <c r="D29" s="271"/>
      <c r="E29" s="278"/>
      <c r="F29" s="661">
        <v>173993</v>
      </c>
      <c r="G29" s="761"/>
      <c r="H29" s="663">
        <v>347448.92099999997</v>
      </c>
      <c r="I29" s="693"/>
      <c r="J29" s="661">
        <v>15547.338</v>
      </c>
      <c r="K29" s="275"/>
    </row>
    <row r="30" spans="2:11" s="282" customFormat="1" ht="15" customHeight="1">
      <c r="B30" s="285"/>
      <c r="C30" s="277" t="s">
        <v>228</v>
      </c>
      <c r="D30" s="285"/>
      <c r="E30" s="280"/>
      <c r="F30" s="721"/>
      <c r="G30" s="761"/>
      <c r="H30" s="734"/>
      <c r="I30" s="693"/>
      <c r="J30" s="721"/>
      <c r="K30" s="275"/>
    </row>
    <row r="31" spans="2:11" s="282" customFormat="1" ht="14.25" customHeight="1">
      <c r="B31" s="285"/>
      <c r="C31" s="277"/>
      <c r="D31" s="271" t="s">
        <v>229</v>
      </c>
      <c r="E31" s="280"/>
      <c r="F31" s="720">
        <v>368</v>
      </c>
      <c r="G31" s="705"/>
      <c r="H31" s="734">
        <v>563.65499999999997</v>
      </c>
      <c r="I31" s="705"/>
      <c r="J31" s="720">
        <v>103.947</v>
      </c>
      <c r="K31" s="275"/>
    </row>
    <row r="32" spans="2:11" ht="14.25" customHeight="1">
      <c r="B32" s="271"/>
      <c r="C32" s="271"/>
      <c r="D32" s="271" t="s">
        <v>230</v>
      </c>
      <c r="E32" s="278"/>
      <c r="F32" s="721">
        <v>57079</v>
      </c>
      <c r="G32" s="692"/>
      <c r="H32" s="647">
        <v>101908.852</v>
      </c>
      <c r="I32" s="692"/>
      <c r="J32" s="720">
        <v>1839.479</v>
      </c>
      <c r="K32" s="275"/>
    </row>
    <row r="33" spans="2:19" ht="14.25" customHeight="1">
      <c r="B33" s="271"/>
      <c r="C33" s="271"/>
      <c r="D33" s="271" t="s">
        <v>231</v>
      </c>
      <c r="E33" s="278"/>
      <c r="F33" s="721">
        <v>86667</v>
      </c>
      <c r="G33" s="692"/>
      <c r="H33" s="647">
        <v>123717.47</v>
      </c>
      <c r="I33" s="692"/>
      <c r="J33" s="721">
        <v>829.53399999999999</v>
      </c>
      <c r="K33" s="275"/>
    </row>
    <row r="34" spans="2:19" ht="14.25" customHeight="1">
      <c r="B34" s="271"/>
      <c r="C34" s="271"/>
      <c r="D34" s="271" t="s">
        <v>232</v>
      </c>
      <c r="E34" s="278"/>
      <c r="F34" s="720">
        <v>29879</v>
      </c>
      <c r="G34" s="692"/>
      <c r="H34" s="647">
        <v>121258.944</v>
      </c>
      <c r="I34" s="691"/>
      <c r="J34" s="720">
        <v>12774.378000000001</v>
      </c>
      <c r="K34" s="275"/>
    </row>
    <row r="35" spans="2:19" ht="5.25" customHeight="1">
      <c r="B35" s="271"/>
      <c r="C35" s="271"/>
      <c r="D35" s="271"/>
      <c r="E35" s="278"/>
      <c r="F35" s="721"/>
      <c r="G35" s="692"/>
      <c r="H35" s="647"/>
      <c r="I35" s="692"/>
      <c r="J35" s="721"/>
      <c r="K35" s="275"/>
    </row>
    <row r="36" spans="2:19" ht="14.1" customHeight="1">
      <c r="B36" s="271"/>
      <c r="C36" s="272" t="s">
        <v>233</v>
      </c>
      <c r="D36" s="271"/>
      <c r="E36" s="278"/>
      <c r="F36" s="661">
        <v>1175218</v>
      </c>
      <c r="G36" s="761"/>
      <c r="H36" s="663">
        <v>1330236.06</v>
      </c>
      <c r="I36" s="693"/>
      <c r="J36" s="661">
        <v>157303.76</v>
      </c>
      <c r="K36" s="275"/>
    </row>
    <row r="37" spans="2:19" ht="15" customHeight="1">
      <c r="B37" s="271"/>
      <c r="C37" s="287" t="s">
        <v>234</v>
      </c>
      <c r="D37" s="271"/>
      <c r="E37" s="278"/>
      <c r="F37" s="721"/>
      <c r="G37" s="764"/>
      <c r="H37" s="647"/>
      <c r="I37" s="707"/>
      <c r="J37" s="721"/>
      <c r="K37" s="275"/>
    </row>
    <row r="38" spans="2:19" ht="14.25" customHeight="1">
      <c r="B38" s="271"/>
      <c r="C38" s="271"/>
      <c r="D38" s="271" t="s">
        <v>235</v>
      </c>
      <c r="E38" s="278"/>
      <c r="F38" s="721">
        <v>4725</v>
      </c>
      <c r="G38" s="692"/>
      <c r="H38" s="647">
        <v>14494.977000000001</v>
      </c>
      <c r="I38" s="692"/>
      <c r="J38" s="721">
        <v>390.55500000000001</v>
      </c>
      <c r="K38" s="275"/>
    </row>
    <row r="39" spans="2:19" ht="14.25" customHeight="1">
      <c r="B39" s="271"/>
      <c r="C39" s="271"/>
      <c r="D39" s="271" t="s">
        <v>236</v>
      </c>
      <c r="E39" s="278"/>
      <c r="F39" s="721">
        <v>1170493</v>
      </c>
      <c r="G39" s="692"/>
      <c r="H39" s="647">
        <v>1315741.0830000001</v>
      </c>
      <c r="I39" s="692"/>
      <c r="J39" s="721">
        <v>156913.20499999999</v>
      </c>
      <c r="K39" s="275"/>
    </row>
    <row r="40" spans="2:19" ht="14.25" customHeight="1">
      <c r="B40" s="271"/>
      <c r="C40" s="271"/>
      <c r="D40" s="271" t="s">
        <v>232</v>
      </c>
      <c r="E40" s="278"/>
      <c r="F40" s="720" t="s">
        <v>189</v>
      </c>
      <c r="G40" s="692"/>
      <c r="H40" s="720" t="s">
        <v>189</v>
      </c>
      <c r="I40" s="691"/>
      <c r="J40" s="720">
        <v>0</v>
      </c>
      <c r="K40" s="275"/>
      <c r="S40" s="519" t="s">
        <v>486</v>
      </c>
    </row>
    <row r="41" spans="2:19" ht="5.25" customHeight="1">
      <c r="B41" s="271"/>
      <c r="C41" s="271"/>
      <c r="D41" s="271"/>
      <c r="E41" s="278"/>
      <c r="F41" s="721"/>
      <c r="G41" s="692"/>
      <c r="H41" s="647"/>
      <c r="I41" s="691"/>
      <c r="J41" s="721"/>
      <c r="K41" s="275"/>
    </row>
    <row r="42" spans="2:19" ht="14.1" customHeight="1">
      <c r="B42" s="271"/>
      <c r="C42" s="272" t="s">
        <v>237</v>
      </c>
      <c r="D42" s="271"/>
      <c r="E42" s="278"/>
      <c r="F42" s="661">
        <v>929783</v>
      </c>
      <c r="G42" s="765"/>
      <c r="H42" s="663">
        <v>1335133.7890000001</v>
      </c>
      <c r="I42" s="823"/>
      <c r="J42" s="661">
        <v>122825.149</v>
      </c>
      <c r="K42" s="275"/>
    </row>
    <row r="43" spans="2:19" ht="15" customHeight="1">
      <c r="B43" s="271"/>
      <c r="C43" s="287" t="s">
        <v>238</v>
      </c>
      <c r="D43" s="271"/>
      <c r="E43" s="278"/>
      <c r="F43" s="721"/>
      <c r="G43" s="765"/>
      <c r="H43" s="647"/>
      <c r="I43" s="824"/>
      <c r="J43" s="721"/>
      <c r="K43" s="275"/>
    </row>
    <row r="44" spans="2:19" ht="14.25" customHeight="1">
      <c r="B44" s="271"/>
      <c r="C44" s="271"/>
      <c r="D44" s="271" t="s">
        <v>239</v>
      </c>
      <c r="E44" s="278"/>
      <c r="F44" s="720">
        <v>1721</v>
      </c>
      <c r="G44" s="766"/>
      <c r="H44" s="647">
        <v>3259</v>
      </c>
      <c r="I44" s="705"/>
      <c r="J44" s="720">
        <v>0</v>
      </c>
      <c r="K44" s="275"/>
    </row>
    <row r="45" spans="2:19" ht="14.25" customHeight="1">
      <c r="B45" s="271"/>
      <c r="C45" s="271"/>
      <c r="D45" s="271" t="s">
        <v>240</v>
      </c>
      <c r="E45" s="278"/>
      <c r="F45" s="721">
        <v>81990</v>
      </c>
      <c r="G45" s="705"/>
      <c r="H45" s="647">
        <v>124915.319</v>
      </c>
      <c r="I45" s="705"/>
      <c r="J45" s="721">
        <v>1263.557</v>
      </c>
      <c r="K45" s="275"/>
    </row>
    <row r="46" spans="2:19" ht="14.25" customHeight="1">
      <c r="B46" s="271"/>
      <c r="C46" s="271"/>
      <c r="D46" s="271" t="s">
        <v>241</v>
      </c>
      <c r="E46" s="278"/>
      <c r="F46" s="721">
        <v>427317</v>
      </c>
      <c r="G46" s="705"/>
      <c r="H46" s="647">
        <v>827517.57499999995</v>
      </c>
      <c r="I46" s="705"/>
      <c r="J46" s="721">
        <v>100895.806</v>
      </c>
      <c r="K46" s="275"/>
    </row>
    <row r="47" spans="2:19" ht="14.25" customHeight="1">
      <c r="B47" s="271"/>
      <c r="C47" s="271"/>
      <c r="D47" s="271" t="s">
        <v>242</v>
      </c>
      <c r="E47" s="278"/>
      <c r="F47" s="721">
        <v>127576</v>
      </c>
      <c r="G47" s="766"/>
      <c r="H47" s="647">
        <v>187387.34400000001</v>
      </c>
      <c r="I47" s="705"/>
      <c r="J47" s="720">
        <v>11131.071</v>
      </c>
      <c r="K47" s="275"/>
    </row>
    <row r="48" spans="2:19" ht="14.25" customHeight="1">
      <c r="B48" s="271"/>
      <c r="C48" s="271"/>
      <c r="D48" s="271" t="s">
        <v>243</v>
      </c>
      <c r="E48" s="278"/>
      <c r="F48" s="721">
        <v>225636</v>
      </c>
      <c r="G48" s="705"/>
      <c r="H48" s="647">
        <v>122390.929</v>
      </c>
      <c r="I48" s="705"/>
      <c r="J48" s="720">
        <v>8922.16</v>
      </c>
      <c r="K48" s="275"/>
    </row>
    <row r="49" spans="2:11" ht="14.25" customHeight="1">
      <c r="B49" s="271"/>
      <c r="C49" s="271"/>
      <c r="D49" s="271" t="s">
        <v>232</v>
      </c>
      <c r="E49" s="278"/>
      <c r="F49" s="720">
        <v>65543</v>
      </c>
      <c r="G49" s="692"/>
      <c r="H49" s="647">
        <v>69663.622000000003</v>
      </c>
      <c r="I49" s="691"/>
      <c r="J49" s="720">
        <v>612.55499999999995</v>
      </c>
      <c r="K49" s="275"/>
    </row>
    <row r="50" spans="2:11" ht="5.25" customHeight="1">
      <c r="B50" s="271"/>
      <c r="C50" s="271"/>
      <c r="D50" s="271"/>
      <c r="E50" s="278"/>
      <c r="F50" s="721"/>
      <c r="G50" s="692"/>
      <c r="H50" s="647"/>
      <c r="I50" s="692"/>
      <c r="J50" s="721"/>
      <c r="K50" s="275"/>
    </row>
    <row r="51" spans="2:11" ht="14.1" customHeight="1">
      <c r="B51" s="271"/>
      <c r="C51" s="272" t="s">
        <v>244</v>
      </c>
      <c r="D51" s="271"/>
      <c r="E51" s="278"/>
      <c r="F51" s="661">
        <v>5460892</v>
      </c>
      <c r="G51" s="765"/>
      <c r="H51" s="663">
        <v>9450670.4560000002</v>
      </c>
      <c r="I51" s="823"/>
      <c r="J51" s="661">
        <v>1050236.3060000001</v>
      </c>
      <c r="K51" s="275"/>
    </row>
    <row r="52" spans="2:11" ht="15" customHeight="1">
      <c r="B52" s="271"/>
      <c r="C52" s="287" t="s">
        <v>245</v>
      </c>
      <c r="D52" s="271"/>
      <c r="E52" s="278"/>
      <c r="F52" s="721"/>
      <c r="G52" s="765"/>
      <c r="H52" s="647"/>
      <c r="I52" s="823"/>
      <c r="J52" s="721"/>
      <c r="K52" s="275"/>
    </row>
    <row r="53" spans="2:11" ht="14.25" customHeight="1">
      <c r="B53" s="271"/>
      <c r="C53" s="271"/>
      <c r="D53" s="271" t="s">
        <v>246</v>
      </c>
      <c r="E53" s="278"/>
      <c r="F53" s="721">
        <v>411332</v>
      </c>
      <c r="G53" s="705"/>
      <c r="H53" s="647">
        <v>126512.82</v>
      </c>
      <c r="I53" s="705"/>
      <c r="J53" s="721">
        <v>62904.942999999999</v>
      </c>
      <c r="K53" s="275"/>
    </row>
    <row r="54" spans="2:11" ht="14.25" customHeight="1">
      <c r="B54" s="271"/>
      <c r="C54" s="271"/>
      <c r="D54" s="271" t="s">
        <v>247</v>
      </c>
      <c r="E54" s="278"/>
      <c r="F54" s="721">
        <v>4855740</v>
      </c>
      <c r="G54" s="705"/>
      <c r="H54" s="647">
        <v>9140784.2559999991</v>
      </c>
      <c r="I54" s="705"/>
      <c r="J54" s="721">
        <v>982080.18299999996</v>
      </c>
      <c r="K54" s="275"/>
    </row>
    <row r="55" spans="2:11" ht="14.25" customHeight="1">
      <c r="B55" s="271"/>
      <c r="C55" s="271"/>
      <c r="D55" s="271" t="s">
        <v>248</v>
      </c>
      <c r="E55" s="278"/>
      <c r="F55" s="721">
        <v>153338</v>
      </c>
      <c r="G55" s="705"/>
      <c r="H55" s="647">
        <v>117861.16099999999</v>
      </c>
      <c r="I55" s="705"/>
      <c r="J55" s="721">
        <v>4811.1369999999997</v>
      </c>
      <c r="K55" s="275"/>
    </row>
    <row r="56" spans="2:11" ht="14.25" customHeight="1">
      <c r="B56" s="271"/>
      <c r="C56" s="271"/>
      <c r="D56" s="271" t="s">
        <v>232</v>
      </c>
      <c r="E56" s="278"/>
      <c r="F56" s="720">
        <v>40482</v>
      </c>
      <c r="G56" s="692"/>
      <c r="H56" s="647">
        <v>65512.218999999997</v>
      </c>
      <c r="I56" s="691"/>
      <c r="J56" s="720">
        <v>440.04300000000001</v>
      </c>
      <c r="K56" s="275"/>
    </row>
    <row r="57" spans="2:11" ht="6" customHeight="1">
      <c r="B57" s="271"/>
      <c r="C57" s="271"/>
      <c r="D57" s="271"/>
      <c r="E57" s="278"/>
      <c r="F57" s="721"/>
      <c r="G57" s="647"/>
      <c r="H57" s="647"/>
      <c r="I57" s="706"/>
      <c r="J57" s="721"/>
      <c r="K57" s="275"/>
    </row>
    <row r="58" spans="2:11" ht="14.1" customHeight="1">
      <c r="B58" s="271"/>
      <c r="C58" s="272" t="s">
        <v>249</v>
      </c>
      <c r="D58" s="271"/>
      <c r="E58" s="278"/>
      <c r="F58" s="661">
        <v>9572726.0079999994</v>
      </c>
      <c r="G58" s="765"/>
      <c r="H58" s="663">
        <v>11289777.969000001</v>
      </c>
      <c r="I58" s="823"/>
      <c r="J58" s="661">
        <v>911110.67599999998</v>
      </c>
      <c r="K58" s="275"/>
    </row>
    <row r="59" spans="2:11" ht="15" customHeight="1">
      <c r="B59" s="271"/>
      <c r="C59" s="287" t="s">
        <v>250</v>
      </c>
      <c r="D59" s="271"/>
      <c r="E59" s="278"/>
      <c r="F59" s="721"/>
      <c r="G59" s="765"/>
      <c r="H59" s="647"/>
      <c r="I59" s="823"/>
      <c r="J59" s="721"/>
      <c r="K59" s="275"/>
    </row>
    <row r="60" spans="2:11" ht="14.25" customHeight="1">
      <c r="B60" s="271"/>
      <c r="C60" s="271"/>
      <c r="D60" s="271" t="s">
        <v>251</v>
      </c>
      <c r="E60" s="278"/>
      <c r="F60" s="721">
        <v>406903.12199999997</v>
      </c>
      <c r="G60" s="662"/>
      <c r="H60" s="647">
        <v>963678.67700000003</v>
      </c>
      <c r="I60" s="662"/>
      <c r="J60" s="721">
        <v>147141.87</v>
      </c>
      <c r="K60" s="275"/>
    </row>
    <row r="61" spans="2:11" ht="14.25" customHeight="1">
      <c r="B61" s="271"/>
      <c r="C61" s="271"/>
      <c r="D61" s="271" t="s">
        <v>252</v>
      </c>
      <c r="E61" s="278"/>
      <c r="F61" s="721">
        <v>1363906.443</v>
      </c>
      <c r="G61" s="705"/>
      <c r="H61" s="647">
        <v>1297965.9639999999</v>
      </c>
      <c r="I61" s="705"/>
      <c r="J61" s="721">
        <v>150168.1</v>
      </c>
      <c r="K61" s="275"/>
    </row>
    <row r="62" spans="2:11" ht="14.25" customHeight="1">
      <c r="B62" s="271"/>
      <c r="C62" s="271"/>
      <c r="D62" s="271" t="s">
        <v>253</v>
      </c>
      <c r="E62" s="278"/>
      <c r="F62" s="721">
        <v>793448.97699999996</v>
      </c>
      <c r="G62" s="705"/>
      <c r="H62" s="647">
        <v>722587.57799999998</v>
      </c>
      <c r="I62" s="705"/>
      <c r="J62" s="721">
        <v>20688.751</v>
      </c>
      <c r="K62" s="275"/>
    </row>
    <row r="63" spans="2:11" ht="14.25" customHeight="1">
      <c r="B63" s="271"/>
      <c r="C63" s="271"/>
      <c r="D63" s="271" t="s">
        <v>254</v>
      </c>
      <c r="E63" s="278"/>
      <c r="F63" s="721">
        <v>1007150.264</v>
      </c>
      <c r="G63" s="705"/>
      <c r="H63" s="647">
        <v>1281455.7509999999</v>
      </c>
      <c r="I63" s="705"/>
      <c r="J63" s="721">
        <v>47390.260999999999</v>
      </c>
      <c r="K63" s="275"/>
    </row>
    <row r="64" spans="2:11" ht="14.25" customHeight="1">
      <c r="B64" s="271"/>
      <c r="C64" s="271"/>
      <c r="D64" s="271" t="s">
        <v>255</v>
      </c>
      <c r="E64" s="278"/>
      <c r="F64" s="721">
        <v>2211449.537</v>
      </c>
      <c r="G64" s="705"/>
      <c r="H64" s="647">
        <v>3055964.736</v>
      </c>
      <c r="I64" s="705"/>
      <c r="J64" s="721">
        <v>263318.065</v>
      </c>
      <c r="K64" s="275"/>
    </row>
    <row r="65" spans="2:11" ht="14.25" customHeight="1">
      <c r="B65" s="271"/>
      <c r="C65" s="271"/>
      <c r="D65" s="271" t="s">
        <v>256</v>
      </c>
      <c r="E65" s="278"/>
      <c r="F65" s="721">
        <v>3469110.0049999999</v>
      </c>
      <c r="G65" s="705"/>
      <c r="H65" s="647">
        <v>3758731.3280000002</v>
      </c>
      <c r="I65" s="705"/>
      <c r="J65" s="721">
        <v>272060.15999999997</v>
      </c>
      <c r="K65" s="275"/>
    </row>
    <row r="66" spans="2:11" ht="14.25" customHeight="1">
      <c r="B66" s="271"/>
      <c r="C66" s="271"/>
      <c r="D66" s="271" t="s">
        <v>232</v>
      </c>
      <c r="E66" s="278"/>
      <c r="F66" s="720">
        <v>320757.65999999997</v>
      </c>
      <c r="G66" s="692"/>
      <c r="H66" s="647">
        <v>209393.935</v>
      </c>
      <c r="I66" s="691"/>
      <c r="J66" s="720">
        <v>10343.468999999999</v>
      </c>
      <c r="K66" s="275"/>
    </row>
    <row r="67" spans="2:11" ht="3.75" customHeight="1">
      <c r="B67" s="271"/>
      <c r="C67" s="271"/>
      <c r="D67" s="271"/>
      <c r="E67" s="278"/>
      <c r="F67" s="721"/>
      <c r="G67" s="692"/>
      <c r="H67" s="647"/>
      <c r="I67" s="647"/>
      <c r="J67" s="721"/>
      <c r="K67" s="275"/>
    </row>
    <row r="68" spans="2:11" ht="15.75">
      <c r="B68" s="271"/>
      <c r="C68" s="272" t="s">
        <v>257</v>
      </c>
      <c r="D68" s="271"/>
      <c r="E68" s="278"/>
      <c r="F68" s="661">
        <v>9936947.318</v>
      </c>
      <c r="G68" s="725"/>
      <c r="H68" s="663">
        <v>15481224.625</v>
      </c>
      <c r="I68" s="761"/>
      <c r="J68" s="661">
        <v>1910159.5049999999</v>
      </c>
      <c r="K68" s="275"/>
    </row>
    <row r="69" spans="2:11" ht="3.75" customHeight="1">
      <c r="B69" s="271"/>
      <c r="C69" s="271"/>
      <c r="D69" s="271"/>
      <c r="E69" s="278"/>
      <c r="F69" s="721"/>
      <c r="G69" s="725"/>
      <c r="H69" s="647"/>
      <c r="I69" s="736"/>
      <c r="J69" s="721"/>
      <c r="K69" s="275"/>
    </row>
    <row r="70" spans="2:11" ht="14.25" customHeight="1">
      <c r="B70" s="271"/>
      <c r="C70" s="271"/>
      <c r="D70" s="271" t="s">
        <v>258</v>
      </c>
      <c r="E70" s="278"/>
      <c r="F70" s="721">
        <v>9645311.1449999996</v>
      </c>
      <c r="G70" s="692"/>
      <c r="H70" s="647">
        <v>14972107.66</v>
      </c>
      <c r="I70" s="692"/>
      <c r="J70" s="721">
        <v>1886578.2919999999</v>
      </c>
      <c r="K70" s="275"/>
    </row>
    <row r="71" spans="2:11" ht="14.25" customHeight="1">
      <c r="B71" s="271"/>
      <c r="C71" s="271"/>
      <c r="D71" s="271" t="s">
        <v>259</v>
      </c>
      <c r="E71" s="278"/>
      <c r="F71" s="721">
        <v>291636.17300000001</v>
      </c>
      <c r="G71" s="692"/>
      <c r="H71" s="647">
        <v>509116.96500000003</v>
      </c>
      <c r="I71" s="692"/>
      <c r="J71" s="721">
        <v>23581.213</v>
      </c>
      <c r="K71" s="275"/>
    </row>
    <row r="72" spans="2:11" ht="14.25" customHeight="1">
      <c r="B72" s="271"/>
      <c r="C72" s="271"/>
      <c r="D72" s="271" t="s">
        <v>260</v>
      </c>
      <c r="E72" s="278"/>
      <c r="F72" s="720" t="s">
        <v>189</v>
      </c>
      <c r="G72" s="692"/>
      <c r="H72" s="875">
        <v>0</v>
      </c>
      <c r="I72" s="692"/>
      <c r="J72" s="720">
        <v>0</v>
      </c>
      <c r="K72" s="275"/>
    </row>
    <row r="73" spans="2:11" ht="5.25" customHeight="1" thickBot="1">
      <c r="B73" s="289"/>
      <c r="C73" s="289"/>
      <c r="D73" s="290"/>
      <c r="E73" s="289"/>
      <c r="F73" s="291"/>
      <c r="G73" s="291"/>
      <c r="H73" s="551"/>
      <c r="I73" s="812"/>
      <c r="J73" s="551"/>
      <c r="K73" s="275"/>
    </row>
    <row r="74" spans="2:11" s="295" customFormat="1" ht="15" customHeight="1">
      <c r="B74" s="292"/>
      <c r="C74" s="292"/>
      <c r="D74" s="292"/>
      <c r="E74" s="292"/>
      <c r="F74" s="292"/>
      <c r="G74" s="292"/>
      <c r="H74" s="708"/>
      <c r="I74" s="292"/>
      <c r="J74" s="708"/>
      <c r="K74" s="294"/>
    </row>
    <row r="75" spans="2:11" ht="21" customHeight="1">
      <c r="B75" s="943"/>
      <c r="C75" s="943"/>
      <c r="D75" s="943"/>
      <c r="E75" s="943"/>
      <c r="F75" s="943"/>
      <c r="G75" s="943"/>
      <c r="H75" s="709"/>
      <c r="I75" s="512"/>
      <c r="J75" s="709"/>
      <c r="K75" s="294"/>
    </row>
    <row r="76" spans="2:11" ht="15.75">
      <c r="B76" s="271"/>
      <c r="C76" s="271"/>
      <c r="D76" s="271"/>
      <c r="E76" s="271"/>
      <c r="F76" s="271"/>
      <c r="G76" s="271"/>
      <c r="H76" s="706"/>
      <c r="I76" s="271"/>
      <c r="J76" s="706"/>
    </row>
    <row r="77" spans="2:11" hidden="1">
      <c r="B77" s="296"/>
      <c r="C77" s="296"/>
      <c r="D77" s="296"/>
      <c r="E77" s="296" t="s">
        <v>261</v>
      </c>
      <c r="F77" s="297" t="e">
        <f>#REF!+#REF!+#REF!+#REF!+#REF!+#REF!+#REF!+#REF!+#REF!+#REF!+#REF!+#REF!+#REF!+#REF!</f>
        <v>#REF!</v>
      </c>
      <c r="G77" s="296"/>
      <c r="H77" s="297" t="e">
        <f>F12+F19+F29+F36+F42+F51+F58+#REF!+#REF!+#REF!+#REF!+#REF!+#REF!+#REF!</f>
        <v>#REF!</v>
      </c>
      <c r="I77" s="297" t="e">
        <f>I12+I19+I29+I36+I42+I51+I58+#REF!+#REF!+#REF!+#REF!+#REF!+#REF!+#REF!</f>
        <v>#REF!</v>
      </c>
      <c r="J77" s="297" t="e">
        <f>J12+J19+J29+J36+J42+J51+J58+#REF!+#REF!+#REF!+#REF!+#REF!+#REF!+#REF!</f>
        <v>#REF!</v>
      </c>
    </row>
    <row r="78" spans="2:11">
      <c r="B78" s="296"/>
      <c r="C78" s="296"/>
      <c r="D78" s="296"/>
      <c r="E78" s="296"/>
      <c r="F78" s="296"/>
      <c r="G78" s="296"/>
      <c r="H78" s="296"/>
      <c r="I78" s="296"/>
      <c r="J78" s="296"/>
    </row>
    <row r="79" spans="2:11">
      <c r="B79" s="296"/>
      <c r="C79" s="296"/>
      <c r="D79" s="296"/>
      <c r="E79" s="296"/>
      <c r="F79" s="296"/>
      <c r="G79" s="296"/>
      <c r="H79" s="296"/>
      <c r="I79" s="296"/>
      <c r="J79" s="296"/>
    </row>
    <row r="95" spans="2:30" ht="15.75">
      <c r="B95" s="651"/>
      <c r="C95" s="651"/>
      <c r="D95" s="651"/>
      <c r="E95" s="651"/>
      <c r="F95" s="602"/>
      <c r="G95" s="603"/>
      <c r="H95" s="602"/>
      <c r="I95" s="602"/>
      <c r="J95" s="602"/>
      <c r="K95" s="602"/>
      <c r="L95" s="602"/>
      <c r="M95" s="601"/>
      <c r="N95" s="651"/>
      <c r="O95" s="651"/>
      <c r="P95" s="651"/>
      <c r="Q95" s="651"/>
      <c r="R95" s="651"/>
      <c r="S95" s="651"/>
      <c r="T95" s="651"/>
      <c r="U95" s="651"/>
      <c r="V95" s="651"/>
      <c r="W95" s="651"/>
      <c r="X95" s="651"/>
      <c r="Y95" s="651"/>
      <c r="Z95" s="651"/>
      <c r="AA95" s="651"/>
      <c r="AB95" s="651"/>
      <c r="AC95" s="651"/>
      <c r="AD95" s="651"/>
    </row>
  </sheetData>
  <mergeCells count="3">
    <mergeCell ref="B75:G75"/>
    <mergeCell ref="B1:D2"/>
    <mergeCell ref="F9:J9"/>
  </mergeCells>
  <printOptions horizontalCentered="1"/>
  <pageMargins left="0.70866141732283472" right="0.70866141732283472" top="0.98425196850393704" bottom="0.70866141732283472" header="0.74803149606299213" footer="0.51181102362204722"/>
  <pageSetup paperSize="9" scale="70" orientation="portrait" r:id="rId1"/>
  <headerFooter alignWithMargins="0">
    <oddFooter>&amp;C&amp;14&amp;P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B1:AG96"/>
  <sheetViews>
    <sheetView view="pageBreakPreview" zoomScale="95" zoomScaleNormal="80" zoomScaleSheetLayoutView="95" workbookViewId="0">
      <pane xSplit="9" ySplit="11" topLeftCell="J33" activePane="bottomRight" state="frozen"/>
      <selection activeCell="AE49" sqref="AE49"/>
      <selection pane="topRight" activeCell="AE49" sqref="AE49"/>
      <selection pane="bottomLeft" activeCell="AE49" sqref="AE49"/>
      <selection pane="bottomRight" activeCell="AE49" sqref="AE49"/>
    </sheetView>
  </sheetViews>
  <sheetFormatPr defaultRowHeight="15"/>
  <cols>
    <col min="1" max="1" width="0.5703125" style="519" customWidth="1"/>
    <col min="2" max="2" width="1.28515625" style="519" customWidth="1"/>
    <col min="3" max="3" width="1.42578125" style="519" customWidth="1"/>
    <col min="4" max="4" width="9.7109375" style="519" customWidth="1"/>
    <col min="5" max="5" width="35.140625" style="519" customWidth="1"/>
    <col min="6" max="6" width="12" style="519" hidden="1" customWidth="1"/>
    <col min="7" max="7" width="3" style="519" hidden="1" customWidth="1"/>
    <col min="8" max="8" width="13.42578125" style="519" hidden="1" customWidth="1"/>
    <col min="9" max="9" width="17.140625" style="519" hidden="1" customWidth="1"/>
    <col min="10" max="10" width="15.140625" style="519" bestFit="1" customWidth="1"/>
    <col min="11" max="11" width="1.5703125" style="519" customWidth="1"/>
    <col min="12" max="12" width="16.5703125" style="519" customWidth="1"/>
    <col min="13" max="13" width="1.28515625" style="519" customWidth="1"/>
    <col min="14" max="14" width="1.7109375" style="519" hidden="1" customWidth="1"/>
    <col min="15" max="15" width="2.5703125" style="519" hidden="1" customWidth="1"/>
    <col min="16" max="16" width="17.140625" style="519" bestFit="1" customWidth="1"/>
    <col min="17" max="16384" width="9.140625" style="519"/>
  </cols>
  <sheetData>
    <row r="1" spans="2:16" ht="18.75">
      <c r="B1" s="900" t="s">
        <v>207</v>
      </c>
      <c r="C1" s="900"/>
      <c r="D1" s="900"/>
      <c r="E1" s="2" t="s">
        <v>262</v>
      </c>
      <c r="F1" s="297"/>
      <c r="G1" s="297"/>
      <c r="H1" s="297"/>
      <c r="I1" s="297"/>
      <c r="J1" s="298"/>
      <c r="K1" s="298"/>
      <c r="L1" s="293"/>
      <c r="M1" s="294"/>
      <c r="P1" s="293"/>
    </row>
    <row r="2" spans="2:16" ht="18.75">
      <c r="B2" s="900"/>
      <c r="C2" s="900"/>
      <c r="D2" s="900"/>
      <c r="E2" s="58" t="s">
        <v>263</v>
      </c>
      <c r="F2" s="297"/>
      <c r="G2" s="297"/>
      <c r="H2" s="297"/>
      <c r="I2" s="297"/>
      <c r="J2" s="298"/>
      <c r="K2" s="298"/>
      <c r="L2" s="293"/>
      <c r="M2" s="294"/>
      <c r="P2" s="293"/>
    </row>
    <row r="3" spans="2:16" ht="15" customHeight="1" thickBot="1">
      <c r="B3" s="299"/>
      <c r="C3" s="300"/>
      <c r="D3" s="300"/>
      <c r="E3" s="300"/>
      <c r="F3" s="300"/>
      <c r="G3" s="300"/>
      <c r="H3" s="300"/>
      <c r="I3" s="300"/>
      <c r="J3" s="300"/>
      <c r="K3" s="300"/>
      <c r="L3" s="300"/>
      <c r="M3" s="300"/>
      <c r="P3" s="300"/>
    </row>
    <row r="4" spans="2:16" ht="3" customHeight="1">
      <c r="B4" s="259"/>
      <c r="C4" s="259"/>
      <c r="D4" s="259"/>
      <c r="E4" s="259"/>
      <c r="F4" s="259"/>
      <c r="G4" s="259"/>
      <c r="H4" s="259"/>
      <c r="I4" s="259"/>
      <c r="J4" s="259"/>
      <c r="K4" s="259"/>
      <c r="L4" s="259"/>
      <c r="M4" s="259"/>
      <c r="P4" s="259"/>
    </row>
    <row r="5" spans="2:16" ht="18">
      <c r="B5" s="259"/>
      <c r="C5" s="301" t="s">
        <v>264</v>
      </c>
      <c r="D5" s="261"/>
      <c r="E5" s="261"/>
      <c r="F5" s="302"/>
      <c r="G5" s="259"/>
      <c r="H5" s="256">
        <v>2012</v>
      </c>
      <c r="I5" s="256">
        <v>2015</v>
      </c>
      <c r="J5" s="258" t="s">
        <v>483</v>
      </c>
      <c r="K5" s="257"/>
      <c r="L5" s="880" t="s">
        <v>498</v>
      </c>
      <c r="M5" s="257"/>
      <c r="N5" s="880" t="s">
        <v>499</v>
      </c>
      <c r="P5" s="880" t="s">
        <v>499</v>
      </c>
    </row>
    <row r="6" spans="2:16" ht="15.75">
      <c r="B6" s="259"/>
      <c r="C6" s="260" t="s">
        <v>211</v>
      </c>
      <c r="D6" s="261"/>
      <c r="E6" s="261"/>
      <c r="F6" s="262">
        <v>2010</v>
      </c>
      <c r="G6" s="262">
        <v>2011</v>
      </c>
      <c r="H6" s="262"/>
      <c r="I6" s="262"/>
      <c r="J6" s="646"/>
      <c r="K6" s="263"/>
      <c r="L6" s="646" t="s">
        <v>468</v>
      </c>
      <c r="M6" s="263"/>
      <c r="N6" s="264" t="s">
        <v>467</v>
      </c>
      <c r="P6" s="264" t="s">
        <v>467</v>
      </c>
    </row>
    <row r="7" spans="2:16" ht="15.75">
      <c r="B7" s="259"/>
      <c r="C7" s="260"/>
      <c r="D7" s="261"/>
      <c r="E7" s="261"/>
      <c r="F7" s="262"/>
      <c r="G7" s="262"/>
      <c r="H7" s="262"/>
      <c r="I7" s="262"/>
      <c r="J7" s="267"/>
      <c r="K7" s="263"/>
      <c r="L7" s="267" t="s">
        <v>465</v>
      </c>
      <c r="M7" s="263"/>
      <c r="N7" s="267" t="s">
        <v>466</v>
      </c>
      <c r="P7" s="267" t="s">
        <v>466</v>
      </c>
    </row>
    <row r="8" spans="2:16" ht="4.5" customHeight="1">
      <c r="B8" s="259"/>
      <c r="C8" s="261"/>
      <c r="D8" s="261"/>
      <c r="E8" s="261"/>
      <c r="F8" s="259"/>
      <c r="G8" s="259"/>
      <c r="H8" s="269"/>
      <c r="I8" s="269"/>
      <c r="J8" s="269"/>
      <c r="K8" s="269"/>
      <c r="L8" s="619"/>
      <c r="M8" s="269"/>
      <c r="P8" s="619"/>
    </row>
    <row r="9" spans="2:16" ht="3" customHeight="1">
      <c r="B9" s="259"/>
      <c r="C9" s="261"/>
      <c r="D9" s="261"/>
      <c r="E9" s="261"/>
      <c r="F9" s="259"/>
      <c r="G9" s="259"/>
      <c r="H9" s="259"/>
      <c r="I9" s="259"/>
      <c r="J9" s="259"/>
      <c r="K9" s="259"/>
      <c r="L9" s="259"/>
      <c r="M9" s="259"/>
      <c r="P9" s="259"/>
    </row>
    <row r="10" spans="2:16" ht="15.75">
      <c r="B10" s="259"/>
      <c r="C10" s="261"/>
      <c r="D10" s="261"/>
      <c r="E10" s="261"/>
      <c r="F10" s="959" t="s">
        <v>212</v>
      </c>
      <c r="G10" s="959"/>
      <c r="H10" s="959"/>
      <c r="I10" s="959"/>
      <c r="J10" s="959"/>
      <c r="K10" s="959"/>
      <c r="L10" s="959"/>
      <c r="M10" s="959"/>
      <c r="N10" s="959"/>
      <c r="O10" s="959"/>
      <c r="P10" s="959"/>
    </row>
    <row r="11" spans="2:16" ht="4.5" customHeight="1" thickBot="1">
      <c r="B11" s="270"/>
      <c r="C11" s="270"/>
      <c r="D11" s="270"/>
      <c r="E11" s="270"/>
      <c r="F11" s="270"/>
      <c r="G11" s="270"/>
      <c r="H11" s="270"/>
      <c r="I11" s="270"/>
      <c r="J11" s="270"/>
      <c r="K11" s="270"/>
      <c r="L11" s="270"/>
      <c r="M11" s="270"/>
      <c r="P11" s="270"/>
    </row>
    <row r="12" spans="2:16" ht="6" customHeight="1">
      <c r="B12" s="271"/>
      <c r="C12" s="271"/>
      <c r="D12" s="272"/>
      <c r="E12" s="271"/>
      <c r="F12" s="515"/>
      <c r="G12" s="515"/>
      <c r="H12" s="515"/>
      <c r="I12" s="515"/>
      <c r="J12" s="515"/>
      <c r="K12" s="515"/>
      <c r="L12" s="271"/>
      <c r="M12" s="271"/>
      <c r="P12" s="271"/>
    </row>
    <row r="13" spans="2:16" ht="15.75">
      <c r="B13" s="271"/>
      <c r="C13" s="272" t="s">
        <v>265</v>
      </c>
      <c r="D13" s="271"/>
      <c r="E13" s="271"/>
      <c r="F13" s="957">
        <v>50725446</v>
      </c>
      <c r="G13" s="957">
        <v>65332632</v>
      </c>
      <c r="H13" s="958">
        <v>67866578</v>
      </c>
      <c r="I13" s="273">
        <v>55423671</v>
      </c>
      <c r="J13" s="831">
        <v>42322417.733999997</v>
      </c>
      <c r="K13" s="726"/>
      <c r="L13" s="663">
        <v>48733377.464000002</v>
      </c>
      <c r="M13" s="813"/>
      <c r="N13" s="651"/>
      <c r="O13" s="651"/>
      <c r="P13" s="831">
        <v>5087815.4539999999</v>
      </c>
    </row>
    <row r="14" spans="2:16" ht="15.75">
      <c r="B14" s="271"/>
      <c r="C14" s="277" t="s">
        <v>266</v>
      </c>
      <c r="D14" s="285"/>
      <c r="E14" s="285"/>
      <c r="F14" s="957"/>
      <c r="G14" s="957"/>
      <c r="H14" s="958"/>
      <c r="I14" s="278"/>
      <c r="J14" s="832"/>
      <c r="K14" s="726"/>
      <c r="L14" s="647"/>
      <c r="M14" s="813"/>
      <c r="N14" s="651"/>
      <c r="O14" s="651"/>
      <c r="P14" s="832"/>
    </row>
    <row r="15" spans="2:16" ht="15.75">
      <c r="B15" s="271"/>
      <c r="C15" s="271"/>
      <c r="D15" s="271" t="s">
        <v>267</v>
      </c>
      <c r="E15" s="278"/>
      <c r="F15" s="515">
        <v>5970839</v>
      </c>
      <c r="G15" s="515">
        <v>7503061</v>
      </c>
      <c r="H15" s="515">
        <v>6466488</v>
      </c>
      <c r="I15" s="278">
        <v>7444624</v>
      </c>
      <c r="J15" s="833">
        <v>13778766.24</v>
      </c>
      <c r="K15" s="726"/>
      <c r="L15" s="647">
        <v>18166908.829999998</v>
      </c>
      <c r="M15" s="813"/>
      <c r="N15" s="651"/>
      <c r="O15" s="651"/>
      <c r="P15" s="833">
        <v>2037576.71</v>
      </c>
    </row>
    <row r="16" spans="2:16" ht="15.75">
      <c r="B16" s="271"/>
      <c r="C16" s="271"/>
      <c r="D16" s="271" t="s">
        <v>268</v>
      </c>
      <c r="E16" s="278"/>
      <c r="F16" s="515">
        <v>706848</v>
      </c>
      <c r="G16" s="515">
        <v>580514</v>
      </c>
      <c r="H16" s="515">
        <v>617910</v>
      </c>
      <c r="I16" s="278">
        <v>761138</v>
      </c>
      <c r="J16" s="833">
        <v>774433.13100000005</v>
      </c>
      <c r="K16" s="726"/>
      <c r="L16" s="647">
        <v>799354.93</v>
      </c>
      <c r="M16" s="813"/>
      <c r="N16" s="651"/>
      <c r="O16" s="651"/>
      <c r="P16" s="833">
        <v>40592.89</v>
      </c>
    </row>
    <row r="17" spans="2:16" ht="15.75">
      <c r="B17" s="278"/>
      <c r="C17" s="278"/>
      <c r="D17" s="278" t="s">
        <v>269</v>
      </c>
      <c r="E17" s="278"/>
      <c r="F17" s="279">
        <v>28920414</v>
      </c>
      <c r="G17" s="279">
        <v>39553199</v>
      </c>
      <c r="H17" s="279">
        <v>43051676</v>
      </c>
      <c r="I17" s="278">
        <v>32704483</v>
      </c>
      <c r="J17" s="834">
        <v>17107659.754999999</v>
      </c>
      <c r="K17" s="726"/>
      <c r="L17" s="647">
        <v>19688779.136999998</v>
      </c>
      <c r="M17" s="813"/>
      <c r="N17" s="651"/>
      <c r="O17" s="651"/>
      <c r="P17" s="834">
        <v>1909958.0179999999</v>
      </c>
    </row>
    <row r="18" spans="2:16" ht="15.75">
      <c r="B18" s="278"/>
      <c r="C18" s="278"/>
      <c r="D18" s="278" t="s">
        <v>270</v>
      </c>
      <c r="E18" s="310"/>
      <c r="F18" s="279">
        <v>8941185</v>
      </c>
      <c r="G18" s="279">
        <v>8532021</v>
      </c>
      <c r="H18" s="279">
        <v>8924004</v>
      </c>
      <c r="I18" s="278">
        <v>8995648</v>
      </c>
      <c r="J18" s="834">
        <v>8258671.6310000001</v>
      </c>
      <c r="K18" s="726"/>
      <c r="L18" s="647">
        <v>8095987.3700000001</v>
      </c>
      <c r="M18" s="813"/>
      <c r="N18" s="651"/>
      <c r="O18" s="651"/>
      <c r="P18" s="834">
        <v>904462.79200000002</v>
      </c>
    </row>
    <row r="19" spans="2:16" ht="15.75">
      <c r="B19" s="278"/>
      <c r="C19" s="278"/>
      <c r="D19" s="278" t="s">
        <v>271</v>
      </c>
      <c r="E19" s="278"/>
      <c r="F19" s="279">
        <v>6185868</v>
      </c>
      <c r="G19" s="279">
        <v>9163835</v>
      </c>
      <c r="H19" s="279">
        <v>8806500</v>
      </c>
      <c r="I19" s="278">
        <v>5517769</v>
      </c>
      <c r="J19" s="834">
        <v>2401449.5180000002</v>
      </c>
      <c r="K19" s="726"/>
      <c r="L19" s="647">
        <v>1980319.5190000001</v>
      </c>
      <c r="M19" s="813"/>
      <c r="N19" s="651"/>
      <c r="O19" s="651"/>
      <c r="P19" s="834">
        <v>194798.08900000001</v>
      </c>
    </row>
    <row r="20" spans="2:16" ht="15.75">
      <c r="B20" s="278"/>
      <c r="C20" s="278"/>
      <c r="D20" s="278" t="s">
        <v>218</v>
      </c>
      <c r="E20" s="278"/>
      <c r="F20" s="279">
        <f>F13-F15-F16-F17-F18-F19</f>
        <v>292</v>
      </c>
      <c r="G20" s="279">
        <f>G13-G15-G16-G17-G18-G19</f>
        <v>2</v>
      </c>
      <c r="H20" s="279">
        <f>H13-H15-H16-H17-H18-H19</f>
        <v>0</v>
      </c>
      <c r="I20" s="278">
        <f>SUM(I13-I15-I16-I17-I18-I19)</f>
        <v>9</v>
      </c>
      <c r="J20" s="835">
        <v>1437.4590000000001</v>
      </c>
      <c r="K20" s="726"/>
      <c r="L20" s="647">
        <v>2027.6780000000001</v>
      </c>
      <c r="M20" s="813"/>
      <c r="N20" s="651"/>
      <c r="O20" s="651"/>
      <c r="P20" s="835">
        <v>426.95499999999998</v>
      </c>
    </row>
    <row r="21" spans="2:16" ht="14.25" customHeight="1">
      <c r="B21" s="278"/>
      <c r="C21" s="278"/>
      <c r="D21" s="278"/>
      <c r="E21" s="278"/>
      <c r="F21" s="279"/>
      <c r="G21" s="279"/>
      <c r="H21" s="279"/>
      <c r="I21" s="278"/>
      <c r="J21" s="832"/>
      <c r="K21" s="720"/>
      <c r="L21" s="647"/>
      <c r="M21" s="813"/>
      <c r="N21" s="651"/>
      <c r="O21" s="651"/>
      <c r="P21" s="832"/>
    </row>
    <row r="22" spans="2:16" ht="15.75">
      <c r="B22" s="278"/>
      <c r="C22" s="273" t="s">
        <v>272</v>
      </c>
      <c r="D22" s="278"/>
      <c r="E22" s="278"/>
      <c r="F22" s="946">
        <v>904945</v>
      </c>
      <c r="G22" s="946">
        <v>852970</v>
      </c>
      <c r="H22" s="948">
        <v>1443152</v>
      </c>
      <c r="I22" s="273">
        <v>1812484</v>
      </c>
      <c r="J22" s="836">
        <v>2509576.548</v>
      </c>
      <c r="K22" s="726"/>
      <c r="L22" s="663">
        <v>3090423.7790000001</v>
      </c>
      <c r="M22" s="813"/>
      <c r="N22" s="651"/>
      <c r="O22" s="651"/>
      <c r="P22" s="836">
        <v>224855.65900000001</v>
      </c>
    </row>
    <row r="23" spans="2:16" ht="15.75">
      <c r="B23" s="278"/>
      <c r="C23" s="283" t="s">
        <v>273</v>
      </c>
      <c r="D23" s="278"/>
      <c r="E23" s="278"/>
      <c r="F23" s="947"/>
      <c r="G23" s="947"/>
      <c r="H23" s="949"/>
      <c r="I23" s="278"/>
      <c r="J23" s="832"/>
      <c r="K23" s="727"/>
      <c r="L23" s="647"/>
      <c r="M23" s="813"/>
      <c r="N23" s="651"/>
      <c r="O23" s="651"/>
      <c r="P23" s="832"/>
    </row>
    <row r="24" spans="2:16" ht="15.75">
      <c r="B24" s="278"/>
      <c r="C24" s="278"/>
      <c r="D24" s="278" t="s">
        <v>274</v>
      </c>
      <c r="E24" s="278"/>
      <c r="F24" s="279">
        <v>131705</v>
      </c>
      <c r="G24" s="279">
        <v>130435</v>
      </c>
      <c r="H24" s="279">
        <v>183424</v>
      </c>
      <c r="I24" s="278">
        <v>308501</v>
      </c>
      <c r="J24" s="834">
        <v>476652.69</v>
      </c>
      <c r="K24" s="726"/>
      <c r="L24" s="647">
        <v>749079.72400000005</v>
      </c>
      <c r="M24" s="813"/>
      <c r="N24" s="651"/>
      <c r="O24" s="651"/>
      <c r="P24" s="834">
        <v>56853.69</v>
      </c>
    </row>
    <row r="25" spans="2:16" ht="15.75">
      <c r="B25" s="278"/>
      <c r="C25" s="278"/>
      <c r="D25" s="278" t="s">
        <v>275</v>
      </c>
      <c r="E25" s="278"/>
      <c r="F25" s="279">
        <v>37187</v>
      </c>
      <c r="G25" s="279">
        <v>81189</v>
      </c>
      <c r="H25" s="279">
        <v>81170</v>
      </c>
      <c r="I25" s="278">
        <v>92415</v>
      </c>
      <c r="J25" s="834">
        <v>648173.43700000003</v>
      </c>
      <c r="K25" s="726"/>
      <c r="L25" s="647">
        <v>831618.076</v>
      </c>
      <c r="M25" s="813"/>
      <c r="N25" s="651"/>
      <c r="O25" s="651"/>
      <c r="P25" s="834">
        <v>67491.179999999993</v>
      </c>
    </row>
    <row r="26" spans="2:16" ht="15.75">
      <c r="B26" s="278"/>
      <c r="C26" s="278"/>
      <c r="D26" s="278" t="s">
        <v>276</v>
      </c>
      <c r="E26" s="278"/>
      <c r="F26" s="279">
        <v>349318</v>
      </c>
      <c r="G26" s="279">
        <v>440671</v>
      </c>
      <c r="H26" s="279">
        <v>965847</v>
      </c>
      <c r="I26" s="278">
        <v>1014938</v>
      </c>
      <c r="J26" s="834">
        <v>883062.98300000001</v>
      </c>
      <c r="K26" s="726"/>
      <c r="L26" s="647">
        <v>1001120.512</v>
      </c>
      <c r="M26" s="813"/>
      <c r="N26" s="651"/>
      <c r="O26" s="651"/>
      <c r="P26" s="834">
        <v>58732.061999999998</v>
      </c>
    </row>
    <row r="27" spans="2:16" ht="15.75">
      <c r="B27" s="278"/>
      <c r="C27" s="278"/>
      <c r="D27" s="278" t="s">
        <v>277</v>
      </c>
      <c r="E27" s="278"/>
      <c r="F27" s="279">
        <v>2386</v>
      </c>
      <c r="G27" s="279">
        <v>32118</v>
      </c>
      <c r="H27" s="279">
        <v>57463</v>
      </c>
      <c r="I27" s="278">
        <v>216796</v>
      </c>
      <c r="J27" s="834">
        <v>217852.734</v>
      </c>
      <c r="K27" s="726"/>
      <c r="L27" s="647">
        <v>82721.399000000005</v>
      </c>
      <c r="M27" s="813"/>
      <c r="N27" s="651"/>
      <c r="O27" s="651"/>
      <c r="P27" s="835">
        <v>1.171</v>
      </c>
    </row>
    <row r="28" spans="2:16" ht="15.75">
      <c r="B28" s="278"/>
      <c r="C28" s="278"/>
      <c r="D28" s="278" t="s">
        <v>218</v>
      </c>
      <c r="E28" s="278"/>
      <c r="F28" s="279" t="e">
        <f>F22-F24-F25-F26-F27-#REF!</f>
        <v>#REF!</v>
      </c>
      <c r="G28" s="279" t="e">
        <f>G22-G24-G25-G26-G27-#REF!</f>
        <v>#REF!</v>
      </c>
      <c r="H28" s="279" t="e">
        <f>H22-H24-H25-H26-H27-#REF!</f>
        <v>#REF!</v>
      </c>
      <c r="I28" s="278" t="e">
        <f>SUM(I22-I24-I25-I26-I27-#REF!)</f>
        <v>#REF!</v>
      </c>
      <c r="J28" s="834">
        <v>283834.70400000003</v>
      </c>
      <c r="K28" s="726"/>
      <c r="L28" s="647">
        <v>425884.06800000003</v>
      </c>
      <c r="M28" s="813"/>
      <c r="N28" s="651"/>
      <c r="O28" s="651"/>
      <c r="P28" s="834">
        <v>41777.555999999997</v>
      </c>
    </row>
    <row r="29" spans="2:16" ht="15.75">
      <c r="B29" s="278"/>
      <c r="C29" s="278"/>
      <c r="D29" s="278"/>
      <c r="E29" s="278"/>
      <c r="F29" s="279"/>
      <c r="G29" s="279"/>
      <c r="H29" s="279"/>
      <c r="I29" s="278"/>
      <c r="J29" s="832"/>
      <c r="K29" s="720"/>
      <c r="L29" s="647"/>
      <c r="M29" s="813"/>
      <c r="N29" s="651"/>
      <c r="O29" s="651"/>
      <c r="P29" s="651"/>
    </row>
    <row r="30" spans="2:16" ht="15.75">
      <c r="B30" s="278"/>
      <c r="C30" s="273" t="s">
        <v>278</v>
      </c>
      <c r="D30" s="278"/>
      <c r="E30" s="278"/>
      <c r="F30" s="946">
        <v>49041</v>
      </c>
      <c r="G30" s="950">
        <v>83598</v>
      </c>
      <c r="H30" s="948">
        <v>155093</v>
      </c>
      <c r="I30" s="273">
        <v>357513</v>
      </c>
      <c r="J30" s="836">
        <v>553392.72199999995</v>
      </c>
      <c r="K30" s="726"/>
      <c r="L30" s="663">
        <v>2257506.5019999999</v>
      </c>
      <c r="M30" s="813"/>
      <c r="N30" s="651"/>
      <c r="O30" s="651"/>
      <c r="P30" s="837">
        <v>495079.23100000003</v>
      </c>
    </row>
    <row r="31" spans="2:16" ht="15.75">
      <c r="B31" s="278"/>
      <c r="C31" s="283" t="s">
        <v>279</v>
      </c>
      <c r="D31" s="278"/>
      <c r="E31" s="278"/>
      <c r="F31" s="946"/>
      <c r="G31" s="950"/>
      <c r="H31" s="948"/>
      <c r="I31" s="278"/>
      <c r="J31" s="832"/>
      <c r="K31" s="728"/>
      <c r="L31" s="647"/>
      <c r="M31" s="813"/>
      <c r="N31" s="651"/>
      <c r="O31" s="651"/>
      <c r="P31" s="651"/>
    </row>
    <row r="32" spans="2:16" ht="15.75">
      <c r="B32" s="278"/>
      <c r="C32" s="278"/>
      <c r="D32" s="278" t="s">
        <v>280</v>
      </c>
      <c r="E32" s="278"/>
      <c r="F32" s="279">
        <v>36169</v>
      </c>
      <c r="G32" s="286">
        <v>1628</v>
      </c>
      <c r="H32" s="279">
        <v>2888</v>
      </c>
      <c r="I32" s="278">
        <v>2386</v>
      </c>
      <c r="J32" s="833">
        <v>86.989000000000004</v>
      </c>
      <c r="K32" s="726"/>
      <c r="L32" s="647">
        <v>865.05200000000002</v>
      </c>
      <c r="M32" s="813"/>
      <c r="N32" s="651"/>
      <c r="O32" s="651"/>
      <c r="P32" s="835">
        <v>10.039999999999999</v>
      </c>
    </row>
    <row r="33" spans="2:19" ht="15.75">
      <c r="B33" s="278"/>
      <c r="C33" s="278"/>
      <c r="D33" s="278" t="s">
        <v>281</v>
      </c>
      <c r="E33" s="278"/>
      <c r="F33" s="279">
        <v>2354</v>
      </c>
      <c r="G33" s="286">
        <v>23071</v>
      </c>
      <c r="H33" s="279">
        <v>44430</v>
      </c>
      <c r="I33" s="278">
        <v>24581</v>
      </c>
      <c r="J33" s="833">
        <v>1602.107</v>
      </c>
      <c r="K33" s="726"/>
      <c r="L33" s="647">
        <v>3305.58</v>
      </c>
      <c r="M33" s="813"/>
      <c r="N33" s="651"/>
      <c r="O33" s="651"/>
      <c r="P33" s="876">
        <v>50.523000000000003</v>
      </c>
    </row>
    <row r="34" spans="2:19" ht="15.75">
      <c r="B34" s="278"/>
      <c r="C34" s="278"/>
      <c r="D34" s="278" t="s">
        <v>282</v>
      </c>
      <c r="E34" s="278"/>
      <c r="F34" s="279">
        <v>10018</v>
      </c>
      <c r="G34" s="286">
        <v>58841</v>
      </c>
      <c r="H34" s="279">
        <v>107290</v>
      </c>
      <c r="I34" s="278">
        <v>330545</v>
      </c>
      <c r="J34" s="834">
        <v>528950.88199999998</v>
      </c>
      <c r="K34" s="726"/>
      <c r="L34" s="647">
        <v>2237568.2930000001</v>
      </c>
      <c r="M34" s="813"/>
      <c r="N34" s="651"/>
      <c r="O34" s="651"/>
      <c r="P34" s="876">
        <v>494729.62800000003</v>
      </c>
    </row>
    <row r="35" spans="2:19" ht="18">
      <c r="B35" s="278"/>
      <c r="C35" s="278"/>
      <c r="D35" s="647" t="s">
        <v>475</v>
      </c>
      <c r="E35" s="647"/>
      <c r="F35" s="692">
        <v>60977</v>
      </c>
      <c r="G35" s="692">
        <v>46496</v>
      </c>
      <c r="H35" s="692">
        <v>83430</v>
      </c>
      <c r="I35" s="647">
        <v>20092</v>
      </c>
      <c r="J35" s="834">
        <v>22368.532999999999</v>
      </c>
      <c r="K35" s="726"/>
      <c r="L35" s="647">
        <v>15767.576999999999</v>
      </c>
      <c r="M35" s="813"/>
      <c r="N35" s="651"/>
      <c r="O35" s="651"/>
      <c r="P35" s="834">
        <v>289.04000000000002</v>
      </c>
    </row>
    <row r="36" spans="2:19" ht="15.75">
      <c r="B36" s="278"/>
      <c r="C36" s="278"/>
      <c r="D36" s="278" t="s">
        <v>218</v>
      </c>
      <c r="E36" s="278"/>
      <c r="F36" s="279">
        <f>F30-F32-F33-F34</f>
        <v>500</v>
      </c>
      <c r="G36" s="279">
        <f>G30-G32-G33-G34</f>
        <v>58</v>
      </c>
      <c r="H36" s="279">
        <f>H30-H32-H33-H34</f>
        <v>485</v>
      </c>
      <c r="I36" s="279">
        <v>0</v>
      </c>
      <c r="J36" s="834">
        <v>384.21100000000001</v>
      </c>
      <c r="K36" s="726"/>
      <c r="L36" s="875">
        <v>0</v>
      </c>
      <c r="M36" s="813"/>
      <c r="N36" s="651"/>
      <c r="O36" s="651"/>
      <c r="P36" s="835">
        <v>0</v>
      </c>
    </row>
    <row r="37" spans="2:19" ht="15.75">
      <c r="B37" s="278"/>
      <c r="C37" s="278"/>
      <c r="D37" s="278"/>
      <c r="E37" s="278"/>
      <c r="F37" s="279"/>
      <c r="G37" s="279"/>
      <c r="H37" s="279"/>
      <c r="I37" s="278"/>
      <c r="J37" s="832"/>
      <c r="K37" s="720"/>
      <c r="L37" s="647"/>
      <c r="M37" s="813"/>
      <c r="N37" s="651"/>
      <c r="O37" s="651"/>
      <c r="P37" s="835"/>
    </row>
    <row r="38" spans="2:19" ht="15.75">
      <c r="B38" s="278"/>
      <c r="C38" s="273" t="s">
        <v>283</v>
      </c>
      <c r="D38" s="278"/>
      <c r="E38" s="278"/>
      <c r="F38" s="304">
        <v>135954</v>
      </c>
      <c r="G38" s="305">
        <v>105876</v>
      </c>
      <c r="H38" s="304"/>
      <c r="I38" s="278"/>
      <c r="J38" s="837">
        <v>18210.09</v>
      </c>
      <c r="K38" s="726"/>
      <c r="L38" s="663">
        <v>49036.857000000004</v>
      </c>
      <c r="M38" s="813"/>
      <c r="N38" s="651"/>
      <c r="O38" s="651"/>
      <c r="P38" s="877">
        <v>5759.009</v>
      </c>
    </row>
    <row r="39" spans="2:19" ht="15.75">
      <c r="B39" s="278"/>
      <c r="C39" s="283" t="s">
        <v>284</v>
      </c>
      <c r="D39" s="278"/>
      <c r="E39" s="278"/>
      <c r="F39" s="304"/>
      <c r="G39" s="305"/>
      <c r="H39" s="304">
        <v>970</v>
      </c>
      <c r="I39" s="273">
        <v>856</v>
      </c>
      <c r="J39" s="837"/>
      <c r="K39" s="726"/>
      <c r="L39" s="647"/>
      <c r="M39" s="813"/>
      <c r="N39" s="651"/>
      <c r="O39" s="651"/>
      <c r="P39" s="835"/>
    </row>
    <row r="40" spans="2:19" ht="15.75">
      <c r="B40" s="278"/>
      <c r="C40" s="283" t="s">
        <v>285</v>
      </c>
      <c r="D40" s="278"/>
      <c r="E40" s="278"/>
      <c r="F40" s="304"/>
      <c r="G40" s="305"/>
      <c r="H40" s="514"/>
      <c r="I40" s="278"/>
      <c r="J40" s="832"/>
      <c r="K40" s="729"/>
      <c r="L40" s="647"/>
      <c r="M40" s="813"/>
      <c r="N40" s="651"/>
      <c r="O40" s="651"/>
      <c r="P40" s="835"/>
      <c r="S40" s="519" t="s">
        <v>486</v>
      </c>
    </row>
    <row r="41" spans="2:19" ht="15.75">
      <c r="B41" s="278"/>
      <c r="C41" s="283"/>
      <c r="D41" s="278" t="s">
        <v>286</v>
      </c>
      <c r="E41" s="278"/>
      <c r="F41" s="279">
        <v>51857</v>
      </c>
      <c r="G41" s="286">
        <v>36663</v>
      </c>
      <c r="H41" s="279">
        <v>660</v>
      </c>
      <c r="I41" s="278">
        <v>855</v>
      </c>
      <c r="J41" s="834">
        <v>18206.291000000001</v>
      </c>
      <c r="K41" s="726"/>
      <c r="L41" s="647">
        <v>3518.0329999999999</v>
      </c>
      <c r="M41" s="813"/>
      <c r="N41" s="651"/>
      <c r="O41" s="651"/>
      <c r="P41" s="835">
        <v>5759.009</v>
      </c>
    </row>
    <row r="42" spans="2:19" ht="15.75">
      <c r="B42" s="278"/>
      <c r="C42" s="283"/>
      <c r="D42" s="278" t="s">
        <v>287</v>
      </c>
      <c r="E42" s="278"/>
      <c r="F42" s="279">
        <v>64952</v>
      </c>
      <c r="G42" s="286">
        <v>65454</v>
      </c>
      <c r="H42" s="279">
        <v>0</v>
      </c>
      <c r="I42" s="307" t="s">
        <v>215</v>
      </c>
      <c r="J42" s="835">
        <v>3.7989999999999999</v>
      </c>
      <c r="K42" s="726"/>
      <c r="L42" s="647">
        <v>45140.525000000001</v>
      </c>
      <c r="M42" s="813"/>
      <c r="N42" s="651"/>
      <c r="O42" s="651"/>
      <c r="P42" s="835">
        <v>0</v>
      </c>
    </row>
    <row r="43" spans="2:19" ht="15.75">
      <c r="B43" s="278"/>
      <c r="C43" s="283"/>
      <c r="D43" s="278" t="s">
        <v>218</v>
      </c>
      <c r="E43" s="278"/>
      <c r="F43" s="279">
        <f>F38-F41-F42</f>
        <v>19145</v>
      </c>
      <c r="G43" s="279">
        <f>G38-G41-G42</f>
        <v>3759</v>
      </c>
      <c r="H43" s="279">
        <f>H39-H41-H42</f>
        <v>310</v>
      </c>
      <c r="I43" s="279">
        <f>I39-I41-I42</f>
        <v>1</v>
      </c>
      <c r="J43" s="835">
        <v>0</v>
      </c>
      <c r="K43" s="726"/>
      <c r="L43" s="647">
        <v>378.29899999999998</v>
      </c>
      <c r="M43" s="813"/>
      <c r="N43" s="651"/>
      <c r="O43" s="651"/>
      <c r="P43" s="835">
        <v>0</v>
      </c>
    </row>
    <row r="44" spans="2:19" ht="15.75">
      <c r="B44" s="278"/>
      <c r="C44" s="278"/>
      <c r="D44" s="278"/>
      <c r="E44" s="278"/>
      <c r="F44" s="279"/>
      <c r="G44" s="286"/>
      <c r="H44" s="279"/>
      <c r="I44" s="278"/>
      <c r="J44" s="832"/>
      <c r="K44" s="724"/>
      <c r="L44" s="647"/>
      <c r="M44" s="813"/>
      <c r="N44" s="651"/>
      <c r="O44" s="651"/>
      <c r="P44" s="832"/>
    </row>
    <row r="45" spans="2:19" ht="15.75">
      <c r="B45" s="278"/>
      <c r="C45" s="273" t="s">
        <v>288</v>
      </c>
      <c r="D45" s="278"/>
      <c r="E45" s="278"/>
      <c r="F45" s="946">
        <v>2028622</v>
      </c>
      <c r="G45" s="950">
        <v>2167194</v>
      </c>
      <c r="H45" s="951">
        <v>1667606</v>
      </c>
      <c r="I45" s="273">
        <v>2320981</v>
      </c>
      <c r="J45" s="836">
        <v>2227102.7310000001</v>
      </c>
      <c r="K45" s="726"/>
      <c r="L45" s="663">
        <v>1897228.2990000001</v>
      </c>
      <c r="M45" s="813"/>
      <c r="N45" s="651"/>
      <c r="O45" s="651"/>
      <c r="P45" s="836">
        <v>132413.76800000001</v>
      </c>
    </row>
    <row r="46" spans="2:19" ht="11.25" customHeight="1">
      <c r="B46" s="278"/>
      <c r="C46" s="283"/>
      <c r="D46" s="278"/>
      <c r="E46" s="278"/>
      <c r="F46" s="946"/>
      <c r="G46" s="950"/>
      <c r="H46" s="951"/>
      <c r="I46" s="278"/>
      <c r="J46" s="832"/>
      <c r="K46" s="728"/>
      <c r="L46" s="647"/>
      <c r="M46" s="813"/>
      <c r="N46" s="651"/>
      <c r="O46" s="651"/>
      <c r="P46" s="832"/>
    </row>
    <row r="47" spans="2:19" ht="15.75">
      <c r="B47" s="278"/>
      <c r="C47" s="278"/>
      <c r="D47" s="278" t="s">
        <v>289</v>
      </c>
      <c r="E47" s="278"/>
      <c r="F47" s="279">
        <v>1458359</v>
      </c>
      <c r="G47" s="286">
        <v>1635656</v>
      </c>
      <c r="H47" s="279">
        <v>1302232</v>
      </c>
      <c r="I47" s="278">
        <v>1417903</v>
      </c>
      <c r="J47" s="834">
        <v>1561957.453</v>
      </c>
      <c r="K47" s="726"/>
      <c r="L47" s="647">
        <v>1215966.2660000001</v>
      </c>
      <c r="M47" s="813"/>
      <c r="N47" s="651"/>
      <c r="O47" s="651"/>
      <c r="P47" s="834">
        <v>121580.167</v>
      </c>
    </row>
    <row r="48" spans="2:19" ht="15.75">
      <c r="B48" s="278"/>
      <c r="C48" s="278"/>
      <c r="D48" s="278" t="s">
        <v>290</v>
      </c>
      <c r="E48" s="278"/>
      <c r="F48" s="279">
        <v>511279</v>
      </c>
      <c r="G48" s="286">
        <v>437644</v>
      </c>
      <c r="H48" s="279">
        <v>194690</v>
      </c>
      <c r="I48" s="278">
        <v>620085</v>
      </c>
      <c r="J48" s="834">
        <v>422883.17</v>
      </c>
      <c r="K48" s="726"/>
      <c r="L48" s="647">
        <v>358263.03600000002</v>
      </c>
      <c r="M48" s="813"/>
      <c r="N48" s="651"/>
      <c r="O48" s="651"/>
      <c r="P48" s="834">
        <v>3492.857</v>
      </c>
    </row>
    <row r="49" spans="2:16" ht="15.75">
      <c r="B49" s="278"/>
      <c r="C49" s="278"/>
      <c r="D49" s="278" t="s">
        <v>291</v>
      </c>
      <c r="E49" s="278"/>
      <c r="F49" s="279"/>
      <c r="G49" s="286"/>
      <c r="H49" s="279"/>
      <c r="I49" s="278">
        <v>214998</v>
      </c>
      <c r="J49" s="834">
        <v>201820.16899999999</v>
      </c>
      <c r="K49" s="726"/>
      <c r="L49" s="647">
        <v>272551.51500000001</v>
      </c>
      <c r="M49" s="813"/>
      <c r="N49" s="651"/>
      <c r="O49" s="651"/>
      <c r="P49" s="834">
        <v>3383.0889999999999</v>
      </c>
    </row>
    <row r="50" spans="2:16" ht="15.75">
      <c r="B50" s="278"/>
      <c r="C50" s="278"/>
      <c r="D50" s="278" t="s">
        <v>218</v>
      </c>
      <c r="E50" s="278"/>
      <c r="F50" s="279">
        <f>F45-F47-F48</f>
        <v>58984</v>
      </c>
      <c r="G50" s="279">
        <f>G45-G47-G48</f>
        <v>93894</v>
      </c>
      <c r="H50" s="279">
        <f>H45-H47-H48</f>
        <v>170684</v>
      </c>
      <c r="I50" s="279">
        <f>I45-I47-I48-I49</f>
        <v>67995</v>
      </c>
      <c r="J50" s="834">
        <v>40441.938999999998</v>
      </c>
      <c r="K50" s="726"/>
      <c r="L50" s="647">
        <v>50447.482000000004</v>
      </c>
      <c r="M50" s="813"/>
      <c r="N50" s="651"/>
      <c r="O50" s="651"/>
      <c r="P50" s="834">
        <v>3957.6550000000002</v>
      </c>
    </row>
    <row r="51" spans="2:16" ht="9" customHeight="1">
      <c r="B51" s="271"/>
      <c r="C51" s="271"/>
      <c r="D51" s="272"/>
      <c r="E51" s="271"/>
      <c r="F51" s="515"/>
      <c r="G51" s="515"/>
      <c r="H51" s="515"/>
      <c r="I51" s="278"/>
      <c r="J51" s="832"/>
      <c r="K51" s="720"/>
      <c r="L51" s="647"/>
      <c r="M51" s="813"/>
      <c r="N51" s="651"/>
      <c r="O51" s="651"/>
      <c r="P51" s="832"/>
    </row>
    <row r="52" spans="2:16" ht="15.75">
      <c r="B52" s="271"/>
      <c r="C52" s="272" t="s">
        <v>292</v>
      </c>
      <c r="D52" s="272"/>
      <c r="E52" s="271"/>
      <c r="F52" s="952">
        <v>0</v>
      </c>
      <c r="G52" s="953">
        <v>93</v>
      </c>
      <c r="H52" s="954">
        <v>12</v>
      </c>
      <c r="I52" s="278"/>
      <c r="J52" s="832"/>
      <c r="K52" s="730"/>
      <c r="L52" s="647"/>
      <c r="M52" s="813"/>
      <c r="N52" s="651"/>
      <c r="O52" s="651"/>
      <c r="P52" s="832"/>
    </row>
    <row r="53" spans="2:16" ht="15.75">
      <c r="B53" s="271"/>
      <c r="C53" s="287" t="s">
        <v>293</v>
      </c>
      <c r="D53" s="272"/>
      <c r="E53" s="271"/>
      <c r="F53" s="952"/>
      <c r="G53" s="953"/>
      <c r="H53" s="954"/>
      <c r="I53" s="278">
        <v>3589</v>
      </c>
      <c r="J53" s="835">
        <v>178.08799999999999</v>
      </c>
      <c r="K53" s="726"/>
      <c r="L53" s="875">
        <v>0</v>
      </c>
      <c r="M53" s="813"/>
      <c r="N53" s="651"/>
      <c r="O53" s="651"/>
      <c r="P53" s="835">
        <v>0</v>
      </c>
    </row>
    <row r="54" spans="2:16" ht="15.75" hidden="1" customHeight="1">
      <c r="B54" s="271"/>
      <c r="C54" s="271"/>
      <c r="D54" s="272"/>
      <c r="E54" s="271" t="s">
        <v>261</v>
      </c>
      <c r="F54" s="515"/>
      <c r="G54" s="515"/>
      <c r="H54" s="515" t="e">
        <f>#REF!+#REF!+#REF!+#REF!+#REF!+#REF!+#REF!+#REF!+H13+H22+H30+H39+H45+H52</f>
        <v>#REF!</v>
      </c>
      <c r="I54" s="278"/>
      <c r="J54" s="832"/>
      <c r="K54" s="726"/>
      <c r="L54" s="647"/>
      <c r="M54" s="813"/>
      <c r="N54" s="651"/>
      <c r="O54" s="651"/>
      <c r="P54" s="832"/>
    </row>
    <row r="55" spans="2:16" ht="22.5" customHeight="1">
      <c r="B55" s="272" t="s">
        <v>294</v>
      </c>
      <c r="C55" s="272"/>
      <c r="D55" s="272"/>
      <c r="E55" s="271"/>
      <c r="F55" s="955">
        <v>76174741</v>
      </c>
      <c r="G55" s="956">
        <v>100424687</v>
      </c>
      <c r="H55" s="956">
        <v>103631285</v>
      </c>
      <c r="I55" s="273">
        <v>87671236</v>
      </c>
      <c r="J55" s="837">
        <v>77203352.812999994</v>
      </c>
      <c r="K55" s="726"/>
      <c r="L55" s="663">
        <v>100255236.348</v>
      </c>
      <c r="M55" s="813"/>
      <c r="N55" s="651"/>
      <c r="O55" s="651"/>
      <c r="P55" s="837">
        <v>10524882.324999999</v>
      </c>
    </row>
    <row r="56" spans="2:16" ht="15.75">
      <c r="B56" s="287" t="s">
        <v>295</v>
      </c>
      <c r="C56" s="271"/>
      <c r="D56" s="271"/>
      <c r="E56" s="271"/>
      <c r="F56" s="955"/>
      <c r="G56" s="956"/>
      <c r="H56" s="956"/>
      <c r="I56" s="308"/>
      <c r="J56" s="636"/>
      <c r="K56" s="653"/>
      <c r="L56" s="647"/>
      <c r="M56" s="813"/>
      <c r="N56" s="651"/>
      <c r="O56" s="651"/>
      <c r="P56" s="636"/>
    </row>
    <row r="57" spans="2:16" ht="10.5" customHeight="1" thickBot="1">
      <c r="B57" s="309"/>
      <c r="C57" s="309"/>
      <c r="D57" s="309"/>
      <c r="E57" s="309"/>
      <c r="F57" s="309"/>
      <c r="G57" s="309"/>
      <c r="H57" s="309"/>
      <c r="I57" s="309"/>
      <c r="J57" s="309"/>
      <c r="K57" s="309"/>
      <c r="L57" s="555"/>
      <c r="M57" s="309"/>
      <c r="P57" s="555"/>
    </row>
    <row r="58" spans="2:16" ht="14.25" customHeight="1">
      <c r="B58" s="292"/>
      <c r="C58" s="842" t="s">
        <v>215</v>
      </c>
      <c r="D58" s="494" t="s">
        <v>476</v>
      </c>
      <c r="E58" s="292"/>
      <c r="F58" s="292"/>
      <c r="G58" s="292"/>
      <c r="H58" s="292"/>
      <c r="I58" s="292"/>
      <c r="J58" s="292"/>
      <c r="K58" s="292"/>
      <c r="M58" s="294"/>
    </row>
    <row r="59" spans="2:16" ht="17.25" customHeight="1">
      <c r="B59" s="292"/>
      <c r="C59" s="844" t="s">
        <v>477</v>
      </c>
      <c r="D59" s="845" t="s">
        <v>478</v>
      </c>
      <c r="E59" s="708"/>
      <c r="F59" s="708"/>
      <c r="G59" s="708"/>
      <c r="H59" s="708"/>
      <c r="I59" s="708"/>
      <c r="J59" s="708"/>
      <c r="K59" s="708"/>
      <c r="L59" s="651"/>
      <c r="M59" s="846"/>
      <c r="N59" s="651"/>
      <c r="O59" s="651"/>
      <c r="P59" s="651"/>
    </row>
    <row r="60" spans="2:16" ht="13.5" customHeight="1">
      <c r="B60" s="843"/>
      <c r="C60" s="847"/>
      <c r="D60" s="848" t="s">
        <v>479</v>
      </c>
      <c r="E60" s="847"/>
      <c r="F60" s="847"/>
      <c r="G60" s="847"/>
      <c r="H60" s="847"/>
      <c r="I60" s="847"/>
      <c r="J60" s="709"/>
      <c r="K60" s="709"/>
      <c r="L60" s="651"/>
      <c r="M60" s="846"/>
      <c r="N60" s="651"/>
      <c r="O60" s="651"/>
      <c r="P60" s="651"/>
    </row>
    <row r="61" spans="2:16" ht="13.5" customHeight="1">
      <c r="B61" s="843"/>
      <c r="C61" s="847"/>
      <c r="D61" s="945" t="s">
        <v>480</v>
      </c>
      <c r="E61" s="945"/>
      <c r="F61" s="945"/>
      <c r="G61" s="945"/>
      <c r="H61" s="945"/>
      <c r="I61" s="945"/>
      <c r="J61" s="945"/>
      <c r="K61" s="945"/>
      <c r="L61" s="945"/>
      <c r="M61" s="945"/>
      <c r="N61" s="945"/>
      <c r="O61" s="945"/>
      <c r="P61" s="945"/>
    </row>
    <row r="62" spans="2:16" ht="12.75" customHeight="1">
      <c r="B62" s="271"/>
      <c r="C62" s="706"/>
      <c r="D62" s="706"/>
      <c r="E62" s="706"/>
      <c r="F62" s="706"/>
      <c r="G62" s="706"/>
      <c r="H62" s="706"/>
      <c r="I62" s="706"/>
      <c r="J62" s="706"/>
      <c r="K62" s="706"/>
      <c r="L62" s="651"/>
      <c r="M62" s="651"/>
      <c r="N62" s="651"/>
      <c r="O62" s="651"/>
      <c r="P62" s="651"/>
    </row>
    <row r="63" spans="2:16">
      <c r="B63" s="296"/>
      <c r="C63" s="296"/>
      <c r="D63" s="296"/>
      <c r="E63" s="296"/>
      <c r="F63" s="296"/>
      <c r="G63" s="296"/>
      <c r="H63" s="297" t="e">
        <f>#REF!+#REF!+#REF!+#REF!+#REF!+#REF!+#REF!+#REF!+H13+H22+H30+H39+H45+H52</f>
        <v>#REF!</v>
      </c>
      <c r="I63" s="297"/>
      <c r="J63" s="297"/>
      <c r="K63" s="297" t="e">
        <f>#REF!+#REF!+#REF!+#REF!+#REF!+#REF!+#REF!+#REF!+K13+K22+K30+K39+K45+K52</f>
        <v>#REF!</v>
      </c>
    </row>
    <row r="64" spans="2:16">
      <c r="B64" s="296"/>
      <c r="C64" s="296"/>
      <c r="D64" s="296"/>
      <c r="E64" s="296"/>
      <c r="F64" s="296"/>
      <c r="G64" s="296"/>
      <c r="H64" s="296"/>
      <c r="I64" s="296"/>
      <c r="J64" s="296"/>
      <c r="K64" s="296"/>
    </row>
    <row r="65" spans="2:11">
      <c r="B65" s="296"/>
      <c r="C65" s="296"/>
      <c r="D65" s="296"/>
      <c r="E65" s="296"/>
      <c r="F65" s="296"/>
      <c r="G65" s="296"/>
      <c r="H65" s="296"/>
      <c r="I65" s="296"/>
      <c r="J65" s="296"/>
      <c r="K65" s="296"/>
    </row>
    <row r="96" spans="2:33" ht="15.75">
      <c r="B96" s="651"/>
      <c r="C96" s="651"/>
      <c r="D96" s="651"/>
      <c r="E96" s="651"/>
      <c r="F96" s="604">
        <v>4194.8440000000001</v>
      </c>
      <c r="G96" s="602"/>
      <c r="H96" s="602">
        <v>4136.3630000000003</v>
      </c>
      <c r="I96" s="602"/>
      <c r="J96" s="603">
        <v>2351.817</v>
      </c>
      <c r="K96" s="602"/>
      <c r="L96" s="602">
        <v>2063.0830000000001</v>
      </c>
      <c r="M96" s="602"/>
      <c r="N96" s="602">
        <v>288.733</v>
      </c>
      <c r="O96" s="602"/>
      <c r="P96" s="601">
        <v>1843.027</v>
      </c>
      <c r="Q96" s="651"/>
      <c r="R96" s="651"/>
      <c r="S96" s="651"/>
      <c r="T96" s="651"/>
      <c r="U96" s="651"/>
      <c r="V96" s="651"/>
      <c r="W96" s="651"/>
      <c r="X96" s="651"/>
      <c r="Y96" s="651"/>
      <c r="Z96" s="651"/>
      <c r="AA96" s="651"/>
      <c r="AB96" s="651"/>
      <c r="AC96" s="651"/>
      <c r="AD96" s="651"/>
      <c r="AE96" s="651"/>
      <c r="AF96" s="651"/>
      <c r="AG96" s="651"/>
    </row>
  </sheetData>
  <mergeCells count="21">
    <mergeCell ref="B1:D2"/>
    <mergeCell ref="F13:F14"/>
    <mergeCell ref="G13:G14"/>
    <mergeCell ref="H13:H14"/>
    <mergeCell ref="F30:F31"/>
    <mergeCell ref="G30:G31"/>
    <mergeCell ref="H30:H31"/>
    <mergeCell ref="F10:P10"/>
    <mergeCell ref="D61:P61"/>
    <mergeCell ref="F22:F23"/>
    <mergeCell ref="G22:G23"/>
    <mergeCell ref="H22:H23"/>
    <mergeCell ref="F45:F46"/>
    <mergeCell ref="G45:G46"/>
    <mergeCell ref="H45:H46"/>
    <mergeCell ref="F52:F53"/>
    <mergeCell ref="G52:G53"/>
    <mergeCell ref="H52:H53"/>
    <mergeCell ref="F55:F56"/>
    <mergeCell ref="G55:G56"/>
    <mergeCell ref="H55:H56"/>
  </mergeCells>
  <printOptions horizontalCentered="1"/>
  <pageMargins left="0.70866141732283472" right="0.70866141732283472" top="0.98425196850393704" bottom="0.70866141732283472" header="0.74803149606299213" footer="0.51181102362204722"/>
  <pageSetup paperSize="9" scale="70" orientation="portrait" r:id="rId1"/>
  <headerFooter alignWithMargins="0">
    <oddFooter>&amp;C&amp;14&amp;P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5"/>
  <sheetViews>
    <sheetView view="pageBreakPreview" topLeftCell="B1" zoomScale="80" zoomScaleNormal="80" zoomScaleSheetLayoutView="80" workbookViewId="0">
      <pane xSplit="6" ySplit="11" topLeftCell="H30" activePane="bottomRight" state="frozen"/>
      <selection activeCell="AE49" sqref="AE49"/>
      <selection pane="topRight" activeCell="AE49" sqref="AE49"/>
      <selection pane="bottomLeft" activeCell="AE49" sqref="AE49"/>
      <selection pane="bottomRight" activeCell="AE49" sqref="AE49"/>
    </sheetView>
  </sheetViews>
  <sheetFormatPr defaultRowHeight="12.75"/>
  <cols>
    <col min="1" max="1" width="1.28515625" style="518" hidden="1" customWidth="1"/>
    <col min="2" max="2" width="5.85546875" style="518" customWidth="1"/>
    <col min="3" max="3" width="10.5703125" style="518" hidden="1" customWidth="1"/>
    <col min="4" max="4" width="11" style="518" hidden="1" customWidth="1"/>
    <col min="5" max="5" width="13.140625" style="518" hidden="1" customWidth="1"/>
    <col min="6" max="6" width="6.85546875" style="518" customWidth="1"/>
    <col min="7" max="7" width="34.140625" style="518" customWidth="1"/>
    <col min="8" max="8" width="14.42578125" style="759" customWidth="1"/>
    <col min="9" max="9" width="1.5703125" style="750" customWidth="1"/>
    <col min="10" max="10" width="14.42578125" style="759" customWidth="1"/>
    <col min="11" max="11" width="1.85546875" style="750" customWidth="1"/>
    <col min="12" max="12" width="14.7109375" style="759" customWidth="1"/>
    <col min="13" max="16384" width="9.140625" style="518"/>
  </cols>
  <sheetData>
    <row r="1" spans="1:14" ht="18" customHeight="1">
      <c r="A1" s="166"/>
      <c r="B1" s="900" t="s">
        <v>432</v>
      </c>
      <c r="C1" s="900"/>
      <c r="D1" s="900"/>
      <c r="E1" s="900"/>
      <c r="F1" s="900"/>
      <c r="G1" s="2" t="s">
        <v>433</v>
      </c>
      <c r="H1" s="757"/>
      <c r="I1" s="746"/>
      <c r="J1" s="757"/>
      <c r="K1" s="746"/>
      <c r="L1" s="757"/>
    </row>
    <row r="2" spans="1:14" ht="18" customHeight="1">
      <c r="A2" s="166"/>
      <c r="B2" s="900"/>
      <c r="C2" s="900"/>
      <c r="D2" s="900"/>
      <c r="E2" s="900"/>
      <c r="F2" s="900"/>
      <c r="G2" s="58" t="s">
        <v>434</v>
      </c>
      <c r="H2" s="757"/>
      <c r="I2" s="746"/>
      <c r="J2" s="757"/>
      <c r="K2" s="746"/>
      <c r="L2" s="757"/>
    </row>
    <row r="3" spans="1:14" ht="15" customHeight="1" thickBot="1">
      <c r="A3" s="164"/>
      <c r="B3" s="248"/>
      <c r="C3" s="248"/>
      <c r="D3" s="248"/>
      <c r="E3" s="248"/>
      <c r="F3" s="248"/>
      <c r="G3" s="248"/>
      <c r="H3" s="758"/>
      <c r="I3" s="747"/>
      <c r="J3" s="758"/>
      <c r="K3" s="747"/>
      <c r="L3" s="758"/>
    </row>
    <row r="4" spans="1:14" s="519" customFormat="1" ht="3.75" customHeight="1">
      <c r="A4" s="116"/>
      <c r="B4" s="117"/>
      <c r="C4" s="117"/>
      <c r="D4" s="117"/>
      <c r="E4" s="117"/>
      <c r="F4" s="117"/>
      <c r="G4" s="117"/>
      <c r="H4" s="497"/>
      <c r="I4" s="117"/>
      <c r="J4" s="497"/>
      <c r="K4" s="117"/>
      <c r="L4" s="497"/>
    </row>
    <row r="5" spans="1:14" s="519" customFormat="1" ht="15.75" customHeight="1">
      <c r="A5" s="116"/>
      <c r="B5" s="573" t="s">
        <v>210</v>
      </c>
      <c r="C5" s="127"/>
      <c r="D5" s="117"/>
      <c r="E5" s="498">
        <v>2012</v>
      </c>
      <c r="F5" s="498"/>
      <c r="G5" s="498"/>
      <c r="H5" s="258" t="s">
        <v>483</v>
      </c>
      <c r="I5" s="257"/>
      <c r="J5" s="258" t="s">
        <v>493</v>
      </c>
      <c r="K5" s="257"/>
      <c r="L5" s="258" t="s">
        <v>491</v>
      </c>
    </row>
    <row r="6" spans="1:14" s="519" customFormat="1" ht="15.75">
      <c r="A6" s="116"/>
      <c r="B6" s="569" t="s">
        <v>211</v>
      </c>
      <c r="C6" s="467">
        <v>2010</v>
      </c>
      <c r="D6" s="467">
        <v>2011</v>
      </c>
      <c r="E6" s="467"/>
      <c r="F6" s="467"/>
      <c r="G6" s="467"/>
      <c r="H6" s="646"/>
      <c r="I6" s="263"/>
      <c r="J6" s="646" t="s">
        <v>468</v>
      </c>
      <c r="K6" s="263"/>
      <c r="L6" s="264" t="s">
        <v>467</v>
      </c>
    </row>
    <row r="7" spans="1:14" s="519" customFormat="1" ht="15.75">
      <c r="A7" s="116"/>
      <c r="B7" s="122"/>
      <c r="C7" s="467"/>
      <c r="D7" s="467"/>
      <c r="E7" s="467"/>
      <c r="F7" s="467"/>
      <c r="G7" s="467"/>
      <c r="H7" s="267"/>
      <c r="I7" s="263"/>
      <c r="J7" s="267" t="s">
        <v>465</v>
      </c>
      <c r="K7" s="263"/>
      <c r="L7" s="267" t="s">
        <v>466</v>
      </c>
    </row>
    <row r="8" spans="1:14" s="519" customFormat="1" ht="4.9000000000000004" customHeight="1">
      <c r="A8" s="116"/>
      <c r="B8" s="123"/>
      <c r="C8" s="468"/>
      <c r="D8" s="468"/>
      <c r="E8" s="468"/>
      <c r="F8" s="117"/>
      <c r="G8" s="117"/>
      <c r="H8" s="499"/>
      <c r="I8" s="619"/>
      <c r="J8" s="499"/>
      <c r="K8" s="619"/>
      <c r="L8" s="499"/>
    </row>
    <row r="9" spans="1:14" s="519" customFormat="1" ht="3" customHeight="1">
      <c r="A9" s="116"/>
      <c r="B9" s="123"/>
      <c r="C9" s="117"/>
      <c r="D9" s="117"/>
      <c r="E9" s="117"/>
      <c r="F9" s="117"/>
      <c r="G9" s="117"/>
      <c r="H9" s="497"/>
      <c r="I9" s="117"/>
      <c r="J9" s="497"/>
      <c r="K9" s="117"/>
      <c r="L9" s="497"/>
    </row>
    <row r="10" spans="1:14" s="520" customFormat="1" ht="15.75">
      <c r="A10" s="121"/>
      <c r="B10" s="123"/>
      <c r="C10" s="237"/>
      <c r="D10" s="237"/>
      <c r="E10" s="237"/>
      <c r="F10" s="237"/>
      <c r="G10" s="237"/>
      <c r="H10" s="959" t="s">
        <v>485</v>
      </c>
      <c r="I10" s="959"/>
      <c r="J10" s="959"/>
      <c r="K10" s="959"/>
      <c r="L10" s="959"/>
      <c r="M10" s="710"/>
      <c r="N10" s="710"/>
    </row>
    <row r="11" spans="1:14" s="520" customFormat="1" ht="4.5" customHeight="1" thickBot="1">
      <c r="A11" s="470"/>
      <c r="B11" s="471"/>
      <c r="C11" s="444"/>
      <c r="D11" s="444"/>
      <c r="E11" s="444"/>
      <c r="F11" s="444"/>
      <c r="G11" s="444"/>
      <c r="H11" s="444"/>
      <c r="I11" s="444"/>
      <c r="J11" s="444"/>
      <c r="K11" s="444"/>
      <c r="L11" s="444"/>
    </row>
    <row r="12" spans="1:14" s="276" customFormat="1" ht="20.100000000000001" customHeight="1">
      <c r="A12" s="274"/>
      <c r="B12" s="310" t="s">
        <v>403</v>
      </c>
      <c r="C12" s="319">
        <v>67993.043000000005</v>
      </c>
      <c r="D12" s="319">
        <v>50413.279999999999</v>
      </c>
      <c r="E12" s="319">
        <v>73210.168999999994</v>
      </c>
      <c r="F12" s="319"/>
      <c r="G12" s="319"/>
      <c r="H12" s="687">
        <v>47326.586000000003</v>
      </c>
      <c r="I12" s="687"/>
      <c r="J12" s="687">
        <v>80762.236000000004</v>
      </c>
      <c r="K12" s="687"/>
      <c r="L12" s="687">
        <v>13912.25</v>
      </c>
    </row>
    <row r="13" spans="1:14" s="519" customFormat="1" ht="15" customHeight="1">
      <c r="A13" s="110"/>
      <c r="B13" s="315" t="s">
        <v>213</v>
      </c>
      <c r="C13" s="500"/>
      <c r="D13" s="500"/>
      <c r="E13" s="500"/>
      <c r="F13" s="500"/>
      <c r="G13" s="500"/>
      <c r="H13" s="688"/>
      <c r="I13" s="688"/>
      <c r="J13" s="688"/>
      <c r="K13" s="688"/>
      <c r="L13" s="688"/>
      <c r="M13" s="276"/>
    </row>
    <row r="14" spans="1:14" s="519" customFormat="1" ht="5.0999999999999996" customHeight="1">
      <c r="A14" s="110"/>
      <c r="B14" s="315"/>
      <c r="C14" s="500"/>
      <c r="D14" s="500"/>
      <c r="E14" s="500"/>
      <c r="F14" s="500"/>
      <c r="G14" s="500"/>
      <c r="H14" s="688"/>
      <c r="I14" s="688"/>
      <c r="J14" s="688"/>
      <c r="K14" s="688"/>
      <c r="L14" s="688"/>
      <c r="M14" s="276"/>
    </row>
    <row r="15" spans="1:14" s="519" customFormat="1" ht="15" customHeight="1">
      <c r="A15" s="110"/>
      <c r="B15" s="472" t="s">
        <v>216</v>
      </c>
      <c r="C15" s="500">
        <v>64952.821000000004</v>
      </c>
      <c r="D15" s="500">
        <v>50196.54</v>
      </c>
      <c r="E15" s="500">
        <v>67613.668999999994</v>
      </c>
      <c r="F15" s="500"/>
      <c r="G15" s="500"/>
      <c r="H15" s="688">
        <v>46450.862000000001</v>
      </c>
      <c r="I15" s="688"/>
      <c r="J15" s="688">
        <v>80005.843999999997</v>
      </c>
      <c r="K15" s="688"/>
      <c r="L15" s="688">
        <v>13907.33</v>
      </c>
      <c r="M15" s="710"/>
    </row>
    <row r="16" spans="1:14" s="519" customFormat="1" ht="15" customHeight="1">
      <c r="A16" s="110"/>
      <c r="B16" s="472" t="s">
        <v>217</v>
      </c>
      <c r="C16" s="500">
        <v>45.070999999999998</v>
      </c>
      <c r="D16" s="500">
        <v>157.73699999999999</v>
      </c>
      <c r="E16" s="500">
        <v>2213.277</v>
      </c>
      <c r="F16" s="500"/>
      <c r="G16" s="500"/>
      <c r="H16" s="737">
        <v>170.947</v>
      </c>
      <c r="I16" s="688"/>
      <c r="J16" s="737">
        <v>44.499000000000002</v>
      </c>
      <c r="K16" s="688"/>
      <c r="L16" s="689">
        <v>2.34</v>
      </c>
      <c r="M16" s="276"/>
    </row>
    <row r="17" spans="1:16" s="519" customFormat="1" ht="15" customHeight="1">
      <c r="A17" s="110"/>
      <c r="B17" s="472" t="s">
        <v>435</v>
      </c>
      <c r="C17" s="500">
        <v>2967.0329999999999</v>
      </c>
      <c r="D17" s="500">
        <v>59.003</v>
      </c>
      <c r="E17" s="500">
        <v>3340.029</v>
      </c>
      <c r="F17" s="500"/>
      <c r="G17" s="500"/>
      <c r="H17" s="689">
        <v>691.09199999999998</v>
      </c>
      <c r="I17" s="688"/>
      <c r="J17" s="689">
        <v>711.89300000000003</v>
      </c>
      <c r="K17" s="688"/>
      <c r="L17" s="689">
        <v>2.58</v>
      </c>
      <c r="M17" s="276"/>
    </row>
    <row r="18" spans="1:16" s="519" customFormat="1" ht="15" customHeight="1">
      <c r="A18" s="110"/>
      <c r="B18" s="472" t="s">
        <v>404</v>
      </c>
      <c r="C18" s="500">
        <v>28.117999999999999</v>
      </c>
      <c r="D18" s="320">
        <v>0</v>
      </c>
      <c r="E18" s="319" t="s">
        <v>456</v>
      </c>
      <c r="F18" s="500"/>
      <c r="G18" s="500"/>
      <c r="H18" s="689">
        <v>13.685</v>
      </c>
      <c r="I18" s="678"/>
      <c r="J18" s="689">
        <v>0</v>
      </c>
      <c r="K18" s="678"/>
      <c r="L18" s="689" t="s">
        <v>496</v>
      </c>
      <c r="M18" s="276"/>
    </row>
    <row r="19" spans="1:16" s="519" customFormat="1" ht="5.0999999999999996" customHeight="1">
      <c r="A19" s="110"/>
      <c r="B19" s="150"/>
      <c r="C19" s="500"/>
      <c r="D19" s="500"/>
      <c r="E19" s="500"/>
      <c r="F19" s="500"/>
      <c r="G19" s="500"/>
      <c r="H19" s="688"/>
      <c r="I19" s="688"/>
      <c r="J19" s="688"/>
      <c r="K19" s="688"/>
      <c r="L19" s="688"/>
      <c r="M19" s="276"/>
    </row>
    <row r="20" spans="1:16" s="519" customFormat="1" ht="12.75" customHeight="1">
      <c r="A20" s="110"/>
      <c r="B20" s="310" t="s">
        <v>299</v>
      </c>
      <c r="C20" s="500"/>
      <c r="D20" s="500"/>
      <c r="E20" s="319">
        <v>34589.387999999999</v>
      </c>
      <c r="F20" s="319"/>
      <c r="G20" s="319"/>
      <c r="H20" s="687">
        <v>28207.835999999999</v>
      </c>
      <c r="I20" s="687"/>
      <c r="J20" s="687">
        <v>26908.296999999999</v>
      </c>
      <c r="K20" s="687"/>
      <c r="L20" s="687">
        <v>1694.72</v>
      </c>
      <c r="M20" s="276"/>
    </row>
    <row r="21" spans="1:16" s="282" customFormat="1" ht="15" customHeight="1">
      <c r="A21" s="209"/>
      <c r="B21" s="311" t="s">
        <v>405</v>
      </c>
      <c r="C21" s="500"/>
      <c r="D21" s="500"/>
      <c r="E21" s="500"/>
      <c r="F21" s="500"/>
      <c r="G21" s="500"/>
      <c r="H21" s="688"/>
      <c r="I21" s="688"/>
      <c r="J21" s="688"/>
      <c r="K21" s="688"/>
      <c r="L21" s="688"/>
      <c r="M21" s="276"/>
    </row>
    <row r="22" spans="1:16" s="282" customFormat="1" ht="4.5" customHeight="1">
      <c r="A22" s="209"/>
      <c r="B22" s="311"/>
      <c r="C22" s="500"/>
      <c r="D22" s="500"/>
      <c r="E22" s="500"/>
      <c r="F22" s="500"/>
      <c r="G22" s="500"/>
      <c r="H22" s="688"/>
      <c r="I22" s="688"/>
      <c r="J22" s="688"/>
      <c r="K22" s="688"/>
      <c r="L22" s="688"/>
      <c r="M22" s="276"/>
    </row>
    <row r="23" spans="1:16" s="282" customFormat="1" ht="15" customHeight="1">
      <c r="A23" s="209"/>
      <c r="B23" s="490" t="s">
        <v>436</v>
      </c>
      <c r="C23" s="500"/>
      <c r="D23" s="500"/>
      <c r="E23" s="500">
        <v>283</v>
      </c>
      <c r="F23" s="500"/>
      <c r="G23" s="500"/>
      <c r="H23" s="689">
        <v>179.798</v>
      </c>
      <c r="I23" s="688"/>
      <c r="J23" s="689">
        <v>175.89500000000001</v>
      </c>
      <c r="K23" s="688"/>
      <c r="L23" s="689" t="s">
        <v>496</v>
      </c>
      <c r="M23" s="276"/>
    </row>
    <row r="24" spans="1:16" s="519" customFormat="1" ht="15" customHeight="1">
      <c r="A24" s="110"/>
      <c r="B24" s="760" t="s">
        <v>460</v>
      </c>
      <c r="C24" s="678">
        <v>0</v>
      </c>
      <c r="D24" s="678">
        <v>0</v>
      </c>
      <c r="E24" s="737" t="s">
        <v>215</v>
      </c>
      <c r="F24" s="737"/>
      <c r="G24" s="737"/>
      <c r="H24" s="689">
        <v>3033.7330000000002</v>
      </c>
      <c r="I24" s="688"/>
      <c r="J24" s="689">
        <v>90.585999999999999</v>
      </c>
      <c r="K24" s="688"/>
      <c r="L24" s="689">
        <v>113.41</v>
      </c>
      <c r="M24" s="276"/>
    </row>
    <row r="25" spans="1:16" s="519" customFormat="1" ht="15" customHeight="1">
      <c r="A25" s="110"/>
      <c r="B25" s="760" t="s">
        <v>408</v>
      </c>
      <c r="C25" s="688">
        <v>9020.6370000000006</v>
      </c>
      <c r="D25" s="688">
        <v>11984.272999999999</v>
      </c>
      <c r="E25" s="688">
        <v>12584.614</v>
      </c>
      <c r="F25" s="688"/>
      <c r="G25" s="688"/>
      <c r="H25" s="688">
        <v>24124.16</v>
      </c>
      <c r="I25" s="688"/>
      <c r="J25" s="688">
        <v>25929.353999999999</v>
      </c>
      <c r="K25" s="688"/>
      <c r="L25" s="688">
        <v>1581.32</v>
      </c>
      <c r="M25" s="276"/>
      <c r="P25" s="475"/>
    </row>
    <row r="26" spans="1:16" s="519" customFormat="1" ht="15" customHeight="1">
      <c r="A26" s="110"/>
      <c r="B26" s="760" t="s">
        <v>404</v>
      </c>
      <c r="C26" s="688">
        <v>163.05099999999999</v>
      </c>
      <c r="D26" s="688">
        <v>3701.5889999999999</v>
      </c>
      <c r="E26" s="688">
        <v>21721</v>
      </c>
      <c r="F26" s="688"/>
      <c r="G26" s="688"/>
      <c r="H26" s="688">
        <v>870.14499999999998</v>
      </c>
      <c r="I26" s="688"/>
      <c r="J26" s="688">
        <v>712.46199999999999</v>
      </c>
      <c r="K26" s="688"/>
      <c r="L26" s="688" t="s">
        <v>496</v>
      </c>
      <c r="M26" s="276"/>
    </row>
    <row r="27" spans="1:16" s="519" customFormat="1" ht="5.0999999999999996" customHeight="1">
      <c r="A27" s="110"/>
      <c r="B27" s="150"/>
      <c r="C27" s="500"/>
      <c r="D27" s="500"/>
      <c r="E27" s="500"/>
      <c r="F27" s="500"/>
      <c r="G27" s="500"/>
      <c r="H27" s="688"/>
      <c r="I27" s="688"/>
      <c r="J27" s="688"/>
      <c r="K27" s="688"/>
      <c r="L27" s="688"/>
      <c r="M27" s="276"/>
    </row>
    <row r="28" spans="1:16" s="519" customFormat="1" ht="12.75" customHeight="1">
      <c r="A28" s="110"/>
      <c r="B28" s="310" t="s">
        <v>227</v>
      </c>
      <c r="C28" s="319">
        <v>689726.71400000004</v>
      </c>
      <c r="D28" s="319">
        <v>870091.46200000006</v>
      </c>
      <c r="E28" s="319">
        <v>761433.15300000005</v>
      </c>
      <c r="F28" s="319"/>
      <c r="G28" s="319"/>
      <c r="H28" s="687">
        <v>505135.67200000002</v>
      </c>
      <c r="I28" s="687"/>
      <c r="J28" s="687">
        <v>914201.12800000003</v>
      </c>
      <c r="K28" s="687"/>
      <c r="L28" s="687">
        <v>32468.52</v>
      </c>
      <c r="M28" s="276"/>
    </row>
    <row r="29" spans="1:16" s="282" customFormat="1" ht="15" customHeight="1">
      <c r="A29" s="209"/>
      <c r="B29" s="311" t="s">
        <v>228</v>
      </c>
      <c r="C29" s="500"/>
      <c r="D29" s="500"/>
      <c r="E29" s="500"/>
      <c r="F29" s="500"/>
      <c r="G29" s="500"/>
      <c r="H29" s="688"/>
      <c r="I29" s="688"/>
      <c r="J29" s="688"/>
      <c r="K29" s="688"/>
      <c r="L29" s="688"/>
      <c r="M29" s="276"/>
    </row>
    <row r="30" spans="1:16" s="282" customFormat="1" ht="5.0999999999999996" customHeight="1">
      <c r="A30" s="209"/>
      <c r="B30" s="311"/>
      <c r="C30" s="500"/>
      <c r="D30" s="500"/>
      <c r="E30" s="500"/>
      <c r="F30" s="500"/>
      <c r="G30" s="500"/>
      <c r="H30" s="688"/>
      <c r="I30" s="688"/>
      <c r="J30" s="688"/>
      <c r="K30" s="688"/>
      <c r="L30" s="688"/>
      <c r="M30" s="276"/>
    </row>
    <row r="31" spans="1:16" s="519" customFormat="1" ht="14.25" customHeight="1">
      <c r="A31" s="110"/>
      <c r="B31" s="472" t="s">
        <v>229</v>
      </c>
      <c r="C31" s="500">
        <v>130521.90300000001</v>
      </c>
      <c r="D31" s="500">
        <v>129422.679</v>
      </c>
      <c r="E31" s="500">
        <v>184410.18</v>
      </c>
      <c r="F31" s="500"/>
      <c r="G31" s="500"/>
      <c r="H31" s="688">
        <v>451289.08199999999</v>
      </c>
      <c r="I31" s="688"/>
      <c r="J31" s="688">
        <v>498950.44699999999</v>
      </c>
      <c r="K31" s="688"/>
      <c r="L31" s="688">
        <v>29567.98</v>
      </c>
      <c r="M31" s="276"/>
    </row>
    <row r="32" spans="1:16" s="519" customFormat="1" ht="14.25" customHeight="1">
      <c r="A32" s="110"/>
      <c r="B32" s="472" t="s">
        <v>230</v>
      </c>
      <c r="C32" s="500">
        <v>517660.68300000002</v>
      </c>
      <c r="D32" s="500">
        <v>710456.97199999995</v>
      </c>
      <c r="E32" s="500">
        <v>518624.40299999999</v>
      </c>
      <c r="F32" s="500"/>
      <c r="G32" s="500"/>
      <c r="H32" s="688">
        <v>30085.512999999999</v>
      </c>
      <c r="I32" s="688"/>
      <c r="J32" s="688">
        <v>381008.74300000002</v>
      </c>
      <c r="K32" s="688"/>
      <c r="L32" s="688">
        <v>2028.39</v>
      </c>
      <c r="M32" s="276"/>
    </row>
    <row r="33" spans="1:19" s="519" customFormat="1" ht="14.25" customHeight="1">
      <c r="A33" s="110"/>
      <c r="B33" s="472" t="s">
        <v>231</v>
      </c>
      <c r="C33" s="500">
        <v>13459.206</v>
      </c>
      <c r="D33" s="500">
        <v>7149.8379999999997</v>
      </c>
      <c r="E33" s="500">
        <v>10146.404</v>
      </c>
      <c r="F33" s="500"/>
      <c r="G33" s="500"/>
      <c r="H33" s="688">
        <v>16115.496999999999</v>
      </c>
      <c r="I33" s="688"/>
      <c r="J33" s="688">
        <v>12806.684999999999</v>
      </c>
      <c r="K33" s="688"/>
      <c r="L33" s="688">
        <v>651.70000000000005</v>
      </c>
      <c r="M33" s="276"/>
    </row>
    <row r="34" spans="1:19" s="519" customFormat="1" ht="14.25" customHeight="1">
      <c r="A34" s="110"/>
      <c r="B34" s="472" t="s">
        <v>437</v>
      </c>
      <c r="C34" s="500">
        <v>20795.078000000001</v>
      </c>
      <c r="D34" s="500">
        <v>8949.5570000000007</v>
      </c>
      <c r="E34" s="500">
        <v>2700</v>
      </c>
      <c r="F34" s="500"/>
      <c r="G34" s="500"/>
      <c r="H34" s="737">
        <v>334.98700000000002</v>
      </c>
      <c r="I34" s="688"/>
      <c r="J34" s="737">
        <v>10689.109</v>
      </c>
      <c r="K34" s="688"/>
      <c r="L34" s="689">
        <v>2.79</v>
      </c>
      <c r="M34" s="276"/>
    </row>
    <row r="35" spans="1:19" s="519" customFormat="1" ht="14.25" customHeight="1">
      <c r="A35" s="110"/>
      <c r="B35" s="472" t="s">
        <v>404</v>
      </c>
      <c r="C35" s="500">
        <v>1858.912</v>
      </c>
      <c r="D35" s="500">
        <v>3117.7420000000002</v>
      </c>
      <c r="E35" s="500">
        <v>45552</v>
      </c>
      <c r="F35" s="500"/>
      <c r="G35" s="500"/>
      <c r="H35" s="688">
        <v>7310.5929999999998</v>
      </c>
      <c r="I35" s="688"/>
      <c r="J35" s="688">
        <v>10746.144</v>
      </c>
      <c r="K35" s="688"/>
      <c r="L35" s="688">
        <v>217.65</v>
      </c>
      <c r="M35" s="276"/>
    </row>
    <row r="36" spans="1:19" s="519" customFormat="1" ht="5.0999999999999996" customHeight="1">
      <c r="A36" s="110"/>
      <c r="B36" s="150"/>
      <c r="C36" s="500"/>
      <c r="D36" s="500"/>
      <c r="E36" s="500"/>
      <c r="F36" s="500"/>
      <c r="G36" s="500"/>
      <c r="H36" s="688"/>
      <c r="I36" s="688"/>
      <c r="J36" s="688"/>
      <c r="K36" s="688"/>
      <c r="L36" s="688"/>
      <c r="M36" s="276"/>
    </row>
    <row r="37" spans="1:19" s="519" customFormat="1" ht="12.75" customHeight="1">
      <c r="A37" s="110"/>
      <c r="B37" s="310" t="s">
        <v>233</v>
      </c>
      <c r="C37" s="319">
        <v>1965565.452</v>
      </c>
      <c r="D37" s="319">
        <v>2005761.176</v>
      </c>
      <c r="E37" s="319">
        <v>2057736.412</v>
      </c>
      <c r="F37" s="319"/>
      <c r="G37" s="319"/>
      <c r="H37" s="687">
        <v>1355617.3259999999</v>
      </c>
      <c r="I37" s="687"/>
      <c r="J37" s="687">
        <v>1075656.8799999999</v>
      </c>
      <c r="K37" s="687"/>
      <c r="L37" s="687">
        <v>75619.929999999993</v>
      </c>
      <c r="M37" s="276"/>
    </row>
    <row r="38" spans="1:19" s="519" customFormat="1" ht="15" customHeight="1">
      <c r="A38" s="110"/>
      <c r="B38" s="315" t="s">
        <v>234</v>
      </c>
      <c r="C38" s="500"/>
      <c r="D38" s="500"/>
      <c r="E38" s="500"/>
      <c r="F38" s="500"/>
      <c r="G38" s="500"/>
      <c r="H38" s="688"/>
      <c r="I38" s="688"/>
      <c r="J38" s="688"/>
      <c r="K38" s="688"/>
      <c r="L38" s="688"/>
      <c r="M38" s="276"/>
    </row>
    <row r="39" spans="1:19" s="519" customFormat="1" ht="5.0999999999999996" customHeight="1">
      <c r="A39" s="110"/>
      <c r="B39" s="150"/>
      <c r="C39" s="500"/>
      <c r="D39" s="500"/>
      <c r="E39" s="500"/>
      <c r="F39" s="500"/>
      <c r="G39" s="500"/>
      <c r="H39" s="688"/>
      <c r="I39" s="688"/>
      <c r="J39" s="688"/>
      <c r="K39" s="688"/>
      <c r="L39" s="688"/>
      <c r="M39" s="276"/>
    </row>
    <row r="40" spans="1:19" s="519" customFormat="1" ht="15" customHeight="1">
      <c r="A40" s="110"/>
      <c r="B40" s="472" t="s">
        <v>235</v>
      </c>
      <c r="C40" s="500">
        <v>274934.538</v>
      </c>
      <c r="D40" s="500">
        <v>393785.11200000002</v>
      </c>
      <c r="E40" s="500">
        <v>300254.48300000001</v>
      </c>
      <c r="F40" s="500"/>
      <c r="G40" s="500"/>
      <c r="H40" s="688">
        <v>264693.91800000001</v>
      </c>
      <c r="I40" s="688"/>
      <c r="J40" s="688">
        <v>307485.783</v>
      </c>
      <c r="K40" s="688"/>
      <c r="L40" s="688">
        <v>10516.46</v>
      </c>
      <c r="M40" s="276"/>
      <c r="S40" s="519" t="s">
        <v>486</v>
      </c>
    </row>
    <row r="41" spans="1:19" s="519" customFormat="1" ht="15" customHeight="1">
      <c r="A41" s="110"/>
      <c r="B41" s="472" t="s">
        <v>236</v>
      </c>
      <c r="C41" s="500">
        <v>1690630.9140000001</v>
      </c>
      <c r="D41" s="500">
        <v>1611976.064</v>
      </c>
      <c r="E41" s="500">
        <v>1757481.929</v>
      </c>
      <c r="F41" s="500"/>
      <c r="G41" s="500"/>
      <c r="H41" s="688">
        <v>1090923.4080000001</v>
      </c>
      <c r="I41" s="688"/>
      <c r="J41" s="688">
        <v>768171.09699999995</v>
      </c>
      <c r="K41" s="688"/>
      <c r="L41" s="688">
        <v>65103.46</v>
      </c>
      <c r="M41" s="276"/>
    </row>
    <row r="42" spans="1:19" s="519" customFormat="1" ht="15" customHeight="1">
      <c r="A42" s="110"/>
      <c r="B42" s="472" t="s">
        <v>404</v>
      </c>
      <c r="C42" s="320">
        <v>0</v>
      </c>
      <c r="D42" s="320">
        <v>0</v>
      </c>
      <c r="E42" s="320">
        <v>0</v>
      </c>
      <c r="F42" s="320"/>
      <c r="G42" s="320"/>
      <c r="H42" s="689">
        <v>0</v>
      </c>
      <c r="I42" s="678"/>
      <c r="J42" s="689"/>
      <c r="K42" s="678"/>
      <c r="L42" s="689"/>
      <c r="M42" s="276"/>
    </row>
    <row r="43" spans="1:19" s="519" customFormat="1" ht="5.0999999999999996" customHeight="1">
      <c r="A43" s="110"/>
      <c r="B43" s="150"/>
      <c r="C43" s="500"/>
      <c r="D43" s="500"/>
      <c r="E43" s="500"/>
      <c r="F43" s="500"/>
      <c r="G43" s="500"/>
      <c r="H43" s="688"/>
      <c r="I43" s="688"/>
      <c r="J43" s="688"/>
      <c r="K43" s="688"/>
      <c r="L43" s="688"/>
      <c r="M43" s="276"/>
    </row>
    <row r="44" spans="1:19" s="519" customFormat="1" ht="12.75" customHeight="1">
      <c r="A44" s="110"/>
      <c r="B44" s="310" t="s">
        <v>237</v>
      </c>
      <c r="C44" s="319">
        <v>134765.50599999999</v>
      </c>
      <c r="D44" s="319">
        <v>275619.641</v>
      </c>
      <c r="E44" s="319">
        <v>153390.424</v>
      </c>
      <c r="F44" s="319"/>
      <c r="G44" s="319"/>
      <c r="H44" s="687">
        <v>819382.64399999997</v>
      </c>
      <c r="I44" s="687"/>
      <c r="J44" s="687">
        <v>465254.696</v>
      </c>
      <c r="K44" s="687"/>
      <c r="L44" s="687">
        <v>9752.91</v>
      </c>
      <c r="M44" s="276"/>
    </row>
    <row r="45" spans="1:19" s="519" customFormat="1" ht="15" customHeight="1">
      <c r="A45" s="110"/>
      <c r="B45" s="315" t="s">
        <v>238</v>
      </c>
      <c r="C45" s="500"/>
      <c r="D45" s="500"/>
      <c r="E45" s="500"/>
      <c r="F45" s="500"/>
      <c r="G45" s="500"/>
      <c r="H45" s="688"/>
      <c r="I45" s="688"/>
      <c r="J45" s="688"/>
      <c r="K45" s="688"/>
      <c r="L45" s="688"/>
      <c r="M45" s="276"/>
    </row>
    <row r="46" spans="1:19" s="519" customFormat="1" ht="2.25" customHeight="1">
      <c r="A46" s="110"/>
      <c r="B46" s="150"/>
      <c r="C46" s="500"/>
      <c r="D46" s="500"/>
      <c r="E46" s="500"/>
      <c r="F46" s="500"/>
      <c r="G46" s="500"/>
      <c r="H46" s="688"/>
      <c r="I46" s="688"/>
      <c r="J46" s="688"/>
      <c r="K46" s="688"/>
      <c r="L46" s="688"/>
      <c r="M46" s="276"/>
    </row>
    <row r="47" spans="1:19" s="519" customFormat="1" ht="14.25" customHeight="1">
      <c r="A47" s="110"/>
      <c r="B47" s="472" t="s">
        <v>239</v>
      </c>
      <c r="C47" s="500">
        <v>1115.5650000000001</v>
      </c>
      <c r="D47" s="500">
        <v>4730.933</v>
      </c>
      <c r="E47" s="500">
        <v>66575</v>
      </c>
      <c r="F47" s="500"/>
      <c r="G47" s="500"/>
      <c r="H47" s="737">
        <v>59835.597000000002</v>
      </c>
      <c r="I47" s="688"/>
      <c r="J47" s="737">
        <v>148672.82399999999</v>
      </c>
      <c r="K47" s="688"/>
      <c r="L47" s="689">
        <v>6918.05</v>
      </c>
      <c r="M47" s="276"/>
    </row>
    <row r="48" spans="1:19" s="519" customFormat="1" ht="14.25" customHeight="1">
      <c r="A48" s="110"/>
      <c r="B48" s="472" t="s">
        <v>240</v>
      </c>
      <c r="C48" s="500">
        <v>1944.002</v>
      </c>
      <c r="D48" s="500">
        <v>11959.172</v>
      </c>
      <c r="E48" s="500">
        <v>400</v>
      </c>
      <c r="F48" s="500"/>
      <c r="G48" s="500"/>
      <c r="H48" s="689">
        <v>716189.84100000001</v>
      </c>
      <c r="I48" s="688"/>
      <c r="J48" s="689">
        <v>151835.81</v>
      </c>
      <c r="K48" s="688"/>
      <c r="L48" s="689">
        <v>620.4</v>
      </c>
      <c r="M48" s="276"/>
    </row>
    <row r="49" spans="1:13" s="519" customFormat="1" ht="14.25" customHeight="1">
      <c r="A49" s="110"/>
      <c r="B49" s="472" t="s">
        <v>438</v>
      </c>
      <c r="C49" s="500">
        <v>98151.376999999993</v>
      </c>
      <c r="D49" s="500">
        <v>186995.617</v>
      </c>
      <c r="E49" s="500">
        <v>10743</v>
      </c>
      <c r="F49" s="500"/>
      <c r="G49" s="500"/>
      <c r="H49" s="689">
        <v>67.653999999999996</v>
      </c>
      <c r="I49" s="688"/>
      <c r="J49" s="689">
        <v>33.78</v>
      </c>
      <c r="K49" s="688"/>
      <c r="L49" s="689" t="s">
        <v>496</v>
      </c>
      <c r="M49" s="276"/>
    </row>
    <row r="50" spans="1:13" s="519" customFormat="1" ht="14.25" customHeight="1">
      <c r="A50" s="110"/>
      <c r="B50" s="472" t="s">
        <v>241</v>
      </c>
      <c r="C50" s="500">
        <v>19676.982</v>
      </c>
      <c r="D50" s="500">
        <v>49699.726999999999</v>
      </c>
      <c r="E50" s="500">
        <v>23713.141</v>
      </c>
      <c r="F50" s="500"/>
      <c r="G50" s="500"/>
      <c r="H50" s="688">
        <v>10019.846</v>
      </c>
      <c r="I50" s="688"/>
      <c r="J50" s="688">
        <v>7693.857</v>
      </c>
      <c r="K50" s="688"/>
      <c r="L50" s="689">
        <v>480.87</v>
      </c>
      <c r="M50" s="276"/>
    </row>
    <row r="51" spans="1:13" s="519" customFormat="1" ht="14.25" customHeight="1">
      <c r="A51" s="110"/>
      <c r="B51" s="472" t="s">
        <v>242</v>
      </c>
      <c r="C51" s="500">
        <v>13728.699000000001</v>
      </c>
      <c r="D51" s="500">
        <v>21590.226999999999</v>
      </c>
      <c r="E51" s="500">
        <v>41321.684000000001</v>
      </c>
      <c r="F51" s="500"/>
      <c r="G51" s="500"/>
      <c r="H51" s="688">
        <v>29492.718000000001</v>
      </c>
      <c r="I51" s="688"/>
      <c r="J51" s="688">
        <v>40201.319000000003</v>
      </c>
      <c r="K51" s="688"/>
      <c r="L51" s="688">
        <v>1652.62</v>
      </c>
      <c r="M51" s="276"/>
    </row>
    <row r="52" spans="1:13" s="519" customFormat="1" ht="14.25" customHeight="1">
      <c r="A52" s="110"/>
      <c r="B52" s="472" t="s">
        <v>404</v>
      </c>
      <c r="C52" s="320" t="s">
        <v>215</v>
      </c>
      <c r="D52" s="500">
        <v>25.417999999999999</v>
      </c>
      <c r="E52" s="500">
        <v>10638</v>
      </c>
      <c r="F52" s="500"/>
      <c r="G52" s="500"/>
      <c r="H52" s="689">
        <v>3776.9879999999998</v>
      </c>
      <c r="I52" s="688"/>
      <c r="J52" s="689">
        <v>116817.106</v>
      </c>
      <c r="K52" s="688"/>
      <c r="L52" s="689">
        <v>80.97</v>
      </c>
      <c r="M52" s="276"/>
    </row>
    <row r="53" spans="1:13" s="519" customFormat="1" ht="5.25" customHeight="1">
      <c r="A53" s="110"/>
      <c r="B53" s="150"/>
      <c r="C53" s="500"/>
      <c r="D53" s="500"/>
      <c r="E53" s="500"/>
      <c r="F53" s="500"/>
      <c r="G53" s="500"/>
      <c r="H53" s="688"/>
      <c r="I53" s="688"/>
      <c r="J53" s="688"/>
      <c r="K53" s="688"/>
      <c r="L53" s="688"/>
      <c r="M53" s="276"/>
    </row>
    <row r="54" spans="1:13" s="519" customFormat="1" ht="12.75" customHeight="1">
      <c r="A54" s="110"/>
      <c r="B54" s="310" t="s">
        <v>244</v>
      </c>
      <c r="C54" s="319">
        <v>225629.49600000001</v>
      </c>
      <c r="D54" s="319">
        <v>425892.31099999999</v>
      </c>
      <c r="E54" s="319">
        <v>435178.902</v>
      </c>
      <c r="F54" s="319"/>
      <c r="G54" s="319"/>
      <c r="H54" s="687">
        <v>360424.32699999999</v>
      </c>
      <c r="I54" s="687"/>
      <c r="J54" s="687">
        <v>515150.06199999998</v>
      </c>
      <c r="K54" s="687"/>
      <c r="L54" s="687">
        <v>54646.400000000001</v>
      </c>
      <c r="M54" s="276"/>
    </row>
    <row r="55" spans="1:13" s="519" customFormat="1" ht="15" customHeight="1">
      <c r="A55" s="110"/>
      <c r="B55" s="315" t="s">
        <v>245</v>
      </c>
      <c r="C55" s="500"/>
      <c r="D55" s="500"/>
      <c r="E55" s="500"/>
      <c r="F55" s="500"/>
      <c r="G55" s="500"/>
      <c r="H55" s="688"/>
      <c r="I55" s="688"/>
      <c r="J55" s="688"/>
      <c r="K55" s="688"/>
      <c r="L55" s="688"/>
      <c r="M55" s="276"/>
    </row>
    <row r="56" spans="1:13" s="519" customFormat="1" ht="3.75" customHeight="1">
      <c r="A56" s="110"/>
      <c r="B56" s="150"/>
      <c r="C56" s="500"/>
      <c r="D56" s="500"/>
      <c r="E56" s="500"/>
      <c r="F56" s="500"/>
      <c r="G56" s="500"/>
      <c r="H56" s="688"/>
      <c r="I56" s="688"/>
      <c r="J56" s="688"/>
      <c r="K56" s="688"/>
      <c r="L56" s="688"/>
      <c r="M56" s="276"/>
    </row>
    <row r="57" spans="1:13" s="519" customFormat="1" ht="14.25" customHeight="1">
      <c r="A57" s="110"/>
      <c r="B57" s="472" t="s">
        <v>247</v>
      </c>
      <c r="C57" s="500">
        <v>210869.77100000001</v>
      </c>
      <c r="D57" s="500">
        <v>404873.712</v>
      </c>
      <c r="E57" s="500">
        <v>418749.451</v>
      </c>
      <c r="F57" s="500"/>
      <c r="G57" s="500"/>
      <c r="H57" s="688">
        <v>350754.09600000002</v>
      </c>
      <c r="I57" s="688"/>
      <c r="J57" s="688">
        <v>458855.83</v>
      </c>
      <c r="K57" s="688"/>
      <c r="L57" s="688">
        <v>51134.58</v>
      </c>
      <c r="M57" s="276"/>
    </row>
    <row r="58" spans="1:13" s="519" customFormat="1" ht="14.25" customHeight="1">
      <c r="A58" s="110"/>
      <c r="B58" s="472" t="s">
        <v>248</v>
      </c>
      <c r="C58" s="500">
        <v>14008.679</v>
      </c>
      <c r="D58" s="500">
        <v>20480.213</v>
      </c>
      <c r="E58" s="500">
        <v>15620.897000000001</v>
      </c>
      <c r="F58" s="500"/>
      <c r="G58" s="500"/>
      <c r="H58" s="688">
        <v>5358.701</v>
      </c>
      <c r="I58" s="688"/>
      <c r="J58" s="688">
        <v>50027.781999999999</v>
      </c>
      <c r="K58" s="688"/>
      <c r="L58" s="688">
        <v>2957.2</v>
      </c>
      <c r="M58" s="276"/>
    </row>
    <row r="59" spans="1:13" s="519" customFormat="1" ht="14.25" customHeight="1">
      <c r="A59" s="110"/>
      <c r="B59" s="472" t="s">
        <v>439</v>
      </c>
      <c r="C59" s="500"/>
      <c r="D59" s="500"/>
      <c r="E59" s="500">
        <v>270</v>
      </c>
      <c r="F59" s="500"/>
      <c r="G59" s="500"/>
      <c r="H59" s="688">
        <v>3184.9059999999999</v>
      </c>
      <c r="I59" s="688"/>
      <c r="J59" s="688">
        <v>3925.386</v>
      </c>
      <c r="K59" s="688"/>
      <c r="L59" s="688">
        <v>538.35</v>
      </c>
      <c r="M59" s="276"/>
    </row>
    <row r="60" spans="1:13" s="519" customFormat="1" ht="14.25" customHeight="1">
      <c r="A60" s="110"/>
      <c r="B60" s="472" t="s">
        <v>404</v>
      </c>
      <c r="C60" s="500">
        <v>182.71</v>
      </c>
      <c r="D60" s="500"/>
      <c r="E60" s="500">
        <v>538</v>
      </c>
      <c r="F60" s="500"/>
      <c r="G60" s="500"/>
      <c r="H60" s="688">
        <v>1126.624</v>
      </c>
      <c r="I60" s="688"/>
      <c r="J60" s="688">
        <v>2341.0639999999999</v>
      </c>
      <c r="K60" s="688"/>
      <c r="L60" s="688">
        <v>16.260000000000002</v>
      </c>
      <c r="M60" s="276"/>
    </row>
    <row r="61" spans="1:13" s="519" customFormat="1" ht="6" customHeight="1">
      <c r="A61" s="110"/>
      <c r="B61" s="150"/>
      <c r="C61" s="500"/>
      <c r="D61" s="500"/>
      <c r="E61" s="500"/>
      <c r="F61" s="500"/>
      <c r="G61" s="500"/>
      <c r="H61" s="688"/>
      <c r="I61" s="688"/>
      <c r="J61" s="688"/>
      <c r="K61" s="688"/>
      <c r="L61" s="688"/>
      <c r="M61" s="276"/>
    </row>
    <row r="62" spans="1:13" s="519" customFormat="1" ht="12.75" customHeight="1">
      <c r="A62" s="110"/>
      <c r="B62" s="310" t="s">
        <v>249</v>
      </c>
      <c r="C62" s="313">
        <v>19983790.425000001</v>
      </c>
      <c r="D62" s="313">
        <v>23249490.177000001</v>
      </c>
      <c r="E62" s="313">
        <v>26359303.048999999</v>
      </c>
      <c r="F62" s="313"/>
      <c r="G62" s="313"/>
      <c r="H62" s="687">
        <v>20243349.263999999</v>
      </c>
      <c r="I62" s="677"/>
      <c r="J62" s="687">
        <v>22835713.366999999</v>
      </c>
      <c r="K62" s="677"/>
      <c r="L62" s="687">
        <v>2198373.3199999998</v>
      </c>
      <c r="M62" s="276"/>
    </row>
    <row r="63" spans="1:13" s="519" customFormat="1" ht="15" customHeight="1">
      <c r="A63" s="110"/>
      <c r="B63" s="315" t="s">
        <v>250</v>
      </c>
      <c r="C63" s="318"/>
      <c r="D63" s="318"/>
      <c r="E63" s="318"/>
      <c r="F63" s="318"/>
      <c r="G63" s="318"/>
      <c r="H63" s="688"/>
      <c r="I63" s="680"/>
      <c r="J63" s="688"/>
      <c r="K63" s="680"/>
      <c r="L63" s="688"/>
      <c r="M63" s="276"/>
    </row>
    <row r="64" spans="1:13" s="519" customFormat="1" ht="6" customHeight="1">
      <c r="A64" s="110"/>
      <c r="B64" s="150"/>
      <c r="C64" s="150"/>
      <c r="D64" s="150"/>
      <c r="E64" s="150"/>
      <c r="F64" s="150"/>
      <c r="G64" s="150"/>
      <c r="H64" s="688"/>
      <c r="I64" s="640"/>
      <c r="J64" s="688"/>
      <c r="K64" s="640"/>
      <c r="L64" s="688"/>
      <c r="M64" s="276"/>
    </row>
    <row r="65" spans="1:13" s="519" customFormat="1" ht="14.25" customHeight="1">
      <c r="A65" s="110"/>
      <c r="B65" s="472" t="s">
        <v>251</v>
      </c>
      <c r="C65" s="312">
        <v>18450.066999999999</v>
      </c>
      <c r="D65" s="312">
        <v>23807.944</v>
      </c>
      <c r="E65" s="312">
        <v>13953.698</v>
      </c>
      <c r="F65" s="312"/>
      <c r="G65" s="312"/>
      <c r="H65" s="688">
        <v>11201.423000000001</v>
      </c>
      <c r="I65" s="642"/>
      <c r="J65" s="688">
        <v>7769.9660000000003</v>
      </c>
      <c r="K65" s="642"/>
      <c r="L65" s="688">
        <v>81.75</v>
      </c>
      <c r="M65" s="276"/>
    </row>
    <row r="66" spans="1:13" s="519" customFormat="1" ht="14.25" customHeight="1">
      <c r="A66" s="110"/>
      <c r="B66" s="472" t="s">
        <v>440</v>
      </c>
      <c r="C66" s="312">
        <v>36.356999999999999</v>
      </c>
      <c r="D66" s="312">
        <v>1030.49</v>
      </c>
      <c r="E66" s="312">
        <v>6930.165</v>
      </c>
      <c r="F66" s="312"/>
      <c r="G66" s="312"/>
      <c r="H66" s="688">
        <v>7711.1030000000001</v>
      </c>
      <c r="I66" s="642"/>
      <c r="J66" s="688">
        <v>8950.777</v>
      </c>
      <c r="K66" s="642"/>
      <c r="L66" s="688">
        <v>1039.54</v>
      </c>
      <c r="M66" s="276"/>
    </row>
    <row r="67" spans="1:13" s="519" customFormat="1" ht="14.25" customHeight="1">
      <c r="A67" s="110"/>
      <c r="B67" s="472" t="s">
        <v>414</v>
      </c>
      <c r="C67" s="312">
        <v>1308716.2009999999</v>
      </c>
      <c r="D67" s="312">
        <v>1265348.645</v>
      </c>
      <c r="E67" s="312">
        <v>1297324.808</v>
      </c>
      <c r="F67" s="312"/>
      <c r="G67" s="312"/>
      <c r="H67" s="688">
        <v>1101872.8600000001</v>
      </c>
      <c r="I67" s="642"/>
      <c r="J67" s="688">
        <v>1001178.578</v>
      </c>
      <c r="K67" s="642"/>
      <c r="L67" s="688">
        <v>67186.5</v>
      </c>
      <c r="M67" s="276"/>
    </row>
    <row r="68" spans="1:13" s="519" customFormat="1" ht="14.25" customHeight="1">
      <c r="A68" s="110"/>
      <c r="B68" s="472" t="s">
        <v>415</v>
      </c>
      <c r="C68" s="312">
        <v>4276.8190000000004</v>
      </c>
      <c r="D68" s="312">
        <v>7190.9210000000003</v>
      </c>
      <c r="E68" s="312">
        <v>6803.9920000000002</v>
      </c>
      <c r="F68" s="312"/>
      <c r="G68" s="312"/>
      <c r="H68" s="688">
        <v>29519.403999999999</v>
      </c>
      <c r="I68" s="642"/>
      <c r="J68" s="688">
        <v>20817.732</v>
      </c>
      <c r="K68" s="642"/>
      <c r="L68" s="688">
        <v>678.33</v>
      </c>
      <c r="M68" s="276"/>
    </row>
    <row r="69" spans="1:13" s="519" customFormat="1" ht="14.25" customHeight="1">
      <c r="B69" s="472" t="s">
        <v>253</v>
      </c>
      <c r="C69" s="312">
        <v>274532.15700000001</v>
      </c>
      <c r="D69" s="312">
        <v>210500.592</v>
      </c>
      <c r="E69" s="312">
        <v>227971.57</v>
      </c>
      <c r="F69" s="312"/>
      <c r="G69" s="312"/>
      <c r="H69" s="688">
        <v>104999.75199999999</v>
      </c>
      <c r="I69" s="642"/>
      <c r="J69" s="688">
        <v>92960.58</v>
      </c>
      <c r="K69" s="642"/>
      <c r="L69" s="688">
        <v>10515.42</v>
      </c>
      <c r="M69" s="276"/>
    </row>
    <row r="70" spans="1:13" s="519" customFormat="1" ht="14.25" customHeight="1">
      <c r="B70" s="472" t="s">
        <v>416</v>
      </c>
      <c r="C70" s="312">
        <v>3265320.34</v>
      </c>
      <c r="D70" s="312">
        <v>4473458.6289999997</v>
      </c>
      <c r="E70" s="312">
        <v>4535856.5410000002</v>
      </c>
      <c r="F70" s="312"/>
      <c r="G70" s="312"/>
      <c r="H70" s="688">
        <v>1311249.1470000001</v>
      </c>
      <c r="I70" s="642"/>
      <c r="J70" s="688">
        <v>1217282.5930000001</v>
      </c>
      <c r="K70" s="642"/>
      <c r="L70" s="688">
        <v>35888.720000000001</v>
      </c>
      <c r="M70" s="276"/>
    </row>
    <row r="71" spans="1:13" s="519" customFormat="1" ht="14.25" customHeight="1">
      <c r="B71" s="472" t="s">
        <v>255</v>
      </c>
      <c r="C71" s="312">
        <v>923588.67099999997</v>
      </c>
      <c r="D71" s="312">
        <v>813217.86899999995</v>
      </c>
      <c r="E71" s="312">
        <v>840994.223</v>
      </c>
      <c r="F71" s="312"/>
      <c r="G71" s="312"/>
      <c r="H71" s="688">
        <v>604410.89</v>
      </c>
      <c r="I71" s="642"/>
      <c r="J71" s="688">
        <v>862615.06599999999</v>
      </c>
      <c r="K71" s="642"/>
      <c r="L71" s="688">
        <v>84781.55</v>
      </c>
      <c r="M71" s="276"/>
    </row>
    <row r="72" spans="1:13" s="519" customFormat="1" ht="14.25" customHeight="1">
      <c r="B72" s="490" t="s">
        <v>417</v>
      </c>
      <c r="C72" s="312">
        <v>347954.57</v>
      </c>
      <c r="D72" s="473">
        <v>399603.68900000001</v>
      </c>
      <c r="E72" s="473">
        <v>458837.64299999998</v>
      </c>
      <c r="F72" s="473"/>
      <c r="G72" s="473"/>
      <c r="H72" s="688">
        <v>680834.88100000005</v>
      </c>
      <c r="I72" s="643"/>
      <c r="J72" s="688">
        <v>667395.05700000003</v>
      </c>
      <c r="K72" s="643"/>
      <c r="L72" s="688">
        <v>76935.37</v>
      </c>
      <c r="M72" s="276"/>
    </row>
    <row r="73" spans="1:13" s="519" customFormat="1" ht="12.75" customHeight="1" thickBot="1">
      <c r="A73" s="501"/>
      <c r="B73" s="502"/>
      <c r="C73" s="316"/>
      <c r="D73" s="503"/>
      <c r="E73" s="503"/>
      <c r="F73" s="503"/>
      <c r="G73" s="503"/>
      <c r="H73" s="690"/>
      <c r="I73" s="690"/>
      <c r="J73" s="690"/>
      <c r="K73" s="690"/>
      <c r="L73" s="690"/>
      <c r="M73" s="276"/>
    </row>
    <row r="74" spans="1:13" ht="12.75" customHeight="1">
      <c r="B74" s="434"/>
      <c r="C74" s="504"/>
      <c r="D74" s="505"/>
      <c r="E74" s="505"/>
      <c r="F74" s="505"/>
      <c r="G74" s="505"/>
      <c r="H74" s="711"/>
      <c r="I74" s="711"/>
      <c r="J74" s="711"/>
      <c r="K74" s="711"/>
      <c r="L74" s="711"/>
      <c r="M74" s="276"/>
    </row>
    <row r="75" spans="1:13" ht="17.25" customHeight="1">
      <c r="B75" s="430"/>
      <c r="C75" s="317"/>
      <c r="D75" s="317"/>
      <c r="E75" s="317"/>
      <c r="F75" s="317"/>
      <c r="G75" s="317"/>
      <c r="H75" s="712"/>
      <c r="I75" s="579"/>
      <c r="J75" s="712"/>
      <c r="K75" s="579"/>
      <c r="L75" s="712"/>
      <c r="M75" s="506"/>
    </row>
    <row r="76" spans="1:13" ht="26.25" customHeight="1">
      <c r="B76" s="960"/>
      <c r="C76" s="960"/>
      <c r="D76" s="960"/>
      <c r="E76" s="960"/>
      <c r="F76" s="960"/>
      <c r="G76" s="960"/>
      <c r="H76" s="713"/>
      <c r="I76" s="713"/>
      <c r="J76" s="713"/>
      <c r="K76" s="713"/>
      <c r="L76" s="713"/>
      <c r="M76" s="506"/>
    </row>
    <row r="77" spans="1:13">
      <c r="L77" s="850"/>
    </row>
    <row r="78" spans="1:13">
      <c r="L78" s="850"/>
    </row>
    <row r="79" spans="1:13">
      <c r="L79" s="850"/>
    </row>
    <row r="95" spans="2:33" ht="15.75">
      <c r="B95" s="750"/>
      <c r="C95" s="750"/>
      <c r="D95" s="750"/>
      <c r="E95" s="750"/>
      <c r="F95" s="604"/>
      <c r="G95" s="602"/>
      <c r="H95" s="602"/>
      <c r="I95" s="602"/>
      <c r="J95" s="603"/>
      <c r="K95" s="602"/>
      <c r="L95" s="602"/>
      <c r="M95" s="602"/>
      <c r="N95" s="602"/>
      <c r="O95" s="602"/>
      <c r="P95" s="601"/>
      <c r="Q95" s="750"/>
      <c r="R95" s="750"/>
      <c r="S95" s="750"/>
      <c r="T95" s="750"/>
      <c r="U95" s="750"/>
      <c r="V95" s="750"/>
      <c r="W95" s="750"/>
      <c r="X95" s="750"/>
      <c r="Y95" s="750"/>
      <c r="Z95" s="750"/>
      <c r="AA95" s="750"/>
      <c r="AB95" s="750"/>
      <c r="AC95" s="750"/>
      <c r="AD95" s="750"/>
      <c r="AE95" s="750"/>
      <c r="AF95" s="750"/>
      <c r="AG95" s="750"/>
    </row>
  </sheetData>
  <mergeCells count="3">
    <mergeCell ref="B1:F2"/>
    <mergeCell ref="B76:G76"/>
    <mergeCell ref="H10:L10"/>
  </mergeCells>
  <printOptions horizontalCentered="1"/>
  <pageMargins left="0.70866141732283472" right="0.70866141732283472" top="0.98425196850393704" bottom="0.70866141732283472" header="0.74803149606299213" footer="0.51181102362204722"/>
  <pageSetup paperSize="9" scale="65" orientation="portrait" r:id="rId1"/>
  <headerFooter alignWithMargins="0">
    <oddFooter>&amp;C&amp;14&amp;P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view="pageBreakPreview" topLeftCell="B22" zoomScale="91" zoomScaleNormal="80" zoomScaleSheetLayoutView="91" workbookViewId="0">
      <selection activeCell="AE49" sqref="AE49"/>
    </sheetView>
  </sheetViews>
  <sheetFormatPr defaultRowHeight="14.25"/>
  <cols>
    <col min="1" max="1" width="1.7109375" style="50" hidden="1" customWidth="1"/>
    <col min="2" max="2" width="6.85546875" style="50" customWidth="1"/>
    <col min="3" max="3" width="4" style="50" hidden="1" customWidth="1"/>
    <col min="4" max="4" width="5.7109375" style="50" customWidth="1"/>
    <col min="5" max="5" width="2" style="50" customWidth="1"/>
    <col min="6" max="6" width="11.42578125" style="50" customWidth="1"/>
    <col min="7" max="7" width="3" style="50" customWidth="1"/>
    <col min="8" max="8" width="11.42578125" style="50" customWidth="1"/>
    <col min="9" max="9" width="3" style="50" customWidth="1"/>
    <col min="10" max="10" width="11.42578125" style="50" customWidth="1"/>
    <col min="11" max="11" width="3" style="50" customWidth="1"/>
    <col min="12" max="12" width="11.42578125" style="50" customWidth="1"/>
    <col min="13" max="13" width="3" style="50" customWidth="1"/>
    <col min="14" max="14" width="11.42578125" style="50" customWidth="1"/>
    <col min="15" max="15" width="3" style="50" customWidth="1"/>
    <col min="16" max="16" width="11.42578125" style="50" customWidth="1"/>
    <col min="17" max="17" width="2.42578125" style="50" customWidth="1"/>
    <col min="18" max="18" width="12.7109375" style="50" customWidth="1"/>
    <col min="19" max="19" width="2.28515625" style="50" customWidth="1"/>
    <col min="20" max="20" width="1.7109375" style="50" customWidth="1"/>
    <col min="21" max="21" width="0.140625" style="50" hidden="1" customWidth="1"/>
    <col min="22" max="22" width="9.140625" style="865"/>
    <col min="23" max="16384" width="9.140625" style="50"/>
  </cols>
  <sheetData>
    <row r="1" spans="1:22" s="1" customFormat="1" ht="17.25" customHeight="1">
      <c r="B1" s="884" t="s">
        <v>0</v>
      </c>
      <c r="C1" s="884"/>
      <c r="D1" s="884"/>
      <c r="E1" s="2" t="s">
        <v>1</v>
      </c>
      <c r="F1" s="3"/>
      <c r="G1" s="3"/>
      <c r="H1" s="3"/>
      <c r="I1" s="3"/>
      <c r="J1" s="3"/>
      <c r="K1" s="3"/>
      <c r="L1" s="3"/>
      <c r="M1" s="3"/>
      <c r="N1" s="3"/>
      <c r="O1" s="3"/>
      <c r="P1" s="3"/>
      <c r="Q1" s="3"/>
      <c r="R1" s="3"/>
      <c r="S1" s="3"/>
      <c r="T1" s="4"/>
      <c r="U1" s="5"/>
      <c r="V1" s="861"/>
    </row>
    <row r="2" spans="1:22" s="1" customFormat="1" ht="17.25" customHeight="1">
      <c r="A2" s="6" t="s">
        <v>2</v>
      </c>
      <c r="B2" s="884"/>
      <c r="C2" s="884"/>
      <c r="D2" s="884"/>
      <c r="E2" s="7" t="s">
        <v>3</v>
      </c>
      <c r="F2" s="6"/>
      <c r="G2" s="6"/>
      <c r="H2" s="6"/>
      <c r="I2" s="6"/>
      <c r="J2" s="6"/>
      <c r="K2" s="6"/>
      <c r="L2" s="6"/>
      <c r="M2" s="6"/>
      <c r="N2" s="6"/>
      <c r="O2" s="6"/>
      <c r="P2" s="6"/>
      <c r="Q2" s="6"/>
      <c r="R2" s="6"/>
      <c r="S2" s="6"/>
      <c r="T2" s="8"/>
      <c r="U2" s="8"/>
      <c r="V2" s="861"/>
    </row>
    <row r="3" spans="1:22" s="9" customFormat="1" ht="15" customHeight="1" thickBot="1">
      <c r="R3" s="10"/>
      <c r="V3" s="862"/>
    </row>
    <row r="4" spans="1:22" s="15" customFormat="1" ht="3.75" customHeight="1">
      <c r="A4" s="11"/>
      <c r="B4" s="12"/>
      <c r="C4" s="12"/>
      <c r="D4" s="12"/>
      <c r="E4" s="12"/>
      <c r="F4" s="12"/>
      <c r="G4" s="12"/>
      <c r="H4" s="12"/>
      <c r="I4" s="12"/>
      <c r="J4" s="12"/>
      <c r="K4" s="12"/>
      <c r="L4" s="12"/>
      <c r="M4" s="12"/>
      <c r="N4" s="12"/>
      <c r="O4" s="12"/>
      <c r="P4" s="12"/>
      <c r="Q4" s="12"/>
      <c r="R4" s="13"/>
      <c r="S4" s="14"/>
      <c r="V4" s="863"/>
    </row>
    <row r="5" spans="1:22" s="15" customFormat="1" ht="13.5" customHeight="1">
      <c r="A5" s="16"/>
      <c r="B5" s="17"/>
      <c r="C5" s="17"/>
      <c r="D5" s="17"/>
      <c r="E5" s="17"/>
      <c r="F5" s="885" t="s">
        <v>4</v>
      </c>
      <c r="G5" s="885"/>
      <c r="H5" s="885"/>
      <c r="I5" s="885"/>
      <c r="J5" s="885"/>
      <c r="K5" s="885"/>
      <c r="L5" s="885" t="s">
        <v>5</v>
      </c>
      <c r="M5" s="885"/>
      <c r="N5" s="885"/>
      <c r="O5" s="885"/>
      <c r="P5" s="885"/>
      <c r="Q5" s="885"/>
      <c r="R5" s="329" t="s">
        <v>6</v>
      </c>
      <c r="S5" s="13"/>
      <c r="T5" s="18"/>
      <c r="V5" s="863"/>
    </row>
    <row r="6" spans="1:22" s="15" customFormat="1" ht="12" customHeight="1">
      <c r="A6" s="16"/>
      <c r="B6" s="17"/>
      <c r="C6" s="17"/>
      <c r="D6" s="17" t="s">
        <v>7</v>
      </c>
      <c r="E6" s="17"/>
      <c r="F6" s="886"/>
      <c r="G6" s="886"/>
      <c r="H6" s="886"/>
      <c r="I6" s="886"/>
      <c r="J6" s="886"/>
      <c r="K6" s="886"/>
      <c r="L6" s="886"/>
      <c r="M6" s="886"/>
      <c r="N6" s="886"/>
      <c r="O6" s="886"/>
      <c r="P6" s="886"/>
      <c r="Q6" s="886"/>
      <c r="R6" s="329" t="s">
        <v>8</v>
      </c>
      <c r="S6" s="13"/>
      <c r="T6" s="18"/>
      <c r="V6" s="863"/>
    </row>
    <row r="7" spans="1:22" s="15" customFormat="1" ht="18.75" customHeight="1">
      <c r="A7" s="16"/>
      <c r="B7" s="17"/>
      <c r="C7" s="17"/>
      <c r="D7" s="17"/>
      <c r="E7" s="17"/>
      <c r="F7" s="886" t="s">
        <v>9</v>
      </c>
      <c r="G7" s="886"/>
      <c r="H7" s="886"/>
      <c r="I7" s="886"/>
      <c r="J7" s="886"/>
      <c r="K7" s="886"/>
      <c r="L7" s="886" t="s">
        <v>10</v>
      </c>
      <c r="M7" s="886"/>
      <c r="N7" s="886"/>
      <c r="O7" s="886"/>
      <c r="P7" s="886"/>
      <c r="Q7" s="886"/>
      <c r="R7" s="61" t="s">
        <v>11</v>
      </c>
      <c r="S7" s="13"/>
      <c r="T7" s="18"/>
      <c r="V7" s="863"/>
    </row>
    <row r="8" spans="1:22" s="15" customFormat="1" ht="12" customHeight="1">
      <c r="A8" s="16"/>
      <c r="B8" s="17"/>
      <c r="C8" s="17"/>
      <c r="D8" s="17"/>
      <c r="E8" s="19"/>
      <c r="F8" s="19"/>
      <c r="G8" s="19"/>
      <c r="H8" s="19"/>
      <c r="I8" s="19"/>
      <c r="J8" s="19"/>
      <c r="K8" s="17"/>
      <c r="L8" s="19"/>
      <c r="M8" s="19"/>
      <c r="N8" s="19"/>
      <c r="O8" s="19"/>
      <c r="P8" s="19"/>
      <c r="Q8" s="19"/>
      <c r="R8" s="61" t="s">
        <v>12</v>
      </c>
      <c r="S8" s="20"/>
      <c r="V8" s="863"/>
    </row>
    <row r="9" spans="1:22" s="15" customFormat="1" ht="5.0999999999999996" customHeight="1">
      <c r="A9" s="16"/>
      <c r="B9" s="17"/>
      <c r="C9" s="17"/>
      <c r="D9" s="17"/>
      <c r="E9" s="17"/>
      <c r="F9" s="17"/>
      <c r="G9" s="17"/>
      <c r="H9" s="17"/>
      <c r="I9" s="17"/>
      <c r="J9" s="17"/>
      <c r="K9" s="17"/>
      <c r="L9" s="17"/>
      <c r="M9" s="17"/>
      <c r="N9" s="17"/>
      <c r="O9" s="17"/>
      <c r="P9" s="17"/>
      <c r="Q9" s="17"/>
      <c r="R9" s="17"/>
      <c r="S9" s="20"/>
      <c r="V9" s="863"/>
    </row>
    <row r="10" spans="1:22" s="15" customFormat="1" ht="15" customHeight="1">
      <c r="A10" s="16"/>
      <c r="B10" s="17"/>
      <c r="C10" s="17"/>
      <c r="D10" s="17"/>
      <c r="E10" s="17"/>
      <c r="F10" s="329" t="s">
        <v>13</v>
      </c>
      <c r="G10" s="21"/>
      <c r="H10" s="329" t="s">
        <v>14</v>
      </c>
      <c r="I10" s="21"/>
      <c r="J10" s="329" t="s">
        <v>15</v>
      </c>
      <c r="K10" s="17"/>
      <c r="L10" s="329" t="s">
        <v>13</v>
      </c>
      <c r="M10" s="21"/>
      <c r="N10" s="329" t="s">
        <v>14</v>
      </c>
      <c r="O10" s="21"/>
      <c r="P10" s="329" t="s">
        <v>16</v>
      </c>
      <c r="Q10" s="17"/>
      <c r="R10" s="61"/>
      <c r="S10" s="20"/>
      <c r="V10" s="863"/>
    </row>
    <row r="11" spans="1:22" s="15" customFormat="1" ht="14.25" customHeight="1">
      <c r="A11" s="16"/>
      <c r="B11" s="564" t="s">
        <v>17</v>
      </c>
      <c r="C11" s="22"/>
      <c r="D11" s="22"/>
      <c r="E11" s="17"/>
      <c r="F11" s="61"/>
      <c r="G11" s="17"/>
      <c r="H11" s="329" t="s">
        <v>18</v>
      </c>
      <c r="I11" s="21"/>
      <c r="J11" s="329" t="s">
        <v>19</v>
      </c>
      <c r="K11" s="17"/>
      <c r="L11" s="23"/>
      <c r="M11" s="17"/>
      <c r="N11" s="329" t="s">
        <v>20</v>
      </c>
      <c r="O11" s="21"/>
      <c r="P11" s="329" t="s">
        <v>19</v>
      </c>
      <c r="Q11" s="17"/>
      <c r="R11" s="17"/>
      <c r="S11" s="17"/>
      <c r="V11" s="863"/>
    </row>
    <row r="12" spans="1:22" s="15" customFormat="1" ht="14.25" customHeight="1">
      <c r="A12" s="16"/>
      <c r="B12" s="565" t="s">
        <v>21</v>
      </c>
      <c r="C12" s="17"/>
      <c r="D12" s="17"/>
      <c r="E12" s="17"/>
      <c r="F12" s="24"/>
      <c r="G12" s="17"/>
      <c r="H12" s="329" t="s">
        <v>22</v>
      </c>
      <c r="I12" s="21"/>
      <c r="J12" s="329" t="s">
        <v>23</v>
      </c>
      <c r="K12" s="17"/>
      <c r="L12" s="23" t="s">
        <v>24</v>
      </c>
      <c r="M12" s="17"/>
      <c r="N12" s="329" t="s">
        <v>22</v>
      </c>
      <c r="O12" s="21"/>
      <c r="P12" s="329" t="s">
        <v>23</v>
      </c>
      <c r="Q12" s="17"/>
      <c r="R12" s="17"/>
      <c r="S12" s="17"/>
      <c r="V12" s="863"/>
    </row>
    <row r="13" spans="1:22" s="15" customFormat="1" ht="14.25" customHeight="1">
      <c r="A13" s="16"/>
      <c r="B13" s="17"/>
      <c r="C13" s="17"/>
      <c r="D13" s="17"/>
      <c r="E13" s="17"/>
      <c r="F13" s="61" t="s">
        <v>25</v>
      </c>
      <c r="G13" s="17"/>
      <c r="H13" s="61" t="s">
        <v>26</v>
      </c>
      <c r="I13" s="17"/>
      <c r="J13" s="61" t="s">
        <v>27</v>
      </c>
      <c r="K13" s="17"/>
      <c r="L13" s="61" t="s">
        <v>25</v>
      </c>
      <c r="M13" s="17"/>
      <c r="N13" s="61" t="s">
        <v>26</v>
      </c>
      <c r="O13" s="17"/>
      <c r="P13" s="61" t="s">
        <v>28</v>
      </c>
      <c r="Q13" s="17"/>
      <c r="R13" s="17"/>
      <c r="S13" s="17"/>
      <c r="V13" s="863"/>
    </row>
    <row r="14" spans="1:22" s="15" customFormat="1" ht="14.25" customHeight="1">
      <c r="A14" s="16"/>
      <c r="B14" s="17"/>
      <c r="C14" s="17"/>
      <c r="D14" s="17"/>
      <c r="E14" s="17"/>
      <c r="F14" s="17" t="s">
        <v>29</v>
      </c>
      <c r="G14" s="17"/>
      <c r="H14" s="61" t="s">
        <v>30</v>
      </c>
      <c r="I14" s="17"/>
      <c r="J14" s="61" t="s">
        <v>31</v>
      </c>
      <c r="K14" s="17"/>
      <c r="L14" s="17"/>
      <c r="M14" s="17"/>
      <c r="N14" s="61" t="s">
        <v>30</v>
      </c>
      <c r="O14" s="17"/>
      <c r="P14" s="61" t="s">
        <v>31</v>
      </c>
      <c r="Q14" s="17"/>
      <c r="R14" s="17"/>
      <c r="S14" s="17"/>
      <c r="V14" s="863"/>
    </row>
    <row r="15" spans="1:22" s="15" customFormat="1" ht="5.0999999999999996" customHeight="1">
      <c r="A15" s="16"/>
      <c r="B15" s="17"/>
      <c r="C15" s="17"/>
      <c r="D15" s="17"/>
      <c r="E15" s="17"/>
      <c r="F15" s="17"/>
      <c r="G15" s="17"/>
      <c r="H15" s="61"/>
      <c r="I15" s="17"/>
      <c r="J15" s="61"/>
      <c r="K15" s="17"/>
      <c r="L15" s="17"/>
      <c r="M15" s="17"/>
      <c r="N15" s="61"/>
      <c r="O15" s="17"/>
      <c r="P15" s="20"/>
      <c r="Q15" s="17"/>
      <c r="R15" s="17"/>
      <c r="S15" s="17"/>
      <c r="V15" s="863"/>
    </row>
    <row r="16" spans="1:22" s="15" customFormat="1" ht="5.0999999999999996" customHeight="1">
      <c r="A16" s="16"/>
      <c r="B16" s="17"/>
      <c r="C16" s="17"/>
      <c r="D16" s="17"/>
      <c r="E16" s="25"/>
      <c r="F16" s="25"/>
      <c r="G16" s="25"/>
      <c r="H16" s="25"/>
      <c r="I16" s="25"/>
      <c r="J16" s="25"/>
      <c r="K16" s="25"/>
      <c r="L16" s="25"/>
      <c r="M16" s="25"/>
      <c r="N16" s="25"/>
      <c r="O16" s="25"/>
      <c r="P16" s="25"/>
      <c r="Q16" s="25"/>
      <c r="R16" s="25"/>
      <c r="S16" s="25"/>
      <c r="V16" s="863"/>
    </row>
    <row r="17" spans="1:22" s="15" customFormat="1" ht="14.25" customHeight="1">
      <c r="A17" s="16"/>
      <c r="B17" s="17"/>
      <c r="C17" s="17"/>
      <c r="D17" s="17"/>
      <c r="E17" s="885" t="s">
        <v>453</v>
      </c>
      <c r="F17" s="885"/>
      <c r="G17" s="885"/>
      <c r="H17" s="885"/>
      <c r="I17" s="885"/>
      <c r="J17" s="885"/>
      <c r="K17" s="885"/>
      <c r="L17" s="885"/>
      <c r="M17" s="885"/>
      <c r="N17" s="885"/>
      <c r="O17" s="885"/>
      <c r="P17" s="885"/>
      <c r="Q17" s="885"/>
      <c r="R17" s="885"/>
      <c r="S17" s="885"/>
      <c r="T17" s="26"/>
      <c r="V17" s="863"/>
    </row>
    <row r="18" spans="1:22" s="15" customFormat="1" ht="5.25" customHeight="1" thickBot="1">
      <c r="A18" s="27"/>
      <c r="B18" s="28"/>
      <c r="C18" s="28"/>
      <c r="D18" s="28"/>
      <c r="E18" s="66"/>
      <c r="F18" s="28"/>
      <c r="G18" s="28"/>
      <c r="H18" s="28"/>
      <c r="I18" s="28"/>
      <c r="J18" s="28"/>
      <c r="K18" s="28"/>
      <c r="L18" s="28"/>
      <c r="M18" s="28"/>
      <c r="N18" s="28"/>
      <c r="O18" s="28"/>
      <c r="P18" s="28"/>
      <c r="Q18" s="28"/>
      <c r="R18" s="28"/>
      <c r="S18" s="28"/>
      <c r="U18" s="29"/>
      <c r="V18" s="863"/>
    </row>
    <row r="19" spans="1:22" s="15" customFormat="1" ht="18" customHeight="1">
      <c r="A19" s="16"/>
      <c r="B19" s="30"/>
      <c r="C19" s="30"/>
      <c r="D19" s="30"/>
      <c r="E19" s="31"/>
      <c r="F19" s="31"/>
      <c r="G19" s="31"/>
      <c r="H19" s="31"/>
      <c r="I19" s="31"/>
      <c r="J19" s="31"/>
      <c r="K19" s="31"/>
      <c r="L19" s="31"/>
      <c r="M19" s="31"/>
      <c r="N19" s="31"/>
      <c r="O19" s="31"/>
      <c r="P19" s="31"/>
      <c r="Q19" s="31"/>
      <c r="R19" s="31"/>
      <c r="S19" s="31"/>
      <c r="V19" s="863"/>
    </row>
    <row r="20" spans="1:22" s="15" customFormat="1" ht="18" customHeight="1">
      <c r="A20" s="16"/>
      <c r="B20" s="30" t="s">
        <v>32</v>
      </c>
      <c r="C20" s="32"/>
      <c r="D20" s="30"/>
      <c r="E20" s="33"/>
      <c r="F20" s="34">
        <v>77354.399999999994</v>
      </c>
      <c r="G20" s="33"/>
      <c r="H20" s="33">
        <v>75232.2</v>
      </c>
      <c r="I20" s="33"/>
      <c r="J20" s="33">
        <v>2122.1</v>
      </c>
      <c r="K20" s="33"/>
      <c r="L20" s="34">
        <v>39737.4</v>
      </c>
      <c r="M20" s="33"/>
      <c r="N20" s="33">
        <v>36162.9</v>
      </c>
      <c r="O20" s="33"/>
      <c r="P20" s="33">
        <v>3574.5</v>
      </c>
      <c r="Q20" s="33"/>
      <c r="R20" s="33">
        <v>37617</v>
      </c>
      <c r="S20" s="33"/>
      <c r="T20" s="35"/>
      <c r="V20" s="863"/>
    </row>
    <row r="21" spans="1:22" s="15" customFormat="1" ht="18" customHeight="1">
      <c r="A21" s="16"/>
      <c r="B21" s="30" t="s">
        <v>306</v>
      </c>
      <c r="C21" s="32"/>
      <c r="D21" s="30"/>
      <c r="E21" s="33"/>
      <c r="F21" s="340">
        <v>97558.929000000004</v>
      </c>
      <c r="G21" s="340"/>
      <c r="H21" s="341">
        <v>95322.328999999998</v>
      </c>
      <c r="I21" s="341"/>
      <c r="J21" s="341">
        <v>2236.5990000000002</v>
      </c>
      <c r="K21" s="340"/>
      <c r="L21" s="340">
        <v>40089.667000000001</v>
      </c>
      <c r="M21" s="340"/>
      <c r="N21" s="341">
        <v>36935.777999999998</v>
      </c>
      <c r="O21" s="341"/>
      <c r="P21" s="341">
        <v>3153.8879999999999</v>
      </c>
      <c r="Q21" s="341"/>
      <c r="R21" s="341">
        <v>57469.262000000002</v>
      </c>
      <c r="S21" s="33"/>
      <c r="T21" s="35"/>
      <c r="V21" s="863"/>
    </row>
    <row r="22" spans="1:22" s="15" customFormat="1" ht="18" customHeight="1">
      <c r="A22" s="16"/>
      <c r="B22" s="30" t="s">
        <v>458</v>
      </c>
      <c r="C22" s="32"/>
      <c r="D22" s="30"/>
      <c r="E22" s="33"/>
      <c r="F22" s="340">
        <v>99912.8</v>
      </c>
      <c r="G22" s="340"/>
      <c r="H22" s="341">
        <v>97652.6</v>
      </c>
      <c r="I22" s="341"/>
      <c r="J22" s="341">
        <v>2260.1999999999998</v>
      </c>
      <c r="K22" s="340"/>
      <c r="L22" s="340">
        <v>44804.7</v>
      </c>
      <c r="M22" s="340"/>
      <c r="N22" s="341">
        <v>41219.699999999997</v>
      </c>
      <c r="O22" s="341"/>
      <c r="P22" s="657">
        <v>3585.1</v>
      </c>
      <c r="Q22" s="666"/>
      <c r="R22" s="341">
        <v>55108</v>
      </c>
      <c r="S22" s="33"/>
      <c r="T22" s="35"/>
      <c r="V22" s="863"/>
    </row>
    <row r="23" spans="1:22" s="630" customFormat="1" ht="18" customHeight="1">
      <c r="A23" s="627"/>
      <c r="B23" s="634" t="s">
        <v>464</v>
      </c>
      <c r="C23" s="631"/>
      <c r="D23" s="634"/>
      <c r="E23" s="628"/>
      <c r="F23" s="629">
        <v>100592</v>
      </c>
      <c r="G23" s="629"/>
      <c r="H23" s="628">
        <v>98325.7</v>
      </c>
      <c r="I23" s="628"/>
      <c r="J23" s="628">
        <v>2266.3000000000002</v>
      </c>
      <c r="K23" s="629"/>
      <c r="L23" s="629">
        <v>44582.6</v>
      </c>
      <c r="M23" s="629"/>
      <c r="N23" s="628">
        <v>40490.1</v>
      </c>
      <c r="O23" s="628"/>
      <c r="P23" s="657">
        <v>4092.5</v>
      </c>
      <c r="Q23" s="666"/>
      <c r="R23" s="628">
        <v>56009.4</v>
      </c>
      <c r="S23" s="628"/>
      <c r="T23" s="745"/>
      <c r="V23" s="864"/>
    </row>
    <row r="24" spans="1:22" s="630" customFormat="1" ht="18" customHeight="1">
      <c r="A24" s="627"/>
      <c r="B24" s="634" t="s">
        <v>482</v>
      </c>
      <c r="C24" s="631"/>
      <c r="D24" s="634"/>
      <c r="E24" s="628"/>
      <c r="F24" s="629">
        <v>77203.35281300002</v>
      </c>
      <c r="G24" s="629"/>
      <c r="H24" s="628">
        <v>75498.057199999996</v>
      </c>
      <c r="I24" s="628"/>
      <c r="J24" s="628">
        <v>1705.295613</v>
      </c>
      <c r="K24" s="629"/>
      <c r="L24" s="629">
        <v>40872.535000000003</v>
      </c>
      <c r="M24" s="629"/>
      <c r="N24" s="628">
        <v>36722.003000000004</v>
      </c>
      <c r="O24" s="628"/>
      <c r="P24" s="657">
        <v>3450.5250000000001</v>
      </c>
      <c r="Q24" s="666"/>
      <c r="R24" s="628">
        <v>36330.817813000001</v>
      </c>
      <c r="S24" s="628"/>
      <c r="T24" s="745"/>
      <c r="V24" s="864"/>
    </row>
    <row r="25" spans="1:22" s="630" customFormat="1" ht="18" customHeight="1">
      <c r="A25" s="627"/>
      <c r="B25" s="671" t="s">
        <v>474</v>
      </c>
      <c r="C25" s="631"/>
      <c r="D25" s="634"/>
      <c r="E25" s="628"/>
      <c r="F25" s="629">
        <v>100255.23634800001</v>
      </c>
      <c r="G25" s="629"/>
      <c r="H25" s="628">
        <v>98260.174190999998</v>
      </c>
      <c r="I25" s="628"/>
      <c r="J25" s="628">
        <v>1995.0621570000001</v>
      </c>
      <c r="K25" s="629"/>
      <c r="L25" s="629">
        <v>49275.923621000009</v>
      </c>
      <c r="M25" s="629"/>
      <c r="N25" s="628">
        <v>45737.350760000001</v>
      </c>
      <c r="O25" s="628"/>
      <c r="P25" s="657">
        <v>3538.5711190000002</v>
      </c>
      <c r="Q25" s="666"/>
      <c r="R25" s="628">
        <v>50979.31</v>
      </c>
      <c r="S25" s="628"/>
      <c r="T25" s="745"/>
      <c r="V25" s="864"/>
    </row>
    <row r="26" spans="1:22" s="15" customFormat="1" ht="11.25" customHeight="1">
      <c r="A26" s="37"/>
      <c r="B26" s="38"/>
      <c r="C26" s="39"/>
      <c r="D26" s="38"/>
      <c r="E26" s="40"/>
      <c r="F26" s="41"/>
      <c r="G26" s="40"/>
      <c r="H26" s="42"/>
      <c r="I26" s="40"/>
      <c r="J26" s="42"/>
      <c r="K26" s="40"/>
      <c r="L26" s="41"/>
      <c r="M26" s="40"/>
      <c r="N26" s="42"/>
      <c r="O26" s="40"/>
      <c r="P26" s="42"/>
      <c r="Q26" s="40"/>
      <c r="R26" s="42"/>
      <c r="S26" s="43"/>
      <c r="T26" s="35"/>
      <c r="V26" s="863"/>
    </row>
    <row r="27" spans="1:22" s="15" customFormat="1" ht="11.25" customHeight="1">
      <c r="A27" s="16"/>
      <c r="B27" s="30"/>
      <c r="C27" s="44"/>
      <c r="D27" s="44"/>
      <c r="E27" s="36"/>
      <c r="F27" s="342"/>
      <c r="G27" s="343"/>
      <c r="H27" s="343"/>
      <c r="I27" s="343"/>
      <c r="J27" s="343"/>
      <c r="K27" s="343"/>
      <c r="L27" s="342"/>
      <c r="M27" s="343"/>
      <c r="N27" s="343"/>
      <c r="O27" s="343"/>
      <c r="P27" s="343"/>
      <c r="Q27" s="343"/>
      <c r="R27" s="343"/>
      <c r="S27" s="33"/>
      <c r="T27" s="35"/>
      <c r="V27" s="863"/>
    </row>
    <row r="28" spans="1:22" s="630" customFormat="1" ht="18" customHeight="1">
      <c r="A28" s="627"/>
      <c r="B28" s="634" t="s">
        <v>482</v>
      </c>
      <c r="C28" s="631"/>
      <c r="D28" s="634" t="s">
        <v>40</v>
      </c>
      <c r="E28" s="627"/>
      <c r="F28" s="623">
        <v>9176.2147129999994</v>
      </c>
      <c r="G28" s="604"/>
      <c r="H28" s="622">
        <v>8986.3376090000002</v>
      </c>
      <c r="I28" s="622"/>
      <c r="J28" s="622">
        <v>189.877104</v>
      </c>
      <c r="K28" s="622"/>
      <c r="L28" s="623">
        <v>4044.5360000000001</v>
      </c>
      <c r="M28" s="622"/>
      <c r="N28" s="622">
        <v>3618.8029999999999</v>
      </c>
      <c r="O28" s="622"/>
      <c r="P28" s="622">
        <v>425.64699999999999</v>
      </c>
      <c r="Q28" s="622"/>
      <c r="R28" s="622">
        <v>5131.7637129999994</v>
      </c>
      <c r="S28" s="601"/>
      <c r="V28" s="864"/>
    </row>
    <row r="29" spans="1:22" s="630" customFormat="1" ht="18" customHeight="1">
      <c r="A29" s="627"/>
      <c r="B29" s="634"/>
      <c r="C29" s="631"/>
      <c r="D29" s="635" t="s">
        <v>33</v>
      </c>
      <c r="E29" s="627"/>
      <c r="F29" s="623">
        <v>7605.4502480000001</v>
      </c>
      <c r="G29" s="604"/>
      <c r="H29" s="622">
        <v>7499.5275789999996</v>
      </c>
      <c r="I29" s="622"/>
      <c r="J29" s="622">
        <v>105.922669</v>
      </c>
      <c r="K29" s="622"/>
      <c r="L29" s="623">
        <v>2963.9135940000001</v>
      </c>
      <c r="M29" s="622"/>
      <c r="N29" s="622">
        <v>2693.2719999999999</v>
      </c>
      <c r="O29" s="622"/>
      <c r="P29" s="622">
        <v>270.67099999999999</v>
      </c>
      <c r="Q29" s="622"/>
      <c r="R29" s="622">
        <v>4641.5072479999999</v>
      </c>
      <c r="S29" s="601"/>
      <c r="V29" s="864"/>
    </row>
    <row r="30" spans="1:22" s="630" customFormat="1" ht="18" customHeight="1">
      <c r="A30" s="627"/>
      <c r="B30" s="634"/>
      <c r="C30" s="631"/>
      <c r="D30" s="635" t="s">
        <v>34</v>
      </c>
      <c r="E30" s="627"/>
      <c r="F30" s="623">
        <v>7069.6811720000005</v>
      </c>
      <c r="G30" s="604"/>
      <c r="H30" s="622">
        <v>6913.1332439999996</v>
      </c>
      <c r="I30" s="622"/>
      <c r="J30" s="622">
        <v>156.54792800000001</v>
      </c>
      <c r="K30" s="622"/>
      <c r="L30" s="623">
        <v>3516.6</v>
      </c>
      <c r="M30" s="622"/>
      <c r="N30" s="622">
        <v>3116.9229999999998</v>
      </c>
      <c r="O30" s="622"/>
      <c r="P30" s="622">
        <v>399.71499999999997</v>
      </c>
      <c r="Q30" s="622"/>
      <c r="R30" s="622">
        <v>3553.0431720000006</v>
      </c>
      <c r="S30" s="601"/>
      <c r="V30" s="864"/>
    </row>
    <row r="31" spans="1:22" s="630" customFormat="1" ht="18" customHeight="1">
      <c r="A31" s="627"/>
      <c r="B31" s="634"/>
      <c r="C31" s="631"/>
      <c r="D31" s="635" t="s">
        <v>312</v>
      </c>
      <c r="E31" s="627"/>
      <c r="F31" s="623">
        <v>6603.4762890000002</v>
      </c>
      <c r="G31" s="604"/>
      <c r="H31" s="622">
        <v>6495.0297209999999</v>
      </c>
      <c r="I31" s="622"/>
      <c r="J31" s="622">
        <v>108.446568</v>
      </c>
      <c r="K31" s="622"/>
      <c r="L31" s="623">
        <v>2687.6709999999998</v>
      </c>
      <c r="M31" s="622"/>
      <c r="N31" s="622">
        <v>2405.54</v>
      </c>
      <c r="O31" s="622"/>
      <c r="P31" s="622">
        <v>282.13</v>
      </c>
      <c r="Q31" s="622"/>
      <c r="R31" s="622">
        <v>3915.8052890000004</v>
      </c>
      <c r="S31" s="601"/>
      <c r="V31" s="864"/>
    </row>
    <row r="32" spans="1:22" s="630" customFormat="1" ht="18" customHeight="1">
      <c r="A32" s="627"/>
      <c r="B32" s="634"/>
      <c r="C32" s="631"/>
      <c r="D32" s="635" t="s">
        <v>35</v>
      </c>
      <c r="E32" s="627"/>
      <c r="F32" s="623">
        <v>5009.7367720000002</v>
      </c>
      <c r="G32" s="604"/>
      <c r="H32" s="622">
        <v>4906.0107429999998</v>
      </c>
      <c r="I32" s="622"/>
      <c r="J32" s="622">
        <v>103.726029</v>
      </c>
      <c r="K32" s="622"/>
      <c r="L32" s="623">
        <v>2432.2539999999999</v>
      </c>
      <c r="M32" s="622"/>
      <c r="N32" s="622">
        <v>2234.672</v>
      </c>
      <c r="O32" s="622"/>
      <c r="P32" s="622">
        <v>197.67500000000001</v>
      </c>
      <c r="Q32" s="622"/>
      <c r="R32" s="622">
        <v>2577.3887720000002</v>
      </c>
      <c r="S32" s="601"/>
      <c r="V32" s="864"/>
    </row>
    <row r="33" spans="1:22" s="630" customFormat="1" ht="18" customHeight="1">
      <c r="A33" s="627"/>
      <c r="B33" s="634"/>
      <c r="C33" s="631"/>
      <c r="D33" s="635" t="s">
        <v>36</v>
      </c>
      <c r="E33" s="627"/>
      <c r="F33" s="623">
        <v>5502.8279309999998</v>
      </c>
      <c r="G33" s="604"/>
      <c r="H33" s="622">
        <v>5300.9304330000004</v>
      </c>
      <c r="I33" s="622"/>
      <c r="J33" s="622">
        <v>201.89749800000001</v>
      </c>
      <c r="K33" s="622"/>
      <c r="L33" s="623">
        <v>3240.5059999999999</v>
      </c>
      <c r="M33" s="622"/>
      <c r="N33" s="622">
        <v>2291.509</v>
      </c>
      <c r="O33" s="622"/>
      <c r="P33" s="622">
        <v>248.99600000000001</v>
      </c>
      <c r="Q33" s="622"/>
      <c r="R33" s="622">
        <v>2262.3219309999999</v>
      </c>
      <c r="S33" s="601"/>
      <c r="V33" s="864"/>
    </row>
    <row r="34" spans="1:22" s="630" customFormat="1" ht="18" customHeight="1">
      <c r="A34" s="627"/>
      <c r="B34" s="634"/>
      <c r="C34" s="631"/>
      <c r="D34" s="635" t="s">
        <v>448</v>
      </c>
      <c r="E34" s="627"/>
      <c r="F34" s="623">
        <v>5444.5549929999997</v>
      </c>
      <c r="G34" s="604"/>
      <c r="H34" s="622">
        <v>5348.122402</v>
      </c>
      <c r="I34" s="622"/>
      <c r="J34" s="622">
        <v>96.432591000000002</v>
      </c>
      <c r="K34" s="622"/>
      <c r="L34" s="623">
        <v>3638.3449999999998</v>
      </c>
      <c r="M34" s="622"/>
      <c r="N34" s="622">
        <v>3380.538</v>
      </c>
      <c r="O34" s="622"/>
      <c r="P34" s="622">
        <v>257.80700000000002</v>
      </c>
      <c r="Q34" s="622"/>
      <c r="R34" s="622">
        <v>1806.2099929999999</v>
      </c>
      <c r="S34" s="601"/>
      <c r="V34" s="864"/>
    </row>
    <row r="35" spans="1:22" s="630" customFormat="1" ht="18" customHeight="1">
      <c r="A35" s="627"/>
      <c r="B35" s="634"/>
      <c r="C35" s="631"/>
      <c r="D35" s="635" t="s">
        <v>37</v>
      </c>
      <c r="E35" s="627"/>
      <c r="F35" s="623">
        <v>5497.1943099999999</v>
      </c>
      <c r="G35" s="604"/>
      <c r="H35" s="622">
        <v>5283.880658</v>
      </c>
      <c r="I35" s="622"/>
      <c r="J35" s="622">
        <v>213.31365199999999</v>
      </c>
      <c r="K35" s="622"/>
      <c r="L35" s="623">
        <v>3331.0050000000001</v>
      </c>
      <c r="M35" s="622"/>
      <c r="N35" s="622">
        <v>3069.3910000000001</v>
      </c>
      <c r="O35" s="622"/>
      <c r="P35" s="622">
        <v>261.613</v>
      </c>
      <c r="Q35" s="622"/>
      <c r="R35" s="622">
        <v>2166.1893099999998</v>
      </c>
      <c r="S35" s="601"/>
      <c r="V35" s="864"/>
    </row>
    <row r="36" spans="1:22" s="630" customFormat="1" ht="18" customHeight="1">
      <c r="A36" s="627"/>
      <c r="B36" s="634"/>
      <c r="C36" s="631"/>
      <c r="D36" s="635" t="s">
        <v>449</v>
      </c>
      <c r="E36" s="627"/>
      <c r="F36" s="623">
        <v>5909.2857880000001</v>
      </c>
      <c r="G36" s="604"/>
      <c r="H36" s="622">
        <v>5800.4727890000004</v>
      </c>
      <c r="I36" s="622"/>
      <c r="J36" s="622">
        <v>108.812999</v>
      </c>
      <c r="K36" s="622"/>
      <c r="L36" s="623">
        <v>3678.3589999999999</v>
      </c>
      <c r="M36" s="622"/>
      <c r="N36" s="622">
        <v>3414.14</v>
      </c>
      <c r="O36" s="622"/>
      <c r="P36" s="622">
        <v>264.21899999999999</v>
      </c>
      <c r="Q36" s="622"/>
      <c r="R36" s="622">
        <v>2230.9267880000002</v>
      </c>
      <c r="S36" s="601"/>
      <c r="V36" s="864"/>
    </row>
    <row r="37" spans="1:22" s="630" customFormat="1" ht="18" customHeight="1">
      <c r="A37" s="627"/>
      <c r="B37" s="634"/>
      <c r="C37" s="631"/>
      <c r="D37" s="635" t="s">
        <v>38</v>
      </c>
      <c r="E37" s="627"/>
      <c r="F37" s="623">
        <v>5702.3490970000003</v>
      </c>
      <c r="G37" s="604"/>
      <c r="H37" s="622">
        <v>5506.0688840000003</v>
      </c>
      <c r="I37" s="622"/>
      <c r="J37" s="622">
        <v>196.280213</v>
      </c>
      <c r="K37" s="622"/>
      <c r="L37" s="623">
        <v>3665.444</v>
      </c>
      <c r="M37" s="622"/>
      <c r="N37" s="622">
        <v>3396.7939999999999</v>
      </c>
      <c r="O37" s="622"/>
      <c r="P37" s="622">
        <v>268.64999999999998</v>
      </c>
      <c r="Q37" s="622"/>
      <c r="R37" s="622">
        <v>2036.9050970000003</v>
      </c>
      <c r="S37" s="601"/>
      <c r="V37" s="864"/>
    </row>
    <row r="38" spans="1:22" s="630" customFormat="1" ht="18" customHeight="1">
      <c r="A38" s="627"/>
      <c r="B38" s="634"/>
      <c r="C38" s="631"/>
      <c r="D38" s="635" t="s">
        <v>41</v>
      </c>
      <c r="E38" s="627"/>
      <c r="F38" s="623">
        <v>6194.709879</v>
      </c>
      <c r="G38" s="604"/>
      <c r="H38" s="622">
        <v>6092.515026</v>
      </c>
      <c r="I38" s="622"/>
      <c r="J38" s="622">
        <v>102.19485299999999</v>
      </c>
      <c r="K38" s="622"/>
      <c r="L38" s="623">
        <v>3702.2179999999998</v>
      </c>
      <c r="M38" s="622"/>
      <c r="N38" s="622">
        <v>3419.6060000000002</v>
      </c>
      <c r="O38" s="622"/>
      <c r="P38" s="622">
        <v>282.61099999999999</v>
      </c>
      <c r="Q38" s="622"/>
      <c r="R38" s="622">
        <v>2492.4918790000002</v>
      </c>
      <c r="S38" s="601"/>
      <c r="V38" s="864"/>
    </row>
    <row r="39" spans="1:22" s="630" customFormat="1" ht="18" customHeight="1">
      <c r="A39" s="627"/>
      <c r="B39" s="634"/>
      <c r="C39" s="631"/>
      <c r="D39" s="635" t="s">
        <v>39</v>
      </c>
      <c r="E39" s="627"/>
      <c r="F39" s="623">
        <v>7487.8716210000002</v>
      </c>
      <c r="G39" s="604"/>
      <c r="H39" s="622">
        <v>7366.028112</v>
      </c>
      <c r="I39" s="622"/>
      <c r="J39" s="622">
        <v>121.843509</v>
      </c>
      <c r="K39" s="622"/>
      <c r="L39" s="623">
        <v>3971.607</v>
      </c>
      <c r="M39" s="622"/>
      <c r="N39" s="622">
        <v>3680.8150000000001</v>
      </c>
      <c r="O39" s="622"/>
      <c r="P39" s="622">
        <v>290.791</v>
      </c>
      <c r="Q39" s="622"/>
      <c r="R39" s="622">
        <v>3516.2646210000003</v>
      </c>
      <c r="S39" s="601"/>
      <c r="V39" s="864"/>
    </row>
    <row r="40" spans="1:22" s="630" customFormat="1" ht="18" customHeight="1">
      <c r="A40" s="627"/>
      <c r="B40" s="634"/>
      <c r="C40" s="631"/>
      <c r="D40" s="635"/>
      <c r="E40" s="627"/>
      <c r="F40" s="623"/>
      <c r="G40" s="604"/>
      <c r="H40" s="622"/>
      <c r="I40" s="622"/>
      <c r="J40" s="622"/>
      <c r="K40" s="622"/>
      <c r="L40" s="623"/>
      <c r="M40" s="622"/>
      <c r="N40" s="622"/>
      <c r="O40" s="622"/>
      <c r="P40" s="622"/>
      <c r="Q40" s="622"/>
      <c r="R40" s="622"/>
      <c r="S40" s="601"/>
      <c r="V40" s="864"/>
    </row>
    <row r="41" spans="1:22" s="630" customFormat="1" ht="18" customHeight="1">
      <c r="A41" s="627"/>
      <c r="B41" s="634" t="s">
        <v>474</v>
      </c>
      <c r="C41" s="631"/>
      <c r="D41" s="635" t="s">
        <v>40</v>
      </c>
      <c r="E41" s="627"/>
      <c r="F41" s="623">
        <v>5861.33</v>
      </c>
      <c r="G41" s="604"/>
      <c r="H41" s="622">
        <v>5784.5929999999998</v>
      </c>
      <c r="I41" s="622"/>
      <c r="J41" s="622">
        <v>76.736000000000004</v>
      </c>
      <c r="K41" s="622"/>
      <c r="L41" s="623">
        <v>3249.5650000000001</v>
      </c>
      <c r="M41" s="622"/>
      <c r="N41" s="622">
        <v>3019.0140000000001</v>
      </c>
      <c r="O41" s="622"/>
      <c r="P41" s="622">
        <v>230.55099999999999</v>
      </c>
      <c r="Q41" s="622"/>
      <c r="R41" s="622">
        <v>2611.7640000000001</v>
      </c>
      <c r="S41" s="601" t="s">
        <v>486</v>
      </c>
      <c r="V41" s="864"/>
    </row>
    <row r="42" spans="1:22" s="630" customFormat="1" ht="18" customHeight="1">
      <c r="A42" s="627"/>
      <c r="B42" s="634"/>
      <c r="C42" s="631"/>
      <c r="D42" s="635" t="s">
        <v>33</v>
      </c>
      <c r="E42" s="627"/>
      <c r="F42" s="623">
        <v>6427.2889999999998</v>
      </c>
      <c r="G42" s="604"/>
      <c r="H42" s="622">
        <v>6292.8829999999998</v>
      </c>
      <c r="I42" s="622"/>
      <c r="J42" s="622">
        <v>134.405</v>
      </c>
      <c r="K42" s="622"/>
      <c r="L42" s="623">
        <v>3807.998</v>
      </c>
      <c r="M42" s="622"/>
      <c r="N42" s="622">
        <v>3555.2579999999998</v>
      </c>
      <c r="O42" s="622"/>
      <c r="P42" s="622">
        <v>252.74</v>
      </c>
      <c r="Q42" s="622"/>
      <c r="R42" s="622">
        <v>2619.2910000000002</v>
      </c>
      <c r="S42" s="601"/>
      <c r="V42" s="864"/>
    </row>
    <row r="43" spans="1:22" s="630" customFormat="1" ht="18" customHeight="1">
      <c r="A43" s="627"/>
      <c r="B43" s="634"/>
      <c r="C43" s="631"/>
      <c r="D43" s="635" t="s">
        <v>34</v>
      </c>
      <c r="E43" s="627"/>
      <c r="F43" s="623">
        <v>7411.9229999999998</v>
      </c>
      <c r="G43" s="604"/>
      <c r="H43" s="622">
        <v>7309.3969999999999</v>
      </c>
      <c r="I43" s="622"/>
      <c r="J43" s="622">
        <v>102.526</v>
      </c>
      <c r="K43" s="622"/>
      <c r="L43" s="623">
        <v>3941.35</v>
      </c>
      <c r="M43" s="622"/>
      <c r="N43" s="622">
        <v>3723.0540000000001</v>
      </c>
      <c r="O43" s="622"/>
      <c r="P43" s="622">
        <v>218.29599999999999</v>
      </c>
      <c r="Q43" s="622"/>
      <c r="R43" s="622">
        <v>3470.5729999999999</v>
      </c>
      <c r="S43" s="601"/>
      <c r="V43" s="864"/>
    </row>
    <row r="44" spans="1:22" s="630" customFormat="1" ht="18" customHeight="1">
      <c r="A44" s="627"/>
      <c r="B44" s="634"/>
      <c r="C44" s="631"/>
      <c r="D44" s="635" t="s">
        <v>312</v>
      </c>
      <c r="E44" s="627"/>
      <c r="F44" s="623">
        <v>8162.3980000000001</v>
      </c>
      <c r="G44" s="604"/>
      <c r="H44" s="622">
        <v>7925.3230000000003</v>
      </c>
      <c r="I44" s="622"/>
      <c r="J44" s="622">
        <v>237.07499999999999</v>
      </c>
      <c r="K44" s="622"/>
      <c r="L44" s="623">
        <v>4150.2190000000001</v>
      </c>
      <c r="M44" s="622"/>
      <c r="N44" s="622">
        <v>3830.7730000000001</v>
      </c>
      <c r="O44" s="622"/>
      <c r="P44" s="622">
        <v>319.44600000000003</v>
      </c>
      <c r="Q44" s="622"/>
      <c r="R44" s="622">
        <v>4012.1790000000001</v>
      </c>
      <c r="S44" s="601"/>
      <c r="V44" s="864"/>
    </row>
    <row r="45" spans="1:22" s="630" customFormat="1" ht="18" customHeight="1">
      <c r="A45" s="627"/>
      <c r="B45" s="634"/>
      <c r="C45" s="631"/>
      <c r="D45" s="635" t="s">
        <v>35</v>
      </c>
      <c r="E45" s="627"/>
      <c r="F45" s="623">
        <v>8356.1343899999993</v>
      </c>
      <c r="G45" s="604"/>
      <c r="H45" s="622">
        <v>8245.1433830000005</v>
      </c>
      <c r="I45" s="622"/>
      <c r="J45" s="622">
        <v>110.991007</v>
      </c>
      <c r="K45" s="622"/>
      <c r="L45" s="623">
        <v>4297.2236210000001</v>
      </c>
      <c r="M45" s="622"/>
      <c r="N45" s="622">
        <v>3820.66176</v>
      </c>
      <c r="O45" s="622"/>
      <c r="P45" s="622">
        <v>476.56186100000002</v>
      </c>
      <c r="Q45" s="622"/>
      <c r="R45" s="622">
        <v>4058.9107689999992</v>
      </c>
      <c r="S45" s="601"/>
      <c r="V45" s="864"/>
    </row>
    <row r="46" spans="1:22" s="630" customFormat="1" ht="18" customHeight="1">
      <c r="A46" s="627"/>
      <c r="B46" s="634"/>
      <c r="C46" s="631"/>
      <c r="D46" s="635" t="s">
        <v>36</v>
      </c>
      <c r="E46" s="627"/>
      <c r="F46" s="623">
        <v>7493.7250000000004</v>
      </c>
      <c r="G46" s="604"/>
      <c r="H46" s="622">
        <v>7381.0150000000003</v>
      </c>
      <c r="I46" s="622"/>
      <c r="J46" s="622">
        <v>112.71</v>
      </c>
      <c r="K46" s="622"/>
      <c r="L46" s="623">
        <v>3898.3429999999998</v>
      </c>
      <c r="M46" s="622"/>
      <c r="N46" s="622">
        <v>3625.5160000000001</v>
      </c>
      <c r="O46" s="622"/>
      <c r="P46" s="622">
        <v>272.827</v>
      </c>
      <c r="Q46" s="622"/>
      <c r="R46" s="622">
        <v>3595.3829999999998</v>
      </c>
      <c r="S46" s="601"/>
      <c r="V46" s="864"/>
    </row>
    <row r="47" spans="1:22" s="630" customFormat="1" ht="18" customHeight="1">
      <c r="A47" s="627"/>
      <c r="B47" s="634"/>
      <c r="C47" s="631"/>
      <c r="D47" s="635" t="s">
        <v>448</v>
      </c>
      <c r="E47" s="627"/>
      <c r="F47" s="623">
        <v>8632.4969999999994</v>
      </c>
      <c r="G47" s="604"/>
      <c r="H47" s="622">
        <v>8443.23</v>
      </c>
      <c r="I47" s="622"/>
      <c r="J47" s="622">
        <v>189.268</v>
      </c>
      <c r="K47" s="622"/>
      <c r="L47" s="623">
        <v>3368.8679999999999</v>
      </c>
      <c r="M47" s="622"/>
      <c r="N47" s="622">
        <v>3045.3960000000002</v>
      </c>
      <c r="O47" s="622"/>
      <c r="P47" s="622">
        <v>323.471</v>
      </c>
      <c r="Q47" s="622"/>
      <c r="R47" s="622">
        <v>5263.6289999999999</v>
      </c>
      <c r="S47" s="601"/>
      <c r="V47" s="864"/>
    </row>
    <row r="48" spans="1:22" s="630" customFormat="1" ht="18" customHeight="1">
      <c r="A48" s="627"/>
      <c r="B48" s="634"/>
      <c r="C48" s="631"/>
      <c r="D48" s="635" t="s">
        <v>37</v>
      </c>
      <c r="E48" s="627"/>
      <c r="F48" s="623">
        <v>8784.1260000000002</v>
      </c>
      <c r="G48" s="604"/>
      <c r="H48" s="622">
        <v>8675.5419999999995</v>
      </c>
      <c r="I48" s="622"/>
      <c r="J48" s="622">
        <v>108.584</v>
      </c>
      <c r="K48" s="622"/>
      <c r="L48" s="623">
        <v>4081.384</v>
      </c>
      <c r="M48" s="622"/>
      <c r="N48" s="622">
        <v>3860.4389999999999</v>
      </c>
      <c r="O48" s="622"/>
      <c r="P48" s="622">
        <v>220.94499999999999</v>
      </c>
      <c r="Q48" s="622"/>
      <c r="R48" s="622">
        <v>4702.7420000000002</v>
      </c>
      <c r="S48" s="601"/>
      <c r="V48" s="864"/>
    </row>
    <row r="49" spans="1:22" s="630" customFormat="1" ht="18" customHeight="1">
      <c r="A49" s="627"/>
      <c r="B49" s="634"/>
      <c r="C49" s="631"/>
      <c r="D49" s="635" t="s">
        <v>449</v>
      </c>
      <c r="E49" s="627"/>
      <c r="F49" s="623">
        <v>8321.23</v>
      </c>
      <c r="G49" s="604"/>
      <c r="H49" s="622">
        <v>7998.9889999999996</v>
      </c>
      <c r="I49" s="622"/>
      <c r="J49" s="622">
        <v>322.24099999999999</v>
      </c>
      <c r="K49" s="622"/>
      <c r="L49" s="623">
        <v>4390.8590000000004</v>
      </c>
      <c r="M49" s="622"/>
      <c r="N49" s="622">
        <v>4125.3310000000001</v>
      </c>
      <c r="O49" s="622"/>
      <c r="P49" s="622">
        <v>265.52800000000002</v>
      </c>
      <c r="Q49" s="622"/>
      <c r="R49" s="622">
        <v>3930.37</v>
      </c>
      <c r="S49" s="601"/>
      <c r="V49" s="864"/>
    </row>
    <row r="50" spans="1:22" s="630" customFormat="1" ht="18" customHeight="1">
      <c r="A50" s="627"/>
      <c r="B50" s="634"/>
      <c r="C50" s="631"/>
      <c r="D50" s="635" t="s">
        <v>38</v>
      </c>
      <c r="E50" s="627"/>
      <c r="F50" s="623">
        <v>9113.6759999999995</v>
      </c>
      <c r="G50" s="604"/>
      <c r="H50" s="622">
        <v>8948.759</v>
      </c>
      <c r="I50" s="622"/>
      <c r="J50" s="622">
        <v>164.916</v>
      </c>
      <c r="K50" s="622"/>
      <c r="L50" s="623">
        <v>4311.9589999999998</v>
      </c>
      <c r="M50" s="622"/>
      <c r="N50" s="622">
        <v>4081.3220000000001</v>
      </c>
      <c r="O50" s="622"/>
      <c r="P50" s="622">
        <v>230.636</v>
      </c>
      <c r="Q50" s="622"/>
      <c r="R50" s="622">
        <v>4801.7160000000003</v>
      </c>
      <c r="S50" s="601"/>
      <c r="V50" s="864"/>
    </row>
    <row r="51" spans="1:22" s="630" customFormat="1" ht="18" customHeight="1">
      <c r="A51" s="627"/>
      <c r="B51" s="634"/>
      <c r="C51" s="631"/>
      <c r="D51" s="635" t="s">
        <v>41</v>
      </c>
      <c r="E51" s="627"/>
      <c r="F51" s="623">
        <v>10297.107</v>
      </c>
      <c r="G51" s="604"/>
      <c r="H51" s="622">
        <v>10013.864</v>
      </c>
      <c r="I51" s="622"/>
      <c r="J51" s="622">
        <v>283.24299999999999</v>
      </c>
      <c r="K51" s="622"/>
      <c r="L51" s="623">
        <v>4702.4759999999997</v>
      </c>
      <c r="M51" s="622"/>
      <c r="N51" s="622">
        <v>4310.8490000000002</v>
      </c>
      <c r="O51" s="622"/>
      <c r="P51" s="622">
        <v>391.62700000000001</v>
      </c>
      <c r="Q51" s="622"/>
      <c r="R51" s="622">
        <v>5594.6319999999996</v>
      </c>
      <c r="S51" s="601"/>
      <c r="V51" s="864"/>
    </row>
    <row r="52" spans="1:22" s="630" customFormat="1" ht="18" customHeight="1">
      <c r="A52" s="627"/>
      <c r="B52" s="634"/>
      <c r="C52" s="631"/>
      <c r="D52" s="635" t="s">
        <v>39</v>
      </c>
      <c r="E52" s="627"/>
      <c r="F52" s="623">
        <v>11393.8</v>
      </c>
      <c r="G52" s="604"/>
      <c r="H52" s="622">
        <v>11241.434999999999</v>
      </c>
      <c r="I52" s="622"/>
      <c r="J52" s="622">
        <v>152.36600000000001</v>
      </c>
      <c r="K52" s="622"/>
      <c r="L52" s="623">
        <v>5075.6790000000001</v>
      </c>
      <c r="M52" s="622"/>
      <c r="N52" s="622">
        <v>4739.7370000000001</v>
      </c>
      <c r="O52" s="622"/>
      <c r="P52" s="622">
        <v>335.94200000000001</v>
      </c>
      <c r="Q52" s="622"/>
      <c r="R52" s="622">
        <v>6318.1210000000001</v>
      </c>
      <c r="S52" s="601"/>
      <c r="V52" s="864"/>
    </row>
    <row r="53" spans="1:22" s="630" customFormat="1" ht="18" customHeight="1">
      <c r="A53" s="627"/>
      <c r="B53" s="634"/>
      <c r="C53" s="631"/>
      <c r="D53" s="635"/>
      <c r="E53" s="627"/>
      <c r="F53" s="623"/>
      <c r="G53" s="604"/>
      <c r="H53" s="622"/>
      <c r="I53" s="622"/>
      <c r="J53" s="622"/>
      <c r="K53" s="622"/>
      <c r="L53" s="623"/>
      <c r="M53" s="622"/>
      <c r="N53" s="622"/>
      <c r="O53" s="622"/>
      <c r="P53" s="622"/>
      <c r="Q53" s="622"/>
      <c r="R53" s="622"/>
      <c r="S53" s="601"/>
      <c r="V53" s="864"/>
    </row>
    <row r="54" spans="1:22" s="630" customFormat="1" ht="18" customHeight="1">
      <c r="A54" s="627"/>
      <c r="B54" s="634" t="s">
        <v>497</v>
      </c>
      <c r="C54" s="631"/>
      <c r="D54" s="635" t="s">
        <v>40</v>
      </c>
      <c r="E54" s="627"/>
      <c r="F54" s="623">
        <v>10524.882</v>
      </c>
      <c r="G54" s="604"/>
      <c r="H54" s="622">
        <v>10384.361000000001</v>
      </c>
      <c r="I54" s="622"/>
      <c r="J54" s="622">
        <v>140.52199999999999</v>
      </c>
      <c r="K54" s="622"/>
      <c r="L54" s="623">
        <v>4882.9229999999998</v>
      </c>
      <c r="M54" s="622"/>
      <c r="N54" s="622">
        <v>4634.183</v>
      </c>
      <c r="O54" s="622"/>
      <c r="P54" s="622">
        <v>248.74</v>
      </c>
      <c r="Q54" s="622"/>
      <c r="R54" s="622">
        <v>5641.96</v>
      </c>
      <c r="S54" s="601"/>
      <c r="V54" s="864"/>
    </row>
    <row r="55" spans="1:22" ht="18" customHeight="1" thickBot="1">
      <c r="A55" s="47"/>
      <c r="B55" s="48"/>
      <c r="C55" s="48"/>
      <c r="D55" s="48"/>
      <c r="E55" s="49"/>
      <c r="F55" s="49"/>
      <c r="G55" s="49"/>
      <c r="H55" s="49"/>
      <c r="I55" s="49"/>
      <c r="J55" s="49"/>
      <c r="K55" s="49"/>
      <c r="L55" s="49"/>
      <c r="M55" s="49"/>
      <c r="N55" s="49"/>
      <c r="O55" s="49"/>
      <c r="P55" s="49"/>
      <c r="Q55" s="49"/>
      <c r="R55" s="49"/>
      <c r="S55" s="49"/>
    </row>
    <row r="56" spans="1:22" ht="18" customHeight="1">
      <c r="A56" s="51"/>
      <c r="B56" s="51"/>
      <c r="C56" s="51"/>
      <c r="D56" s="51"/>
      <c r="E56" s="51"/>
      <c r="F56" s="51"/>
      <c r="G56" s="51"/>
      <c r="H56" s="51"/>
      <c r="I56" s="51"/>
      <c r="J56" s="51"/>
      <c r="K56" s="51"/>
      <c r="L56" s="51"/>
      <c r="M56" s="51"/>
      <c r="N56" s="51"/>
      <c r="O56" s="51"/>
      <c r="P56" s="51"/>
      <c r="Q56" s="51"/>
      <c r="R56" s="51"/>
      <c r="S56" s="51"/>
    </row>
    <row r="57" spans="1:22" ht="18" customHeight="1">
      <c r="A57" s="51"/>
      <c r="B57" s="52"/>
      <c r="C57" s="52"/>
      <c r="D57" s="52"/>
      <c r="E57" s="51"/>
      <c r="F57" s="51"/>
      <c r="G57" s="51"/>
      <c r="H57" s="51"/>
      <c r="I57" s="51"/>
      <c r="J57" s="51"/>
      <c r="K57" s="51"/>
      <c r="L57" s="51"/>
      <c r="M57" s="51"/>
      <c r="N57" s="51"/>
      <c r="O57" s="51"/>
      <c r="P57" s="51"/>
      <c r="Q57" s="51"/>
      <c r="R57" s="51"/>
      <c r="S57" s="51"/>
    </row>
    <row r="58" spans="1:22" s="54" customFormat="1" ht="24.75" customHeight="1">
      <c r="A58" s="883"/>
      <c r="B58" s="883"/>
      <c r="C58" s="883"/>
      <c r="D58" s="883"/>
      <c r="E58" s="883"/>
      <c r="F58" s="883"/>
      <c r="G58" s="883"/>
      <c r="H58" s="883"/>
      <c r="I58" s="883"/>
      <c r="J58" s="883"/>
      <c r="K58" s="883"/>
      <c r="L58" s="883"/>
      <c r="M58" s="883"/>
      <c r="N58" s="883"/>
      <c r="O58" s="883"/>
      <c r="P58" s="883"/>
      <c r="Q58" s="883"/>
      <c r="R58" s="883"/>
      <c r="S58" s="883"/>
      <c r="T58" s="53"/>
      <c r="V58" s="866"/>
    </row>
    <row r="59" spans="1:22" ht="12" customHeight="1"/>
    <row r="60" spans="1:22" ht="12" customHeight="1"/>
    <row r="61" spans="1:22" ht="12" customHeight="1">
      <c r="F61" s="55"/>
      <c r="G61" s="55"/>
      <c r="H61" s="55"/>
      <c r="I61" s="55"/>
      <c r="J61" s="55"/>
      <c r="K61" s="55"/>
      <c r="L61" s="55"/>
      <c r="M61" s="55"/>
      <c r="N61" s="55"/>
      <c r="O61" s="55"/>
      <c r="P61" s="55"/>
      <c r="Q61" s="55"/>
      <c r="R61" s="55"/>
    </row>
    <row r="62" spans="1:22" ht="12" customHeight="1">
      <c r="F62" s="55"/>
      <c r="G62" s="55"/>
      <c r="H62" s="55"/>
      <c r="I62" s="55"/>
      <c r="J62" s="55"/>
      <c r="K62" s="55"/>
      <c r="L62" s="55"/>
      <c r="M62" s="55"/>
      <c r="N62" s="55"/>
      <c r="O62" s="55"/>
      <c r="P62" s="55"/>
      <c r="Q62" s="55"/>
      <c r="R62" s="55"/>
    </row>
    <row r="63" spans="1:22" ht="12" customHeight="1"/>
    <row r="64" spans="1:22">
      <c r="A64" s="56"/>
      <c r="B64" s="56"/>
      <c r="C64" s="56"/>
    </row>
  </sheetData>
  <mergeCells count="9">
    <mergeCell ref="E17:S17"/>
    <mergeCell ref="A58:S58"/>
    <mergeCell ref="B1:D2"/>
    <mergeCell ref="F5:K5"/>
    <mergeCell ref="L5:Q5"/>
    <mergeCell ref="F6:K6"/>
    <mergeCell ref="L6:Q6"/>
    <mergeCell ref="F7:K7"/>
    <mergeCell ref="L7:Q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F95"/>
  <sheetViews>
    <sheetView view="pageBreakPreview" topLeftCell="B1" zoomScale="91" zoomScaleNormal="80" zoomScaleSheetLayoutView="91" workbookViewId="0">
      <pane xSplit="6" ySplit="11" topLeftCell="H12" activePane="bottomRight" state="frozen"/>
      <selection activeCell="AE49" sqref="AE49"/>
      <selection pane="topRight" activeCell="AE49" sqref="AE49"/>
      <selection pane="bottomLeft" activeCell="AE49" sqref="AE49"/>
      <selection pane="bottomRight" activeCell="L21" sqref="L21"/>
    </sheetView>
  </sheetViews>
  <sheetFormatPr defaultRowHeight="12.75"/>
  <cols>
    <col min="1" max="1" width="1.28515625" style="518" hidden="1" customWidth="1"/>
    <col min="2" max="2" width="5.85546875" style="518" customWidth="1"/>
    <col min="3" max="3" width="10.5703125" style="518" hidden="1" customWidth="1"/>
    <col min="4" max="4" width="11" style="518" hidden="1" customWidth="1"/>
    <col min="5" max="5" width="13.140625" style="518" hidden="1" customWidth="1"/>
    <col min="6" max="6" width="6.85546875" style="518" customWidth="1"/>
    <col min="7" max="7" width="35.42578125" style="518" customWidth="1"/>
    <col min="8" max="8" width="14" style="507" customWidth="1"/>
    <col min="9" max="9" width="1.5703125" style="507" customWidth="1"/>
    <col min="10" max="10" width="13.7109375" style="507" bestFit="1" customWidth="1"/>
    <col min="11" max="11" width="1.5703125" style="507" customWidth="1"/>
    <col min="12" max="12" width="13.7109375" style="507" bestFit="1" customWidth="1"/>
    <col min="13" max="16384" width="9.140625" style="518"/>
  </cols>
  <sheetData>
    <row r="1" spans="1:13" ht="18" customHeight="1">
      <c r="A1" s="166"/>
      <c r="B1" s="900" t="s">
        <v>432</v>
      </c>
      <c r="C1" s="900"/>
      <c r="D1" s="900"/>
      <c r="E1" s="900"/>
      <c r="F1" s="900"/>
      <c r="G1" s="2" t="s">
        <v>442</v>
      </c>
      <c r="H1" s="495"/>
      <c r="I1" s="495"/>
      <c r="J1" s="495"/>
      <c r="K1" s="495"/>
      <c r="L1" s="495"/>
    </row>
    <row r="2" spans="1:13" ht="18" customHeight="1">
      <c r="A2" s="166"/>
      <c r="B2" s="900"/>
      <c r="C2" s="900"/>
      <c r="D2" s="900"/>
      <c r="E2" s="900"/>
      <c r="F2" s="900"/>
      <c r="G2" s="58" t="s">
        <v>443</v>
      </c>
      <c r="H2" s="495"/>
      <c r="I2" s="495"/>
      <c r="J2" s="495"/>
      <c r="K2" s="495"/>
      <c r="L2" s="495"/>
    </row>
    <row r="3" spans="1:13" ht="15" thickBot="1">
      <c r="A3" s="164"/>
      <c r="B3" s="248"/>
      <c r="C3" s="248"/>
      <c r="D3" s="248"/>
      <c r="E3" s="248"/>
      <c r="F3" s="248"/>
      <c r="G3" s="248"/>
      <c r="H3" s="496"/>
      <c r="I3" s="496"/>
      <c r="J3" s="496"/>
      <c r="K3" s="496"/>
      <c r="L3" s="496"/>
    </row>
    <row r="4" spans="1:13" s="519" customFormat="1" ht="3.75" customHeight="1">
      <c r="A4" s="116"/>
      <c r="B4" s="117"/>
      <c r="C4" s="117"/>
      <c r="D4" s="117"/>
      <c r="E4" s="117"/>
      <c r="F4" s="117"/>
      <c r="G4" s="117"/>
      <c r="H4" s="497"/>
      <c r="I4" s="497"/>
      <c r="J4" s="497"/>
      <c r="K4" s="497"/>
      <c r="L4" s="497"/>
    </row>
    <row r="5" spans="1:13" s="519" customFormat="1" ht="15.75" customHeight="1">
      <c r="A5" s="116"/>
      <c r="B5" s="573" t="s">
        <v>210</v>
      </c>
      <c r="C5" s="127"/>
      <c r="D5" s="117"/>
      <c r="E5" s="498">
        <v>2012</v>
      </c>
      <c r="F5" s="498"/>
      <c r="G5" s="498"/>
      <c r="H5" s="258" t="s">
        <v>483</v>
      </c>
      <c r="I5" s="257"/>
      <c r="J5" s="258" t="s">
        <v>492</v>
      </c>
      <c r="K5" s="257"/>
      <c r="L5" s="258" t="s">
        <v>491</v>
      </c>
    </row>
    <row r="6" spans="1:13" s="519" customFormat="1" ht="15.75">
      <c r="A6" s="116"/>
      <c r="B6" s="569" t="s">
        <v>211</v>
      </c>
      <c r="C6" s="467">
        <v>2010</v>
      </c>
      <c r="D6" s="467">
        <v>2011</v>
      </c>
      <c r="E6" s="467"/>
      <c r="F6" s="467"/>
      <c r="G6" s="467"/>
      <c r="H6" s="646"/>
      <c r="I6" s="263"/>
      <c r="J6" s="646" t="s">
        <v>468</v>
      </c>
      <c r="K6" s="263"/>
      <c r="L6" s="264" t="s">
        <v>467</v>
      </c>
    </row>
    <row r="7" spans="1:13" s="519" customFormat="1" ht="15.75">
      <c r="A7" s="116"/>
      <c r="B7" s="122"/>
      <c r="C7" s="467"/>
      <c r="D7" s="467"/>
      <c r="E7" s="467"/>
      <c r="F7" s="467"/>
      <c r="G7" s="467"/>
      <c r="H7" s="267"/>
      <c r="I7" s="263"/>
      <c r="J7" s="267" t="s">
        <v>468</v>
      </c>
      <c r="K7" s="263"/>
      <c r="L7" s="267" t="s">
        <v>466</v>
      </c>
    </row>
    <row r="8" spans="1:13" s="519" customFormat="1" ht="4.9000000000000004" customHeight="1">
      <c r="A8" s="116"/>
      <c r="B8" s="123"/>
      <c r="C8" s="468"/>
      <c r="D8" s="468"/>
      <c r="E8" s="468"/>
      <c r="F8" s="117"/>
      <c r="G8" s="117"/>
      <c r="H8" s="499"/>
      <c r="I8" s="499"/>
      <c r="J8" s="499"/>
      <c r="K8" s="499"/>
      <c r="L8" s="499"/>
    </row>
    <row r="9" spans="1:13" s="519" customFormat="1" ht="3" customHeight="1">
      <c r="A9" s="116"/>
      <c r="B9" s="123"/>
      <c r="C9" s="117"/>
      <c r="D9" s="117"/>
      <c r="E9" s="117"/>
      <c r="F9" s="117"/>
      <c r="G9" s="117"/>
      <c r="H9" s="497"/>
      <c r="I9" s="497"/>
      <c r="J9" s="497"/>
      <c r="K9" s="497"/>
      <c r="L9" s="497"/>
    </row>
    <row r="10" spans="1:13" s="520" customFormat="1" ht="15.75">
      <c r="A10" s="121"/>
      <c r="B10" s="123"/>
      <c r="C10" s="237"/>
      <c r="D10" s="237"/>
      <c r="E10" s="237"/>
      <c r="F10" s="237"/>
      <c r="G10" s="237"/>
      <c r="H10" s="959" t="s">
        <v>485</v>
      </c>
      <c r="I10" s="959"/>
      <c r="J10" s="959"/>
      <c r="K10" s="959"/>
      <c r="L10" s="959"/>
    </row>
    <row r="11" spans="1:13" s="520" customFormat="1" ht="4.5" customHeight="1" thickBot="1">
      <c r="A11" s="470"/>
      <c r="B11" s="471"/>
      <c r="C11" s="444"/>
      <c r="D11" s="444"/>
      <c r="E11" s="444"/>
      <c r="F11" s="444"/>
      <c r="G11" s="444"/>
      <c r="H11" s="444"/>
      <c r="I11" s="444"/>
      <c r="J11" s="444"/>
      <c r="K11" s="444"/>
      <c r="L11" s="444"/>
    </row>
    <row r="12" spans="1:13" s="519" customFormat="1" ht="18.75" customHeight="1">
      <c r="B12" s="472" t="s">
        <v>420</v>
      </c>
      <c r="C12" s="312">
        <v>13544762.155999999</v>
      </c>
      <c r="D12" s="312">
        <v>15752292.204</v>
      </c>
      <c r="E12" s="312">
        <v>18634431.579</v>
      </c>
      <c r="F12" s="312"/>
      <c r="G12" s="312"/>
      <c r="H12" s="642">
        <v>16246511.059</v>
      </c>
      <c r="I12" s="642"/>
      <c r="J12" s="642">
        <v>18584592.403999999</v>
      </c>
      <c r="K12" s="642"/>
      <c r="L12" s="642">
        <v>1899829</v>
      </c>
      <c r="M12" s="276"/>
    </row>
    <row r="13" spans="1:13" s="519" customFormat="1" ht="15.75">
      <c r="B13" s="472" t="s">
        <v>421</v>
      </c>
      <c r="C13" s="312">
        <v>0</v>
      </c>
      <c r="D13" s="312">
        <v>0</v>
      </c>
      <c r="E13" s="312">
        <v>199.1</v>
      </c>
      <c r="F13" s="312"/>
      <c r="G13" s="312"/>
      <c r="H13" s="642">
        <v>0</v>
      </c>
      <c r="I13" s="642"/>
      <c r="J13" s="642">
        <v>681.83900000000006</v>
      </c>
      <c r="K13" s="642"/>
      <c r="L13" s="642">
        <v>420</v>
      </c>
      <c r="M13" s="276"/>
    </row>
    <row r="14" spans="1:13" s="519" customFormat="1" ht="15.75">
      <c r="B14" s="472" t="s">
        <v>422</v>
      </c>
      <c r="C14" s="312">
        <v>296145.18699999998</v>
      </c>
      <c r="D14" s="312">
        <v>303007.66499999998</v>
      </c>
      <c r="E14" s="312">
        <v>335889.772</v>
      </c>
      <c r="F14" s="312"/>
      <c r="G14" s="312"/>
      <c r="H14" s="642">
        <v>138685.296</v>
      </c>
      <c r="I14" s="642"/>
      <c r="J14" s="642">
        <v>369219.01899999997</v>
      </c>
      <c r="K14" s="642"/>
      <c r="L14" s="642">
        <v>21017.15</v>
      </c>
      <c r="M14" s="276"/>
    </row>
    <row r="15" spans="1:13" s="519" customFormat="1" ht="15.75">
      <c r="B15" s="472" t="s">
        <v>404</v>
      </c>
      <c r="C15" s="314">
        <v>7.9</v>
      </c>
      <c r="D15" s="314">
        <v>31.529</v>
      </c>
      <c r="E15" s="312">
        <v>109.958</v>
      </c>
      <c r="F15" s="312"/>
      <c r="G15" s="312"/>
      <c r="H15" s="642">
        <v>6353.4489999999996</v>
      </c>
      <c r="I15" s="642"/>
      <c r="J15" s="642">
        <v>2249.7559999999999</v>
      </c>
      <c r="K15" s="642"/>
      <c r="L15" s="881">
        <v>0</v>
      </c>
      <c r="M15" s="276"/>
    </row>
    <row r="16" spans="1:13" s="519" customFormat="1" ht="9.75" customHeight="1">
      <c r="B16" s="150"/>
      <c r="C16" s="314"/>
      <c r="D16" s="314"/>
      <c r="E16" s="312"/>
      <c r="F16" s="312"/>
      <c r="G16" s="312"/>
      <c r="H16" s="642"/>
      <c r="I16" s="642"/>
      <c r="J16" s="642"/>
      <c r="K16" s="642"/>
      <c r="L16" s="642"/>
      <c r="M16" s="276"/>
    </row>
    <row r="17" spans="1:16" s="519" customFormat="1" ht="15.75">
      <c r="B17" s="310" t="s">
        <v>265</v>
      </c>
      <c r="C17" s="373">
        <v>3269876.3119999999</v>
      </c>
      <c r="D17" s="373">
        <v>3863625.3560000001</v>
      </c>
      <c r="E17" s="373">
        <v>4772844.3899999997</v>
      </c>
      <c r="F17" s="373"/>
      <c r="G17" s="373"/>
      <c r="H17" s="869">
        <v>13174911.99</v>
      </c>
      <c r="I17" s="814"/>
      <c r="J17" s="870">
        <v>3987135.9369999999</v>
      </c>
      <c r="K17" s="870"/>
      <c r="L17" s="870">
        <v>342332.43</v>
      </c>
      <c r="M17" s="276"/>
    </row>
    <row r="18" spans="1:16" s="519" customFormat="1" ht="15.75">
      <c r="A18" s="282"/>
      <c r="B18" s="311" t="s">
        <v>266</v>
      </c>
      <c r="C18" s="473"/>
      <c r="D18" s="473"/>
      <c r="E18" s="491" t="s">
        <v>456</v>
      </c>
      <c r="F18" s="473"/>
      <c r="G18" s="473"/>
      <c r="H18" s="642"/>
      <c r="I18" s="642"/>
      <c r="J18" s="642"/>
      <c r="K18" s="642"/>
      <c r="L18" s="642"/>
      <c r="M18" s="276"/>
    </row>
    <row r="19" spans="1:16" s="519" customFormat="1" ht="5.25" customHeight="1">
      <c r="A19" s="282"/>
      <c r="B19" s="311"/>
      <c r="C19" s="473"/>
      <c r="D19" s="473"/>
      <c r="E19" s="473"/>
      <c r="F19" s="473"/>
      <c r="G19" s="473"/>
      <c r="H19" s="642"/>
      <c r="I19" s="642"/>
      <c r="J19" s="642"/>
      <c r="K19" s="642"/>
      <c r="L19" s="642"/>
      <c r="M19" s="276"/>
    </row>
    <row r="20" spans="1:16" s="519" customFormat="1" ht="15.75">
      <c r="B20" s="472" t="s">
        <v>423</v>
      </c>
      <c r="C20" s="473">
        <v>1612815.1310000001</v>
      </c>
      <c r="D20" s="312">
        <v>1702220.0209999999</v>
      </c>
      <c r="E20" s="312">
        <v>2051083.4080000001</v>
      </c>
      <c r="F20" s="312"/>
      <c r="G20" s="312"/>
      <c r="H20" s="642">
        <v>2169540.7420000001</v>
      </c>
      <c r="I20" s="642"/>
      <c r="J20" s="642">
        <v>3103975.2779999999</v>
      </c>
      <c r="K20" s="642"/>
      <c r="L20" s="642">
        <v>285062.49</v>
      </c>
      <c r="M20" s="276"/>
    </row>
    <row r="21" spans="1:16" s="519" customFormat="1" ht="15.75">
      <c r="B21" s="472" t="s">
        <v>268</v>
      </c>
      <c r="C21" s="473">
        <v>30855.41</v>
      </c>
      <c r="D21" s="312">
        <v>49973.909</v>
      </c>
      <c r="E21" s="312">
        <v>25174.085999999999</v>
      </c>
      <c r="F21" s="312"/>
      <c r="G21" s="312"/>
      <c r="H21" s="642">
        <v>15379.85</v>
      </c>
      <c r="I21" s="642"/>
      <c r="J21" s="642">
        <v>16475.058000000001</v>
      </c>
      <c r="K21" s="642"/>
      <c r="L21" s="642">
        <v>2903.45</v>
      </c>
      <c r="M21" s="276"/>
    </row>
    <row r="22" spans="1:16" s="519" customFormat="1" ht="15.75">
      <c r="B22" s="472" t="s">
        <v>269</v>
      </c>
      <c r="C22" s="473">
        <v>871027.19999999995</v>
      </c>
      <c r="D22" s="312">
        <v>1087979.534</v>
      </c>
      <c r="E22" s="312">
        <v>1451800.2009999999</v>
      </c>
      <c r="F22" s="312"/>
      <c r="G22" s="312"/>
      <c r="H22" s="642">
        <v>555085.12899999996</v>
      </c>
      <c r="I22" s="642"/>
      <c r="J22" s="642">
        <v>463920.223</v>
      </c>
      <c r="K22" s="642"/>
      <c r="L22" s="642">
        <v>24590.62</v>
      </c>
      <c r="M22" s="276"/>
    </row>
    <row r="23" spans="1:16" s="519" customFormat="1" ht="15.75">
      <c r="B23" s="472" t="s">
        <v>424</v>
      </c>
      <c r="C23" s="473">
        <v>220043.49</v>
      </c>
      <c r="D23" s="312">
        <v>298604.20199999999</v>
      </c>
      <c r="E23" s="312">
        <v>730419.87300000002</v>
      </c>
      <c r="F23" s="312"/>
      <c r="G23" s="312"/>
      <c r="H23" s="642">
        <v>10249011.653999999</v>
      </c>
      <c r="I23" s="642"/>
      <c r="J23" s="642">
        <v>187854.24900000001</v>
      </c>
      <c r="K23" s="642"/>
      <c r="L23" s="642">
        <v>23737.23</v>
      </c>
      <c r="M23" s="276"/>
    </row>
    <row r="24" spans="1:16" s="519" customFormat="1" ht="15.75">
      <c r="B24" s="472" t="s">
        <v>271</v>
      </c>
      <c r="C24" s="473">
        <v>535091.50300000003</v>
      </c>
      <c r="D24" s="312">
        <v>721329.1</v>
      </c>
      <c r="E24" s="312">
        <v>514307.32799999998</v>
      </c>
      <c r="F24" s="312"/>
      <c r="G24" s="312"/>
      <c r="H24" s="642">
        <v>185863.36499999999</v>
      </c>
      <c r="I24" s="642"/>
      <c r="J24" s="642">
        <v>214776.51800000001</v>
      </c>
      <c r="K24" s="642"/>
      <c r="L24" s="642">
        <v>6037.47</v>
      </c>
      <c r="M24" s="276"/>
    </row>
    <row r="25" spans="1:16" s="519" customFormat="1" ht="15.75">
      <c r="B25" s="472" t="s">
        <v>404</v>
      </c>
      <c r="C25" s="473">
        <v>43.578000000000003</v>
      </c>
      <c r="D25" s="312">
        <v>3518.59</v>
      </c>
      <c r="E25" s="312">
        <v>59.494</v>
      </c>
      <c r="F25" s="312"/>
      <c r="G25" s="312"/>
      <c r="H25" s="642">
        <v>31.25</v>
      </c>
      <c r="I25" s="642"/>
      <c r="J25" s="642">
        <v>134.61099999999999</v>
      </c>
      <c r="K25" s="642"/>
      <c r="L25" s="642">
        <v>1.17</v>
      </c>
      <c r="M25" s="276"/>
      <c r="P25" s="475"/>
    </row>
    <row r="26" spans="1:16" s="519" customFormat="1" ht="4.5" customHeight="1">
      <c r="B26" s="150"/>
      <c r="C26" s="473"/>
      <c r="D26" s="312"/>
      <c r="E26" s="312"/>
      <c r="F26" s="312"/>
      <c r="G26" s="312"/>
      <c r="H26" s="642"/>
      <c r="I26" s="642"/>
      <c r="J26" s="642"/>
      <c r="K26" s="642"/>
      <c r="L26" s="642"/>
      <c r="M26" s="276"/>
    </row>
    <row r="27" spans="1:16" s="519" customFormat="1" ht="15.75">
      <c r="B27" s="310" t="s">
        <v>272</v>
      </c>
      <c r="C27" s="313">
        <v>879867.21499999997</v>
      </c>
      <c r="D27" s="313">
        <v>1158849.8740000001</v>
      </c>
      <c r="E27" s="313">
        <v>2068901.605</v>
      </c>
      <c r="F27" s="313"/>
      <c r="G27" s="313"/>
      <c r="H27" s="869">
        <v>728760.66700000002</v>
      </c>
      <c r="I27" s="814"/>
      <c r="J27" s="870">
        <v>826035.54799999995</v>
      </c>
      <c r="K27" s="870"/>
      <c r="L27" s="870">
        <v>142930.88</v>
      </c>
      <c r="M27" s="276"/>
    </row>
    <row r="28" spans="1:16" s="519" customFormat="1" ht="15.75">
      <c r="B28" s="315" t="s">
        <v>425</v>
      </c>
      <c r="C28" s="318"/>
      <c r="D28" s="318"/>
      <c r="E28" s="318"/>
      <c r="F28" s="318"/>
      <c r="G28" s="318"/>
      <c r="H28" s="642"/>
      <c r="I28" s="642"/>
      <c r="J28" s="642"/>
      <c r="K28" s="642"/>
      <c r="L28" s="642"/>
      <c r="M28" s="276"/>
    </row>
    <row r="29" spans="1:16" s="519" customFormat="1" ht="6" customHeight="1">
      <c r="B29" s="150"/>
      <c r="C29" s="318"/>
      <c r="D29" s="312"/>
      <c r="E29" s="312"/>
      <c r="F29" s="312"/>
      <c r="G29" s="312"/>
      <c r="H29" s="642"/>
      <c r="I29" s="642"/>
      <c r="J29" s="642"/>
      <c r="K29" s="642"/>
      <c r="L29" s="642"/>
      <c r="M29" s="276"/>
    </row>
    <row r="30" spans="1:16" s="519" customFormat="1" ht="15.75">
      <c r="B30" s="472" t="s">
        <v>444</v>
      </c>
      <c r="C30" s="320">
        <v>88367.013000000006</v>
      </c>
      <c r="D30" s="312">
        <v>36779.879000000001</v>
      </c>
      <c r="E30" s="312">
        <v>32193</v>
      </c>
      <c r="F30" s="312"/>
      <c r="G30" s="312"/>
      <c r="H30" s="642">
        <v>54659.180999999997</v>
      </c>
      <c r="I30" s="642"/>
      <c r="J30" s="642">
        <v>46047.955999999998</v>
      </c>
      <c r="K30" s="642"/>
      <c r="L30" s="642">
        <v>3901.01</v>
      </c>
      <c r="M30" s="276"/>
    </row>
    <row r="31" spans="1:16" s="519" customFormat="1" ht="15.75">
      <c r="B31" s="472" t="s">
        <v>445</v>
      </c>
      <c r="C31" s="318">
        <v>78082.788</v>
      </c>
      <c r="D31" s="163">
        <v>127699.454</v>
      </c>
      <c r="E31" s="312">
        <v>393536.02799999999</v>
      </c>
      <c r="F31" s="312"/>
      <c r="G31" s="312"/>
      <c r="H31" s="642">
        <v>43506.514000000003</v>
      </c>
      <c r="I31" s="642"/>
      <c r="J31" s="642">
        <v>62450.067000000003</v>
      </c>
      <c r="K31" s="642"/>
      <c r="L31" s="642">
        <v>4609.49</v>
      </c>
      <c r="M31" s="276"/>
    </row>
    <row r="32" spans="1:16" s="519" customFormat="1" ht="15.75">
      <c r="B32" s="472" t="s">
        <v>427</v>
      </c>
      <c r="C32" s="320">
        <v>286067.02399999998</v>
      </c>
      <c r="D32" s="163">
        <v>297571.13699999999</v>
      </c>
      <c r="E32" s="312">
        <v>358585.35</v>
      </c>
      <c r="F32" s="312"/>
      <c r="G32" s="312"/>
      <c r="H32" s="642">
        <v>222244.22399999999</v>
      </c>
      <c r="I32" s="642"/>
      <c r="J32" s="642">
        <v>181048.516</v>
      </c>
      <c r="K32" s="642"/>
      <c r="L32" s="642">
        <v>15861.72</v>
      </c>
      <c r="M32" s="276"/>
    </row>
    <row r="33" spans="1:19" s="519" customFormat="1" ht="15.75">
      <c r="B33" s="472" t="s">
        <v>275</v>
      </c>
      <c r="C33" s="318">
        <v>41461.500999999997</v>
      </c>
      <c r="D33" s="163">
        <v>156241.5</v>
      </c>
      <c r="E33" s="312">
        <v>117337.852</v>
      </c>
      <c r="F33" s="312"/>
      <c r="G33" s="312"/>
      <c r="H33" s="642">
        <v>115115.66800000001</v>
      </c>
      <c r="I33" s="642"/>
      <c r="J33" s="642">
        <v>64054.298999999999</v>
      </c>
      <c r="K33" s="642"/>
      <c r="L33" s="642">
        <v>4708.8</v>
      </c>
      <c r="M33" s="276"/>
    </row>
    <row r="34" spans="1:19" s="519" customFormat="1" ht="15.75">
      <c r="B34" s="472" t="s">
        <v>276</v>
      </c>
      <c r="C34" s="318">
        <v>66391.775999999998</v>
      </c>
      <c r="D34" s="163">
        <v>77420.078999999998</v>
      </c>
      <c r="E34" s="312">
        <v>71360.762000000002</v>
      </c>
      <c r="F34" s="312"/>
      <c r="G34" s="312"/>
      <c r="H34" s="642">
        <v>83802.75</v>
      </c>
      <c r="I34" s="642"/>
      <c r="J34" s="642">
        <v>62497.196000000004</v>
      </c>
      <c r="K34" s="642"/>
      <c r="L34" s="642">
        <v>3138.87</v>
      </c>
      <c r="M34" s="276"/>
    </row>
    <row r="35" spans="1:19" s="519" customFormat="1" ht="15.75">
      <c r="B35" s="472" t="s">
        <v>277</v>
      </c>
      <c r="C35" s="318">
        <v>12798.212</v>
      </c>
      <c r="D35" s="163">
        <v>17028.143</v>
      </c>
      <c r="E35" s="312">
        <v>99924.471000000005</v>
      </c>
      <c r="F35" s="312"/>
      <c r="G35" s="312"/>
      <c r="H35" s="642">
        <v>23886.539000000001</v>
      </c>
      <c r="I35" s="642"/>
      <c r="J35" s="642">
        <v>16748.075000000001</v>
      </c>
      <c r="K35" s="642"/>
      <c r="L35" s="642">
        <v>750.46</v>
      </c>
      <c r="M35" s="276"/>
    </row>
    <row r="36" spans="1:19" s="519" customFormat="1" ht="15.75">
      <c r="B36" s="472" t="s">
        <v>404</v>
      </c>
      <c r="C36" s="318">
        <v>6025.4070000000002</v>
      </c>
      <c r="D36" s="163">
        <v>4518.6279999999997</v>
      </c>
      <c r="E36" s="312">
        <v>620276</v>
      </c>
      <c r="F36" s="312"/>
      <c r="G36" s="312"/>
      <c r="H36" s="642">
        <v>185545.791</v>
      </c>
      <c r="I36" s="642"/>
      <c r="J36" s="642">
        <v>393189.43900000001</v>
      </c>
      <c r="K36" s="642"/>
      <c r="L36" s="642">
        <v>109960.54</v>
      </c>
      <c r="M36" s="276"/>
    </row>
    <row r="37" spans="1:19" s="519" customFormat="1" ht="8.25" customHeight="1">
      <c r="B37" s="150"/>
      <c r="C37" s="320"/>
      <c r="D37" s="163"/>
      <c r="E37" s="312"/>
      <c r="F37" s="312"/>
      <c r="G37" s="312"/>
      <c r="H37" s="642"/>
      <c r="I37" s="642"/>
      <c r="J37" s="642"/>
      <c r="K37" s="642"/>
      <c r="L37" s="642"/>
      <c r="M37" s="276"/>
    </row>
    <row r="38" spans="1:19" s="519" customFormat="1" ht="15.75">
      <c r="B38" s="310" t="s">
        <v>278</v>
      </c>
      <c r="C38" s="373">
        <v>51989.773000000001</v>
      </c>
      <c r="D38" s="373">
        <v>68547.675000000003</v>
      </c>
      <c r="E38" s="373"/>
      <c r="F38" s="373"/>
      <c r="G38" s="373"/>
      <c r="H38" s="642"/>
      <c r="I38" s="642"/>
      <c r="J38" s="642"/>
      <c r="K38" s="642"/>
      <c r="L38" s="642">
        <v>28371.01</v>
      </c>
      <c r="M38" s="276"/>
    </row>
    <row r="39" spans="1:19" s="519" customFormat="1" ht="15.75">
      <c r="A39" s="282"/>
      <c r="B39" s="311" t="s">
        <v>279</v>
      </c>
      <c r="C39" s="473"/>
      <c r="D39" s="473"/>
      <c r="E39" s="373">
        <v>92805.255999999994</v>
      </c>
      <c r="F39" s="373"/>
      <c r="G39" s="373"/>
      <c r="H39" s="869">
        <v>421630.30800000002</v>
      </c>
      <c r="I39" s="814"/>
      <c r="J39" s="870">
        <v>322902.62099999998</v>
      </c>
      <c r="K39" s="870"/>
      <c r="L39" s="870"/>
      <c r="M39" s="276"/>
    </row>
    <row r="40" spans="1:19" s="519" customFormat="1" ht="5.25" customHeight="1">
      <c r="A40" s="282"/>
      <c r="B40" s="311"/>
      <c r="C40" s="473"/>
      <c r="D40" s="473"/>
      <c r="E40" s="473"/>
      <c r="F40" s="473"/>
      <c r="G40" s="473"/>
      <c r="H40" s="642"/>
      <c r="I40" s="642"/>
      <c r="J40" s="642"/>
      <c r="K40" s="642"/>
      <c r="L40" s="642"/>
      <c r="M40" s="276"/>
      <c r="S40" s="519" t="s">
        <v>486</v>
      </c>
    </row>
    <row r="41" spans="1:19" s="519" customFormat="1" ht="15.75">
      <c r="B41" s="472" t="s">
        <v>280</v>
      </c>
      <c r="C41" s="473">
        <v>18194.555</v>
      </c>
      <c r="D41" s="312">
        <v>29902.199000000001</v>
      </c>
      <c r="E41" s="312">
        <v>35945.811999999998</v>
      </c>
      <c r="F41" s="312"/>
      <c r="G41" s="312"/>
      <c r="H41" s="642">
        <v>71633.285999999993</v>
      </c>
      <c r="I41" s="642"/>
      <c r="J41" s="642">
        <v>61042.267999999996</v>
      </c>
      <c r="K41" s="642"/>
      <c r="L41" s="642">
        <v>5293.13</v>
      </c>
      <c r="M41" s="276"/>
    </row>
    <row r="42" spans="1:19" s="519" customFormat="1" ht="15.75">
      <c r="B42" s="472" t="s">
        <v>281</v>
      </c>
      <c r="C42" s="473">
        <v>24190.758999999998</v>
      </c>
      <c r="D42" s="312">
        <v>30403.006000000001</v>
      </c>
      <c r="E42" s="312">
        <v>46129.256999999998</v>
      </c>
      <c r="F42" s="312"/>
      <c r="G42" s="312"/>
      <c r="H42" s="642">
        <v>29840.416000000001</v>
      </c>
      <c r="I42" s="642"/>
      <c r="J42" s="642">
        <v>38462.881999999998</v>
      </c>
      <c r="K42" s="642"/>
      <c r="L42" s="642">
        <v>2430.7800000000002</v>
      </c>
      <c r="M42" s="276"/>
    </row>
    <row r="43" spans="1:19" s="519" customFormat="1" ht="15.75">
      <c r="B43" s="472" t="s">
        <v>282</v>
      </c>
      <c r="C43" s="473">
        <v>9044.9590000000007</v>
      </c>
      <c r="D43" s="312">
        <v>7953.9719999999998</v>
      </c>
      <c r="E43" s="312">
        <v>8982.875</v>
      </c>
      <c r="F43" s="312"/>
      <c r="G43" s="312"/>
      <c r="H43" s="642">
        <v>47197.834999999999</v>
      </c>
      <c r="I43" s="642"/>
      <c r="J43" s="642">
        <v>43785.220999999998</v>
      </c>
      <c r="K43" s="642"/>
      <c r="L43" s="642">
        <v>5973.67</v>
      </c>
      <c r="M43" s="276"/>
    </row>
    <row r="44" spans="1:19" s="519" customFormat="1" ht="18">
      <c r="B44" s="760" t="s">
        <v>471</v>
      </c>
      <c r="C44" s="473"/>
      <c r="D44" s="312"/>
      <c r="E44" s="312"/>
      <c r="F44" s="312"/>
      <c r="G44" s="312"/>
      <c r="H44" s="642">
        <v>272861.56099999999</v>
      </c>
      <c r="I44" s="642"/>
      <c r="J44" s="642">
        <v>179251.18799999999</v>
      </c>
      <c r="K44" s="642"/>
      <c r="L44" s="642">
        <v>14672.36</v>
      </c>
      <c r="M44" s="276"/>
    </row>
    <row r="45" spans="1:19" s="519" customFormat="1" ht="15.75">
      <c r="B45" s="472" t="s">
        <v>404</v>
      </c>
      <c r="C45" s="473">
        <v>559.5</v>
      </c>
      <c r="D45" s="312">
        <v>288.49799999999999</v>
      </c>
      <c r="E45" s="312">
        <v>1747.3119999999999</v>
      </c>
      <c r="F45" s="312"/>
      <c r="G45" s="312"/>
      <c r="H45" s="642">
        <v>97.21</v>
      </c>
      <c r="I45" s="642"/>
      <c r="J45" s="642">
        <v>361.06200000000001</v>
      </c>
      <c r="K45" s="642"/>
      <c r="L45" s="642">
        <v>1.07</v>
      </c>
      <c r="M45" s="276"/>
    </row>
    <row r="46" spans="1:19" s="519" customFormat="1" ht="6.75" customHeight="1">
      <c r="B46" s="150"/>
      <c r="C46" s="473"/>
      <c r="D46" s="163"/>
      <c r="E46" s="312"/>
      <c r="F46" s="312"/>
      <c r="G46" s="312"/>
      <c r="H46" s="642"/>
      <c r="I46" s="642"/>
      <c r="J46" s="642"/>
      <c r="K46" s="642"/>
      <c r="L46" s="642"/>
      <c r="M46" s="276"/>
    </row>
    <row r="47" spans="1:19" s="519" customFormat="1" ht="15.75">
      <c r="B47" s="310" t="s">
        <v>283</v>
      </c>
      <c r="C47" s="312"/>
      <c r="D47" s="312"/>
      <c r="E47" s="312"/>
      <c r="F47" s="312"/>
      <c r="G47" s="312"/>
      <c r="H47" s="642"/>
      <c r="I47" s="642"/>
      <c r="J47" s="642"/>
      <c r="K47" s="642"/>
      <c r="L47" s="642"/>
      <c r="M47" s="276"/>
    </row>
    <row r="48" spans="1:19" s="519" customFormat="1" ht="15.75">
      <c r="B48" s="315" t="s">
        <v>428</v>
      </c>
      <c r="C48" s="373">
        <v>282752.12</v>
      </c>
      <c r="D48" s="373">
        <v>288235.19900000002</v>
      </c>
      <c r="E48" s="373">
        <v>154931.72700000001</v>
      </c>
      <c r="F48" s="373"/>
      <c r="G48" s="373"/>
      <c r="H48" s="869">
        <v>99484.822</v>
      </c>
      <c r="I48" s="814"/>
      <c r="J48" s="870">
        <v>199651.978</v>
      </c>
      <c r="K48" s="870"/>
      <c r="L48" s="870">
        <v>38695.25</v>
      </c>
      <c r="M48" s="276"/>
    </row>
    <row r="49" spans="1:13" s="519" customFormat="1" ht="15.75">
      <c r="B49" s="315" t="s">
        <v>429</v>
      </c>
      <c r="C49" s="312"/>
      <c r="D49" s="312"/>
      <c r="E49" s="312"/>
      <c r="F49" s="312"/>
      <c r="G49" s="312"/>
      <c r="H49" s="642"/>
      <c r="I49" s="642"/>
      <c r="J49" s="642"/>
      <c r="K49" s="642"/>
      <c r="L49" s="642"/>
      <c r="M49" s="276"/>
    </row>
    <row r="50" spans="1:13" s="519" customFormat="1" ht="6.75" customHeight="1">
      <c r="A50" s="282"/>
      <c r="B50" s="311"/>
      <c r="C50" s="312"/>
      <c r="D50" s="473"/>
      <c r="E50" s="473"/>
      <c r="F50" s="473"/>
      <c r="G50" s="473"/>
      <c r="H50" s="642"/>
      <c r="I50" s="642"/>
      <c r="J50" s="642"/>
      <c r="K50" s="642"/>
      <c r="L50" s="642"/>
      <c r="M50" s="276"/>
    </row>
    <row r="51" spans="1:13" s="519" customFormat="1" ht="15.75">
      <c r="B51" s="472" t="s">
        <v>446</v>
      </c>
      <c r="C51" s="312">
        <v>68422.857000000004</v>
      </c>
      <c r="D51" s="312">
        <v>7964.4849999999997</v>
      </c>
      <c r="E51" s="312">
        <v>10116.15</v>
      </c>
      <c r="F51" s="312"/>
      <c r="G51" s="312"/>
      <c r="H51" s="642">
        <v>2223.1190000000001</v>
      </c>
      <c r="I51" s="642"/>
      <c r="J51" s="642">
        <v>29064.657999999999</v>
      </c>
      <c r="K51" s="642"/>
      <c r="L51" s="881">
        <v>0</v>
      </c>
      <c r="M51" s="276"/>
    </row>
    <row r="52" spans="1:13" s="519" customFormat="1" ht="15.75">
      <c r="B52" s="150" t="s">
        <v>447</v>
      </c>
      <c r="C52" s="312">
        <v>149051.27100000001</v>
      </c>
      <c r="D52" s="312">
        <v>220073.864</v>
      </c>
      <c r="E52" s="312">
        <v>116676.807</v>
      </c>
      <c r="F52" s="312"/>
      <c r="G52" s="312"/>
      <c r="H52" s="642">
        <v>561.01300000000003</v>
      </c>
      <c r="I52" s="644"/>
      <c r="J52" s="642">
        <v>0</v>
      </c>
      <c r="K52" s="644"/>
      <c r="L52" s="881">
        <v>0</v>
      </c>
      <c r="M52" s="276"/>
    </row>
    <row r="53" spans="1:13" s="519" customFormat="1" ht="15.75">
      <c r="B53" s="472" t="s">
        <v>286</v>
      </c>
      <c r="C53" s="312">
        <v>64792.678999999996</v>
      </c>
      <c r="D53" s="312">
        <v>59045.968999999997</v>
      </c>
      <c r="E53" s="312">
        <v>15823.101000000001</v>
      </c>
      <c r="F53" s="312"/>
      <c r="G53" s="312"/>
      <c r="H53" s="642">
        <v>50600.754999999997</v>
      </c>
      <c r="I53" s="642"/>
      <c r="J53" s="642">
        <v>166839.53099999999</v>
      </c>
      <c r="K53" s="642"/>
      <c r="L53" s="642">
        <v>38694.910000000003</v>
      </c>
      <c r="M53" s="276"/>
    </row>
    <row r="54" spans="1:13" s="519" customFormat="1" ht="15.75">
      <c r="B54" s="472" t="s">
        <v>287</v>
      </c>
      <c r="C54" s="312" t="s">
        <v>189</v>
      </c>
      <c r="D54" s="312">
        <v>556.14300000000003</v>
      </c>
      <c r="E54" s="312">
        <v>10920.415000000001</v>
      </c>
      <c r="F54" s="312"/>
      <c r="G54" s="312"/>
      <c r="H54" s="642">
        <v>44466.055999999997</v>
      </c>
      <c r="I54" s="642"/>
      <c r="J54" s="642">
        <v>3651.7939999999999</v>
      </c>
      <c r="K54" s="642"/>
      <c r="L54" s="642">
        <v>0.34</v>
      </c>
      <c r="M54" s="276"/>
    </row>
    <row r="55" spans="1:13" s="519" customFormat="1" ht="15.75">
      <c r="B55" s="472" t="s">
        <v>404</v>
      </c>
      <c r="C55" s="312">
        <v>485.31299999999999</v>
      </c>
      <c r="D55" s="163">
        <v>594.73800000000006</v>
      </c>
      <c r="E55" s="312">
        <v>1395.2539999999999</v>
      </c>
      <c r="F55" s="312"/>
      <c r="G55" s="312"/>
      <c r="H55" s="642">
        <v>1633.8789999999999</v>
      </c>
      <c r="I55" s="642"/>
      <c r="J55" s="642">
        <v>95.995000000000005</v>
      </c>
      <c r="K55" s="642"/>
      <c r="L55" s="881">
        <v>0</v>
      </c>
      <c r="M55" s="276"/>
    </row>
    <row r="56" spans="1:13" s="519" customFormat="1" ht="9.75" customHeight="1">
      <c r="B56" s="150"/>
      <c r="C56" s="320"/>
      <c r="D56" s="163"/>
      <c r="E56" s="312"/>
      <c r="F56" s="312"/>
      <c r="G56" s="312"/>
      <c r="H56" s="642"/>
      <c r="I56" s="642"/>
      <c r="J56" s="642"/>
      <c r="K56" s="642"/>
      <c r="L56" s="642"/>
      <c r="M56" s="276"/>
    </row>
    <row r="57" spans="1:13" s="519" customFormat="1" ht="15.75">
      <c r="B57" s="310" t="s">
        <v>288</v>
      </c>
      <c r="C57" s="373">
        <v>351711.17200000002</v>
      </c>
      <c r="D57" s="373">
        <v>498268.696</v>
      </c>
      <c r="E57" s="373">
        <v>462775.56</v>
      </c>
      <c r="F57" s="373"/>
      <c r="G57" s="373"/>
      <c r="H57" s="869">
        <v>305894.16499999998</v>
      </c>
      <c r="I57" s="814"/>
      <c r="J57" s="870">
        <v>370389.97899999999</v>
      </c>
      <c r="K57" s="870"/>
      <c r="L57" s="870">
        <v>53037.88</v>
      </c>
      <c r="M57" s="276"/>
    </row>
    <row r="58" spans="1:13" s="519" customFormat="1" ht="6.75" customHeight="1">
      <c r="A58" s="282"/>
      <c r="B58" s="311"/>
      <c r="C58" s="473"/>
      <c r="D58" s="473"/>
      <c r="E58" s="473"/>
      <c r="F58" s="473"/>
      <c r="G58" s="473"/>
      <c r="H58" s="642"/>
      <c r="I58" s="642"/>
      <c r="J58" s="642"/>
      <c r="K58" s="642"/>
      <c r="L58" s="642"/>
      <c r="M58" s="276"/>
    </row>
    <row r="59" spans="1:13" s="519" customFormat="1" ht="15.75">
      <c r="B59" s="472" t="s">
        <v>289</v>
      </c>
      <c r="C59" s="473">
        <v>201602.084</v>
      </c>
      <c r="D59" s="312">
        <v>269080.51500000001</v>
      </c>
      <c r="E59" s="312">
        <v>246992.139</v>
      </c>
      <c r="F59" s="312"/>
      <c r="G59" s="312"/>
      <c r="H59" s="642">
        <v>185810.03599999999</v>
      </c>
      <c r="I59" s="642"/>
      <c r="J59" s="642">
        <v>270083.03999999998</v>
      </c>
      <c r="K59" s="642"/>
      <c r="L59" s="642">
        <v>47306.91</v>
      </c>
      <c r="M59" s="276"/>
    </row>
    <row r="60" spans="1:13" s="519" customFormat="1" ht="15.75">
      <c r="B60" s="472" t="s">
        <v>290</v>
      </c>
      <c r="C60" s="473">
        <v>129076.826</v>
      </c>
      <c r="D60" s="312">
        <v>170507.30499999999</v>
      </c>
      <c r="E60" s="312">
        <v>157069.587</v>
      </c>
      <c r="F60" s="312"/>
      <c r="G60" s="312"/>
      <c r="H60" s="642">
        <v>118099.63499999999</v>
      </c>
      <c r="I60" s="642"/>
      <c r="J60" s="642">
        <v>86645.066000000006</v>
      </c>
      <c r="K60" s="642"/>
      <c r="L60" s="642">
        <v>5730.98</v>
      </c>
      <c r="M60" s="276"/>
    </row>
    <row r="61" spans="1:13" s="519" customFormat="1" ht="15.75">
      <c r="B61" s="472" t="s">
        <v>404</v>
      </c>
      <c r="C61" s="150">
        <v>9402.7960000000003</v>
      </c>
      <c r="D61" s="150">
        <v>44728.59</v>
      </c>
      <c r="E61" s="150">
        <v>58714</v>
      </c>
      <c r="F61" s="150"/>
      <c r="G61" s="150"/>
      <c r="H61" s="642">
        <v>1984.4939999999999</v>
      </c>
      <c r="I61" s="642"/>
      <c r="J61" s="642">
        <v>13661.873</v>
      </c>
      <c r="K61" s="642"/>
      <c r="L61" s="881">
        <v>0</v>
      </c>
      <c r="M61" s="276"/>
    </row>
    <row r="62" spans="1:13" s="519" customFormat="1" ht="15.75">
      <c r="B62" s="150"/>
      <c r="C62" s="150"/>
      <c r="D62" s="150"/>
      <c r="E62" s="150"/>
      <c r="F62" s="150"/>
      <c r="G62" s="150"/>
      <c r="H62" s="642"/>
      <c r="I62" s="642"/>
      <c r="J62" s="642"/>
      <c r="K62" s="642"/>
      <c r="L62" s="642"/>
      <c r="M62" s="276"/>
    </row>
    <row r="63" spans="1:13" s="519" customFormat="1" ht="15.75" customHeight="1">
      <c r="B63" s="310" t="s">
        <v>292</v>
      </c>
      <c r="C63" s="492" t="s">
        <v>189</v>
      </c>
      <c r="D63" s="310">
        <v>252.51900000000001</v>
      </c>
      <c r="E63" s="310">
        <v>13.597</v>
      </c>
      <c r="F63" s="310"/>
      <c r="G63" s="310"/>
      <c r="H63" s="869">
        <v>0</v>
      </c>
      <c r="I63" s="814"/>
      <c r="J63" s="870">
        <v>0</v>
      </c>
      <c r="K63" s="870"/>
      <c r="L63" s="881">
        <v>0</v>
      </c>
      <c r="M63" s="276"/>
    </row>
    <row r="64" spans="1:13" s="519" customFormat="1" ht="15.75">
      <c r="B64" s="315" t="s">
        <v>293</v>
      </c>
      <c r="C64" s="150"/>
      <c r="D64" s="150"/>
      <c r="E64" s="150"/>
      <c r="F64" s="150"/>
      <c r="G64" s="150"/>
      <c r="H64" s="642"/>
      <c r="I64" s="642"/>
      <c r="J64" s="642"/>
      <c r="K64" s="642"/>
      <c r="L64" s="642"/>
      <c r="M64" s="276"/>
    </row>
    <row r="65" spans="1:13" s="519" customFormat="1" ht="6.75" customHeight="1">
      <c r="A65" s="282"/>
      <c r="B65" s="311"/>
      <c r="C65" s="473"/>
      <c r="D65" s="473"/>
      <c r="E65" s="473"/>
      <c r="F65" s="473"/>
      <c r="G65" s="473"/>
      <c r="H65" s="642"/>
      <c r="I65" s="642"/>
      <c r="J65" s="642"/>
      <c r="K65" s="642"/>
      <c r="L65" s="642"/>
      <c r="M65" s="276"/>
    </row>
    <row r="66" spans="1:13" s="519" customFormat="1" ht="16.5" customHeight="1">
      <c r="B66" s="310" t="s">
        <v>294</v>
      </c>
      <c r="C66" s="310">
        <v>27913262.795000002</v>
      </c>
      <c r="D66" s="310">
        <v>32772123.971999999</v>
      </c>
      <c r="E66" s="310">
        <v>37427113.631999999</v>
      </c>
      <c r="F66" s="310"/>
      <c r="G66" s="310"/>
      <c r="H66" s="869">
        <v>38090125.607000001</v>
      </c>
      <c r="I66" s="814"/>
      <c r="J66" s="870">
        <v>31619762.728999998</v>
      </c>
      <c r="K66" s="870"/>
      <c r="L66" s="870">
        <v>2991835.49</v>
      </c>
      <c r="M66" s="276"/>
    </row>
    <row r="67" spans="1:13" s="519" customFormat="1" ht="15" customHeight="1">
      <c r="B67" s="315" t="s">
        <v>295</v>
      </c>
      <c r="C67" s="310"/>
      <c r="D67" s="310"/>
      <c r="E67" s="310"/>
      <c r="F67" s="310"/>
      <c r="G67" s="310"/>
      <c r="H67" s="639"/>
      <c r="I67" s="639"/>
      <c r="J67" s="639"/>
      <c r="K67" s="639"/>
      <c r="L67" s="639"/>
      <c r="M67" s="276"/>
    </row>
    <row r="68" spans="1:13" s="519" customFormat="1" ht="15.75" hidden="1" customHeight="1">
      <c r="B68" s="315"/>
      <c r="C68" s="150"/>
      <c r="D68" s="150"/>
      <c r="E68" s="150" t="e">
        <f>#REF!+#REF!+#REF!+#REF!+#REF!+#REF!+#REF!+E17+E27+E39+E48+E57+E63</f>
        <v>#REF!</v>
      </c>
      <c r="F68" s="150"/>
      <c r="G68" s="150"/>
      <c r="H68" s="640"/>
      <c r="I68" s="640"/>
      <c r="J68" s="640"/>
      <c r="K68" s="640"/>
      <c r="L68" s="640"/>
      <c r="M68" s="276"/>
    </row>
    <row r="69" spans="1:13" s="519" customFormat="1" ht="9.75" customHeight="1" thickBot="1">
      <c r="B69" s="225"/>
      <c r="C69" s="225"/>
      <c r="D69" s="225"/>
      <c r="E69" s="225"/>
      <c r="F69" s="225"/>
      <c r="G69" s="225"/>
      <c r="H69" s="650"/>
      <c r="I69" s="650"/>
      <c r="J69" s="650"/>
      <c r="K69" s="650"/>
      <c r="L69" s="650"/>
      <c r="M69" s="276"/>
    </row>
    <row r="70" spans="1:13" s="519" customFormat="1" ht="9.75" customHeight="1">
      <c r="B70" s="150"/>
      <c r="C70" s="150"/>
      <c r="D70" s="150"/>
      <c r="E70" s="150"/>
      <c r="F70" s="150"/>
      <c r="G70" s="150"/>
      <c r="H70" s="640"/>
      <c r="I70" s="640"/>
      <c r="J70" s="640"/>
      <c r="K70" s="640"/>
      <c r="L70" s="640"/>
      <c r="M70" s="276"/>
    </row>
    <row r="71" spans="1:13" s="519" customFormat="1" ht="15.75">
      <c r="B71" s="430" t="s">
        <v>441</v>
      </c>
      <c r="C71" s="150"/>
      <c r="D71" s="150"/>
      <c r="E71" s="150"/>
      <c r="F71" s="150"/>
      <c r="G71" s="150"/>
      <c r="H71" s="640"/>
      <c r="I71" s="640"/>
      <c r="J71" s="640"/>
      <c r="K71" s="640"/>
      <c r="L71" s="640"/>
      <c r="M71" s="276"/>
    </row>
    <row r="72" spans="1:13" s="519" customFormat="1" ht="15.75">
      <c r="B72" s="939" t="s">
        <v>472</v>
      </c>
      <c r="C72" s="940"/>
      <c r="D72" s="940"/>
      <c r="E72" s="940"/>
      <c r="F72" s="940"/>
      <c r="G72" s="940"/>
      <c r="H72" s="940"/>
      <c r="I72" s="940"/>
      <c r="J72" s="941"/>
      <c r="K72" s="941"/>
      <c r="L72" s="941"/>
      <c r="M72" s="276"/>
    </row>
    <row r="73" spans="1:13" ht="16.5" customHeight="1">
      <c r="B73" s="841" t="s">
        <v>473</v>
      </c>
      <c r="C73" s="750"/>
      <c r="D73" s="750"/>
      <c r="E73" s="750"/>
      <c r="F73" s="750"/>
      <c r="G73" s="750"/>
      <c r="H73" s="750"/>
      <c r="I73" s="750"/>
      <c r="J73" s="750"/>
      <c r="K73" s="755"/>
      <c r="L73" s="750"/>
      <c r="M73" s="506"/>
    </row>
    <row r="74" spans="1:13">
      <c r="B74" s="317"/>
      <c r="C74" s="317"/>
      <c r="D74" s="317"/>
      <c r="E74" s="317"/>
      <c r="F74" s="317"/>
      <c r="G74" s="317"/>
      <c r="H74" s="509"/>
      <c r="I74" s="509"/>
      <c r="J74" s="509"/>
      <c r="K74" s="509"/>
      <c r="L74" s="509"/>
    </row>
    <row r="95" spans="2:32" ht="15.75">
      <c r="B95" s="750"/>
      <c r="C95" s="750"/>
      <c r="D95" s="750"/>
      <c r="E95" s="750"/>
      <c r="F95" s="604"/>
      <c r="G95" s="602"/>
      <c r="H95" s="602"/>
      <c r="I95" s="603"/>
      <c r="J95" s="602"/>
      <c r="K95" s="602"/>
      <c r="L95" s="602"/>
      <c r="M95" s="602"/>
      <c r="N95" s="602"/>
      <c r="O95" s="601"/>
      <c r="P95" s="750"/>
      <c r="Q95" s="750"/>
      <c r="R95" s="750"/>
      <c r="S95" s="750"/>
      <c r="T95" s="750"/>
      <c r="U95" s="750"/>
      <c r="V95" s="750"/>
      <c r="W95" s="750"/>
      <c r="X95" s="750"/>
      <c r="Y95" s="750"/>
      <c r="Z95" s="750"/>
      <c r="AA95" s="750"/>
      <c r="AB95" s="750"/>
      <c r="AC95" s="750"/>
      <c r="AD95" s="750"/>
      <c r="AE95" s="750"/>
      <c r="AF95" s="750"/>
    </row>
  </sheetData>
  <mergeCells count="3">
    <mergeCell ref="B1:F2"/>
    <mergeCell ref="B72:L72"/>
    <mergeCell ref="H10:L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193"/>
  <sheetViews>
    <sheetView view="pageBreakPreview" topLeftCell="B1" zoomScale="93" zoomScaleNormal="80" zoomScaleSheetLayoutView="93" workbookViewId="0">
      <pane xSplit="6" ySplit="11" topLeftCell="H12" activePane="bottomRight" state="frozen"/>
      <selection activeCell="AE49" sqref="AE49"/>
      <selection pane="topRight" activeCell="AE49" sqref="AE49"/>
      <selection pane="bottomLeft" activeCell="AE49" sqref="AE49"/>
      <selection pane="bottomRight" activeCell="AE49" sqref="AE49"/>
    </sheetView>
  </sheetViews>
  <sheetFormatPr defaultRowHeight="15.75"/>
  <cols>
    <col min="1" max="1" width="1.28515625" style="278" hidden="1" customWidth="1"/>
    <col min="2" max="2" width="1.85546875" style="278" customWidth="1"/>
    <col min="3" max="3" width="10.42578125" style="278" customWidth="1"/>
    <col min="4" max="4" width="37.140625" style="278" customWidth="1"/>
    <col min="5" max="5" width="10" style="278" hidden="1" customWidth="1"/>
    <col min="6" max="6" width="10.5703125" style="278" hidden="1" customWidth="1"/>
    <col min="7" max="7" width="17.140625" style="278" hidden="1" customWidth="1"/>
    <col min="8" max="8" width="11.42578125" style="278" bestFit="1" customWidth="1"/>
    <col min="9" max="9" width="1.5703125" style="278" customWidth="1"/>
    <col min="10" max="10" width="15.7109375" style="278" customWidth="1"/>
    <col min="11" max="11" width="1.5703125" style="278" customWidth="1"/>
    <col min="12" max="12" width="15.7109375" style="278" customWidth="1"/>
    <col min="13" max="16384" width="9.140625" style="278"/>
  </cols>
  <sheetData>
    <row r="1" spans="1:14" ht="15.75" customHeight="1">
      <c r="B1" s="900" t="s">
        <v>296</v>
      </c>
      <c r="C1" s="900"/>
      <c r="D1" s="545" t="s">
        <v>297</v>
      </c>
      <c r="H1" s="544"/>
    </row>
    <row r="2" spans="1:14" ht="15.75" customHeight="1">
      <c r="B2" s="900"/>
      <c r="C2" s="900"/>
      <c r="D2" s="543" t="s">
        <v>298</v>
      </c>
    </row>
    <row r="3" spans="1:14" ht="12" customHeight="1" thickBot="1">
      <c r="A3" s="522"/>
      <c r="B3" s="522"/>
      <c r="C3" s="522"/>
      <c r="D3" s="522"/>
      <c r="E3" s="522"/>
      <c r="F3" s="522"/>
      <c r="G3" s="522"/>
      <c r="H3" s="522"/>
      <c r="J3" s="522"/>
      <c r="L3" s="522"/>
    </row>
    <row r="4" spans="1:14" ht="4.5" customHeight="1">
      <c r="A4" s="542"/>
      <c r="B4" s="541"/>
      <c r="C4" s="541"/>
      <c r="D4" s="541"/>
      <c r="E4" s="541"/>
      <c r="F4" s="541"/>
      <c r="G4" s="541"/>
      <c r="H4" s="541"/>
      <c r="I4" s="540"/>
      <c r="J4" s="541"/>
      <c r="K4" s="540"/>
      <c r="L4" s="541"/>
    </row>
    <row r="5" spans="1:14" ht="15.75" customHeight="1">
      <c r="A5" s="539"/>
      <c r="B5" s="574" t="s">
        <v>451</v>
      </c>
      <c r="C5" s="253"/>
      <c r="D5" s="253"/>
      <c r="E5" s="254"/>
      <c r="F5" s="249"/>
      <c r="G5" s="256">
        <v>2015</v>
      </c>
      <c r="H5" s="258" t="s">
        <v>483</v>
      </c>
      <c r="I5" s="538"/>
      <c r="J5" s="880" t="s">
        <v>498</v>
      </c>
      <c r="K5" s="257"/>
      <c r="L5" s="880" t="s">
        <v>499</v>
      </c>
      <c r="M5" s="519"/>
      <c r="N5" s="880"/>
    </row>
    <row r="6" spans="1:14">
      <c r="A6" s="535"/>
      <c r="B6" s="575" t="s">
        <v>211</v>
      </c>
      <c r="C6" s="261"/>
      <c r="D6" s="261"/>
      <c r="E6" s="262">
        <v>2010</v>
      </c>
      <c r="F6" s="262">
        <v>2011</v>
      </c>
      <c r="G6" s="262"/>
      <c r="H6" s="646"/>
      <c r="I6" s="263"/>
      <c r="J6" s="646" t="s">
        <v>470</v>
      </c>
      <c r="K6" s="537"/>
      <c r="L6" s="264" t="s">
        <v>467</v>
      </c>
    </row>
    <row r="7" spans="1:14">
      <c r="A7" s="535"/>
      <c r="B7" s="260"/>
      <c r="C7" s="261"/>
      <c r="D7" s="261"/>
      <c r="E7" s="262"/>
      <c r="F7" s="262"/>
      <c r="G7" s="262"/>
      <c r="H7" s="267"/>
      <c r="I7" s="263"/>
      <c r="J7" s="267" t="s">
        <v>465</v>
      </c>
      <c r="K7" s="537"/>
      <c r="L7" s="267" t="s">
        <v>466</v>
      </c>
    </row>
    <row r="8" spans="1:14" ht="4.9000000000000004" customHeight="1">
      <c r="A8" s="535"/>
      <c r="B8" s="261"/>
      <c r="C8" s="261"/>
      <c r="D8" s="261"/>
      <c r="E8" s="259"/>
      <c r="F8" s="259"/>
      <c r="G8" s="269"/>
      <c r="H8" s="269"/>
      <c r="I8" s="249"/>
      <c r="J8" s="269"/>
      <c r="K8" s="249"/>
      <c r="L8" s="269"/>
    </row>
    <row r="9" spans="1:14" ht="3" customHeight="1">
      <c r="A9" s="535"/>
      <c r="B9" s="261"/>
      <c r="C9" s="261"/>
      <c r="D9" s="261"/>
      <c r="E9" s="259"/>
      <c r="F9" s="259"/>
      <c r="G9" s="259"/>
      <c r="H9" s="259"/>
      <c r="I9" s="536"/>
      <c r="J9" s="259"/>
      <c r="K9" s="536"/>
      <c r="L9" s="259"/>
    </row>
    <row r="10" spans="1:14" ht="15.6" customHeight="1">
      <c r="A10" s="535"/>
      <c r="B10" s="261"/>
      <c r="C10" s="261"/>
      <c r="D10" s="261"/>
      <c r="E10" s="303" t="s">
        <v>212</v>
      </c>
      <c r="F10" s="303"/>
      <c r="G10" s="303"/>
      <c r="H10" s="959" t="s">
        <v>485</v>
      </c>
      <c r="I10" s="959"/>
      <c r="J10" s="959"/>
      <c r="K10" s="959"/>
      <c r="L10" s="959"/>
    </row>
    <row r="11" spans="1:14" ht="4.5" customHeight="1" thickBot="1">
      <c r="A11" s="534"/>
      <c r="B11" s="270"/>
      <c r="C11" s="270"/>
      <c r="D11" s="270"/>
      <c r="E11" s="270"/>
      <c r="F11" s="270"/>
      <c r="G11" s="270"/>
      <c r="H11" s="270"/>
      <c r="I11" s="533"/>
      <c r="J11" s="270"/>
      <c r="K11" s="270"/>
      <c r="L11" s="270"/>
    </row>
    <row r="12" spans="1:14" s="273" customFormat="1" ht="19.5" customHeight="1">
      <c r="B12" s="273" t="s">
        <v>403</v>
      </c>
      <c r="E12" s="961">
        <v>33232</v>
      </c>
      <c r="F12" s="961">
        <v>20946</v>
      </c>
      <c r="G12" s="532">
        <v>48127</v>
      </c>
      <c r="H12" s="767">
        <v>43506.618000000002</v>
      </c>
      <c r="I12" s="731"/>
      <c r="J12" s="767">
        <v>58198.116000000009</v>
      </c>
      <c r="K12" s="825"/>
      <c r="L12" s="878">
        <v>6910.1229999999996</v>
      </c>
    </row>
    <row r="13" spans="1:14" ht="15.75" customHeight="1">
      <c r="B13" s="281" t="s">
        <v>213</v>
      </c>
      <c r="E13" s="961"/>
      <c r="F13" s="961"/>
      <c r="G13" s="531"/>
      <c r="H13" s="647"/>
      <c r="I13" s="653"/>
      <c r="J13" s="647"/>
      <c r="K13" s="825"/>
      <c r="L13" s="855"/>
    </row>
    <row r="14" spans="1:14" ht="14.1" customHeight="1">
      <c r="C14" s="278" t="s">
        <v>214</v>
      </c>
      <c r="E14" s="279">
        <v>0</v>
      </c>
      <c r="F14" s="279">
        <v>0</v>
      </c>
      <c r="G14" s="279">
        <v>0</v>
      </c>
      <c r="H14" s="647">
        <v>6539.9660000000003</v>
      </c>
      <c r="I14" s="732"/>
      <c r="J14" s="647">
        <v>3154</v>
      </c>
      <c r="K14" s="825"/>
      <c r="L14" s="720">
        <v>3862.1880000000001</v>
      </c>
    </row>
    <row r="15" spans="1:14" ht="14.1" customHeight="1">
      <c r="C15" s="278" t="s">
        <v>216</v>
      </c>
      <c r="E15" s="279">
        <v>30247</v>
      </c>
      <c r="F15" s="279">
        <v>20925</v>
      </c>
      <c r="G15" s="279">
        <v>43808</v>
      </c>
      <c r="H15" s="647">
        <v>35424.697</v>
      </c>
      <c r="I15" s="732"/>
      <c r="J15" s="647">
        <v>52670.311999999998</v>
      </c>
      <c r="K15" s="825"/>
      <c r="L15" s="647">
        <v>3045.27</v>
      </c>
    </row>
    <row r="16" spans="1:14" ht="14.1" customHeight="1">
      <c r="C16" s="278" t="s">
        <v>217</v>
      </c>
      <c r="E16" s="279"/>
      <c r="F16" s="279"/>
      <c r="G16" s="279">
        <v>39</v>
      </c>
      <c r="H16" s="647">
        <v>44.66</v>
      </c>
      <c r="I16" s="732"/>
      <c r="J16" s="647">
        <v>29.352000000000004</v>
      </c>
      <c r="K16" s="825"/>
      <c r="L16" s="647">
        <v>2.665</v>
      </c>
    </row>
    <row r="17" spans="2:12" ht="14.1" customHeight="1">
      <c r="C17" s="278" t="s">
        <v>450</v>
      </c>
      <c r="E17" s="279">
        <f>E12-E14-E15</f>
        <v>2985</v>
      </c>
      <c r="F17" s="279">
        <f>F12-F14-F15</f>
        <v>21</v>
      </c>
      <c r="G17" s="279">
        <f>SUM(G12-G14-G15-G16)</f>
        <v>4280</v>
      </c>
      <c r="H17" s="838">
        <v>1497.2950000000001</v>
      </c>
      <c r="I17" s="732"/>
      <c r="J17" s="838">
        <v>2344.4520000000002</v>
      </c>
      <c r="K17" s="825"/>
      <c r="L17" s="720">
        <v>0</v>
      </c>
    </row>
    <row r="18" spans="2:12" ht="7.5" customHeight="1">
      <c r="E18" s="373" t="s">
        <v>456</v>
      </c>
      <c r="F18" s="279"/>
      <c r="G18" s="279"/>
      <c r="H18" s="647"/>
      <c r="I18" s="733"/>
      <c r="J18" s="647"/>
      <c r="K18" s="825"/>
      <c r="L18" s="647"/>
    </row>
    <row r="19" spans="2:12" ht="14.1" customHeight="1">
      <c r="B19" s="273" t="s">
        <v>299</v>
      </c>
      <c r="E19" s="530">
        <v>14889</v>
      </c>
      <c r="F19" s="304">
        <v>12874</v>
      </c>
      <c r="G19" s="527">
        <v>149597</v>
      </c>
      <c r="H19" s="663">
        <v>655351.40700000001</v>
      </c>
      <c r="I19" s="732"/>
      <c r="J19" s="663">
        <v>670212.00899999996</v>
      </c>
      <c r="K19" s="825"/>
      <c r="L19" s="663">
        <v>35741.923999999999</v>
      </c>
    </row>
    <row r="20" spans="2:12" ht="15.75" customHeight="1">
      <c r="B20" s="281" t="s">
        <v>220</v>
      </c>
      <c r="E20" s="530"/>
      <c r="F20" s="304"/>
      <c r="H20" s="647"/>
      <c r="I20" s="663"/>
      <c r="J20" s="647"/>
      <c r="K20" s="825"/>
      <c r="L20" s="647"/>
    </row>
    <row r="21" spans="2:12" ht="14.1" customHeight="1">
      <c r="C21" s="278" t="s">
        <v>225</v>
      </c>
      <c r="E21" s="279">
        <v>14741</v>
      </c>
      <c r="F21" s="279">
        <v>12355</v>
      </c>
      <c r="G21" s="279">
        <v>145033</v>
      </c>
      <c r="H21" s="647">
        <v>584549.35600000003</v>
      </c>
      <c r="I21" s="732"/>
      <c r="J21" s="647">
        <v>529630.96</v>
      </c>
      <c r="K21" s="825"/>
      <c r="L21" s="647">
        <v>6325.4650000000001</v>
      </c>
    </row>
    <row r="22" spans="2:12" ht="14.1" customHeight="1">
      <c r="C22" s="278" t="s">
        <v>226</v>
      </c>
      <c r="E22" s="284">
        <v>0</v>
      </c>
      <c r="F22" s="284">
        <v>0</v>
      </c>
      <c r="G22" s="284">
        <v>4</v>
      </c>
      <c r="H22" s="720">
        <v>0</v>
      </c>
      <c r="I22" s="732"/>
      <c r="J22" s="720">
        <v>3774.413</v>
      </c>
      <c r="K22" s="825"/>
      <c r="L22" s="720">
        <v>0</v>
      </c>
    </row>
    <row r="23" spans="2:12" ht="14.1" customHeight="1">
      <c r="C23" s="278" t="s">
        <v>450</v>
      </c>
      <c r="E23" s="279" t="e">
        <f>E19-#REF!-#REF!-E21-E22</f>
        <v>#REF!</v>
      </c>
      <c r="F23" s="279" t="e">
        <f>F19-#REF!-#REF!-F21-F22</f>
        <v>#REF!</v>
      </c>
      <c r="G23" s="279">
        <f>SUM(G19-G21-G22)</f>
        <v>4560</v>
      </c>
      <c r="H23" s="647">
        <v>70802.051000000007</v>
      </c>
      <c r="I23" s="732"/>
      <c r="J23" s="647">
        <v>136806.44799999997</v>
      </c>
      <c r="K23" s="825"/>
      <c r="L23" s="647">
        <v>29416.458999999999</v>
      </c>
    </row>
    <row r="24" spans="2:12" ht="9" customHeight="1">
      <c r="E24" s="279"/>
      <c r="F24" s="279"/>
      <c r="G24" s="279"/>
      <c r="H24" s="647"/>
      <c r="I24" s="733"/>
      <c r="J24" s="647"/>
      <c r="K24" s="825"/>
      <c r="L24" s="647"/>
    </row>
    <row r="25" spans="2:12" ht="14.1" customHeight="1">
      <c r="B25" s="273" t="s">
        <v>227</v>
      </c>
      <c r="E25" s="961">
        <v>299096</v>
      </c>
      <c r="F25" s="961">
        <v>227121</v>
      </c>
      <c r="G25" s="527">
        <v>499903</v>
      </c>
      <c r="H25" s="663">
        <v>751054.12800000003</v>
      </c>
      <c r="I25" s="732"/>
      <c r="J25" s="663">
        <v>944920.46499999997</v>
      </c>
      <c r="K25" s="825"/>
      <c r="L25" s="663">
        <v>52370.529000000002</v>
      </c>
    </row>
    <row r="26" spans="2:12" s="280" customFormat="1" ht="15.75" customHeight="1">
      <c r="B26" s="281" t="s">
        <v>228</v>
      </c>
      <c r="E26" s="961"/>
      <c r="F26" s="961"/>
      <c r="G26" s="529"/>
      <c r="H26" s="734"/>
      <c r="I26" s="653"/>
      <c r="J26" s="734"/>
      <c r="K26" s="825"/>
      <c r="L26" s="647"/>
    </row>
    <row r="27" spans="2:12" s="280" customFormat="1" ht="14.1" customHeight="1">
      <c r="B27" s="281"/>
      <c r="C27" s="278" t="s">
        <v>229</v>
      </c>
      <c r="E27" s="286">
        <v>216156</v>
      </c>
      <c r="F27" s="286">
        <v>148177</v>
      </c>
      <c r="G27" s="286">
        <v>398234</v>
      </c>
      <c r="H27" s="735">
        <v>531260.00199999998</v>
      </c>
      <c r="I27" s="732"/>
      <c r="J27" s="735">
        <v>589012.95399999991</v>
      </c>
      <c r="K27" s="825"/>
      <c r="L27" s="647">
        <v>33324.283000000003</v>
      </c>
    </row>
    <row r="28" spans="2:12" ht="14.1" customHeight="1">
      <c r="C28" s="278" t="s">
        <v>230</v>
      </c>
      <c r="E28" s="279">
        <v>44548</v>
      </c>
      <c r="F28" s="279">
        <v>47898</v>
      </c>
      <c r="G28" s="279">
        <v>33569</v>
      </c>
      <c r="H28" s="647">
        <v>121014.01</v>
      </c>
      <c r="I28" s="732"/>
      <c r="J28" s="647">
        <v>96914.295999999988</v>
      </c>
      <c r="K28" s="825"/>
      <c r="L28" s="647">
        <v>14237.507</v>
      </c>
    </row>
    <row r="29" spans="2:12" ht="14.1" customHeight="1">
      <c r="C29" s="278" t="s">
        <v>231</v>
      </c>
      <c r="E29" s="279">
        <v>6349</v>
      </c>
      <c r="F29" s="279">
        <v>8772</v>
      </c>
      <c r="G29" s="279">
        <v>8939</v>
      </c>
      <c r="H29" s="647">
        <v>13494.92</v>
      </c>
      <c r="I29" s="732"/>
      <c r="J29" s="647">
        <v>58221.203999999998</v>
      </c>
      <c r="K29" s="825"/>
      <c r="L29" s="647">
        <v>3296.1970000000001</v>
      </c>
    </row>
    <row r="30" spans="2:12" ht="14.1" customHeight="1">
      <c r="C30" s="278" t="s">
        <v>450</v>
      </c>
      <c r="E30" s="279">
        <f>E25-E27-E28-E29</f>
        <v>32043</v>
      </c>
      <c r="F30" s="279">
        <f>F25-F27-F28-F29</f>
        <v>22274</v>
      </c>
      <c r="G30" s="279">
        <f>SUM(G25-G27-G28-G29)</f>
        <v>59161</v>
      </c>
      <c r="H30" s="647">
        <v>85285.195999999996</v>
      </c>
      <c r="I30" s="732"/>
      <c r="J30" s="647">
        <v>200772.011</v>
      </c>
      <c r="K30" s="825"/>
      <c r="L30" s="647">
        <v>1512.5419999999999</v>
      </c>
    </row>
    <row r="31" spans="2:12" ht="8.25" customHeight="1">
      <c r="E31" s="279"/>
      <c r="F31" s="279"/>
      <c r="G31" s="279"/>
      <c r="H31" s="647"/>
      <c r="I31" s="733"/>
      <c r="J31" s="647"/>
      <c r="K31" s="825"/>
      <c r="L31" s="647"/>
    </row>
    <row r="32" spans="2:12" ht="14.1" customHeight="1">
      <c r="B32" s="273" t="s">
        <v>233</v>
      </c>
      <c r="E32" s="961">
        <v>1216561</v>
      </c>
      <c r="F32" s="961">
        <v>1409179</v>
      </c>
      <c r="G32" s="527">
        <v>1247360</v>
      </c>
      <c r="H32" s="663">
        <v>1146181.6170000001</v>
      </c>
      <c r="I32" s="732"/>
      <c r="J32" s="663">
        <v>1039417.678</v>
      </c>
      <c r="K32" s="663"/>
      <c r="L32" s="663">
        <v>100304.337</v>
      </c>
    </row>
    <row r="33" spans="2:19" ht="15.75" customHeight="1">
      <c r="B33" s="283" t="s">
        <v>234</v>
      </c>
      <c r="E33" s="964"/>
      <c r="F33" s="964"/>
      <c r="G33" s="528"/>
      <c r="H33" s="647"/>
      <c r="I33" s="653"/>
      <c r="J33" s="647"/>
      <c r="K33" s="825"/>
      <c r="L33" s="647"/>
    </row>
    <row r="34" spans="2:19" ht="14.1" customHeight="1">
      <c r="C34" s="278" t="s">
        <v>235</v>
      </c>
      <c r="E34" s="279">
        <v>102556</v>
      </c>
      <c r="F34" s="279">
        <v>246959</v>
      </c>
      <c r="G34" s="279">
        <v>185742</v>
      </c>
      <c r="H34" s="647">
        <v>293899.10600000003</v>
      </c>
      <c r="I34" s="732"/>
      <c r="J34" s="647">
        <v>350391.72899999999</v>
      </c>
      <c r="K34" s="663"/>
      <c r="L34" s="647">
        <v>48489.343000000001</v>
      </c>
    </row>
    <row r="35" spans="2:19" ht="14.1" customHeight="1">
      <c r="C35" s="278" t="s">
        <v>236</v>
      </c>
      <c r="E35" s="279">
        <v>1114005</v>
      </c>
      <c r="F35" s="279">
        <v>1162220</v>
      </c>
      <c r="G35" s="279">
        <v>1061618</v>
      </c>
      <c r="H35" s="647">
        <v>852282.51100000006</v>
      </c>
      <c r="I35" s="732"/>
      <c r="J35" s="647">
        <v>689025.94900000002</v>
      </c>
      <c r="K35" s="663"/>
      <c r="L35" s="647">
        <v>51814.993999999999</v>
      </c>
    </row>
    <row r="36" spans="2:19" ht="14.1" customHeight="1">
      <c r="C36" s="278" t="s">
        <v>450</v>
      </c>
      <c r="E36" s="279">
        <f>E32-E34-E35</f>
        <v>0</v>
      </c>
      <c r="F36" s="279">
        <f>F32-F34-F35</f>
        <v>0</v>
      </c>
      <c r="G36" s="279">
        <v>0</v>
      </c>
      <c r="H36" s="720" t="s">
        <v>189</v>
      </c>
      <c r="I36" s="732"/>
      <c r="J36" s="720">
        <v>0</v>
      </c>
      <c r="K36" s="663"/>
      <c r="L36" s="720">
        <v>0</v>
      </c>
    </row>
    <row r="37" spans="2:19" ht="10.5" customHeight="1">
      <c r="E37" s="279"/>
      <c r="F37" s="279"/>
      <c r="G37" s="279"/>
      <c r="H37" s="647"/>
      <c r="I37" s="733"/>
      <c r="J37" s="647"/>
      <c r="K37" s="825"/>
      <c r="L37" s="647"/>
    </row>
    <row r="38" spans="2:19" ht="14.1" customHeight="1">
      <c r="B38" s="273" t="s">
        <v>237</v>
      </c>
      <c r="E38" s="961">
        <v>99664</v>
      </c>
      <c r="F38" s="950">
        <v>108047</v>
      </c>
      <c r="G38" s="306">
        <v>143190</v>
      </c>
      <c r="H38" s="663">
        <v>216269.50099999999</v>
      </c>
      <c r="I38" s="732"/>
      <c r="J38" s="663">
        <v>222625.00299999997</v>
      </c>
      <c r="K38" s="663"/>
      <c r="L38" s="663">
        <v>56192.232000000004</v>
      </c>
    </row>
    <row r="39" spans="2:19" ht="15.75" customHeight="1">
      <c r="B39" s="283" t="s">
        <v>238</v>
      </c>
      <c r="E39" s="961"/>
      <c r="F39" s="950"/>
      <c r="G39" s="306"/>
      <c r="H39" s="647"/>
      <c r="I39" s="653"/>
      <c r="J39" s="647"/>
      <c r="K39" s="826"/>
      <c r="L39" s="647"/>
    </row>
    <row r="40" spans="2:19" ht="14.1" customHeight="1">
      <c r="C40" s="278" t="s">
        <v>239</v>
      </c>
      <c r="E40" s="279">
        <v>44201</v>
      </c>
      <c r="F40" s="286">
        <v>60672</v>
      </c>
      <c r="G40" s="286">
        <v>70745</v>
      </c>
      <c r="H40" s="662">
        <v>64833.760000000002</v>
      </c>
      <c r="I40" s="732"/>
      <c r="J40" s="662">
        <v>57431.601000000002</v>
      </c>
      <c r="K40" s="663"/>
      <c r="L40" s="720">
        <v>10736.138000000001</v>
      </c>
      <c r="S40" s="278" t="s">
        <v>486</v>
      </c>
    </row>
    <row r="41" spans="2:19" ht="14.1" customHeight="1">
      <c r="C41" s="278" t="s">
        <v>240</v>
      </c>
      <c r="E41" s="279">
        <v>206</v>
      </c>
      <c r="F41" s="286">
        <v>80</v>
      </c>
      <c r="G41" s="286">
        <v>1549</v>
      </c>
      <c r="H41" s="662">
        <v>6977.6769999999997</v>
      </c>
      <c r="I41" s="732"/>
      <c r="J41" s="662">
        <v>15083.256000000001</v>
      </c>
      <c r="K41" s="663"/>
      <c r="L41" s="647">
        <v>2299.4029999999998</v>
      </c>
    </row>
    <row r="42" spans="2:19" ht="14.1" customHeight="1">
      <c r="C42" s="278" t="s">
        <v>241</v>
      </c>
      <c r="E42" s="279">
        <v>43280</v>
      </c>
      <c r="F42" s="286">
        <v>27692</v>
      </c>
      <c r="G42" s="286">
        <v>1981</v>
      </c>
      <c r="H42" s="647">
        <v>54667.69</v>
      </c>
      <c r="I42" s="732"/>
      <c r="J42" s="647">
        <v>18964.007999999998</v>
      </c>
      <c r="K42" s="663"/>
      <c r="L42" s="647">
        <v>369.82</v>
      </c>
    </row>
    <row r="43" spans="2:19" ht="14.1" customHeight="1">
      <c r="C43" s="278" t="s">
        <v>242</v>
      </c>
      <c r="E43" s="279">
        <v>8207</v>
      </c>
      <c r="F43" s="286">
        <v>15130</v>
      </c>
      <c r="G43" s="286">
        <v>60819</v>
      </c>
      <c r="H43" s="647">
        <v>83394.989000000001</v>
      </c>
      <c r="I43" s="732"/>
      <c r="J43" s="647">
        <v>117226.82799999999</v>
      </c>
      <c r="K43" s="663"/>
      <c r="L43" s="647">
        <v>7160.47</v>
      </c>
    </row>
    <row r="44" spans="2:19" ht="14.1" customHeight="1">
      <c r="C44" s="278" t="s">
        <v>243</v>
      </c>
      <c r="E44" s="279">
        <v>756</v>
      </c>
      <c r="F44" s="286">
        <v>740</v>
      </c>
      <c r="G44" s="286">
        <v>172</v>
      </c>
      <c r="H44" s="647">
        <v>782.721</v>
      </c>
      <c r="I44" s="732"/>
      <c r="J44" s="647">
        <v>1700.722</v>
      </c>
      <c r="K44" s="663"/>
      <c r="L44" s="720">
        <v>1366.002</v>
      </c>
    </row>
    <row r="45" spans="2:19" ht="14.1" customHeight="1">
      <c r="C45" s="278" t="s">
        <v>450</v>
      </c>
      <c r="E45" s="279">
        <f>E38-E40-E41-E42-E43-E44</f>
        <v>3014</v>
      </c>
      <c r="F45" s="279">
        <f>F38-F40-F41-F42-F43-F44</f>
        <v>3733</v>
      </c>
      <c r="G45" s="526">
        <f>SUM(G38-G40-G41-G42-G43-G44)</f>
        <v>7924</v>
      </c>
      <c r="H45" s="647">
        <v>5613</v>
      </c>
      <c r="I45" s="732"/>
      <c r="J45" s="647">
        <v>12218.588000000002</v>
      </c>
      <c r="K45" s="663"/>
      <c r="L45" s="647">
        <v>34260.398999999998</v>
      </c>
    </row>
    <row r="46" spans="2:19" ht="13.5" customHeight="1">
      <c r="E46" s="279"/>
      <c r="F46" s="279"/>
      <c r="G46" s="279"/>
      <c r="H46" s="647"/>
      <c r="I46" s="733"/>
      <c r="J46" s="647"/>
      <c r="K46" s="825"/>
      <c r="L46" s="647"/>
    </row>
    <row r="47" spans="2:19" ht="14.1" customHeight="1">
      <c r="B47" s="273" t="s">
        <v>244</v>
      </c>
      <c r="E47" s="946">
        <v>156676</v>
      </c>
      <c r="F47" s="962">
        <v>305427</v>
      </c>
      <c r="G47" s="306">
        <v>276595</v>
      </c>
      <c r="H47" s="663">
        <v>523626</v>
      </c>
      <c r="I47" s="732"/>
      <c r="J47" s="663">
        <v>879448.26699999988</v>
      </c>
      <c r="K47" s="663"/>
      <c r="L47" s="663">
        <v>66315.154999999999</v>
      </c>
    </row>
    <row r="48" spans="2:19" ht="15.75" customHeight="1">
      <c r="B48" s="283" t="s">
        <v>245</v>
      </c>
      <c r="E48" s="946"/>
      <c r="F48" s="962"/>
      <c r="G48" s="306"/>
      <c r="H48" s="647"/>
      <c r="I48" s="653"/>
      <c r="J48" s="647"/>
      <c r="K48" s="825"/>
      <c r="L48" s="647"/>
    </row>
    <row r="49" spans="1:12" ht="14.1" customHeight="1">
      <c r="C49" s="278" t="s">
        <v>246</v>
      </c>
      <c r="E49" s="279">
        <v>123</v>
      </c>
      <c r="F49" s="286">
        <v>482</v>
      </c>
      <c r="G49" s="286">
        <v>2508</v>
      </c>
      <c r="H49" s="647">
        <v>7651</v>
      </c>
      <c r="I49" s="732"/>
      <c r="J49" s="647">
        <v>9964.5499999999993</v>
      </c>
      <c r="K49" s="663"/>
      <c r="L49" s="647">
        <v>1530.338</v>
      </c>
    </row>
    <row r="50" spans="1:12" ht="14.1" customHeight="1">
      <c r="C50" s="278" t="s">
        <v>247</v>
      </c>
      <c r="E50" s="279">
        <v>148580</v>
      </c>
      <c r="F50" s="286">
        <v>265336</v>
      </c>
      <c r="G50" s="286">
        <v>203782</v>
      </c>
      <c r="H50" s="647">
        <v>494961.97600000002</v>
      </c>
      <c r="I50" s="732"/>
      <c r="J50" s="647">
        <v>792930.29500000004</v>
      </c>
      <c r="K50" s="663"/>
      <c r="L50" s="647">
        <v>57903.499000000003</v>
      </c>
    </row>
    <row r="51" spans="1:12" ht="14.1" customHeight="1">
      <c r="C51" s="278" t="s">
        <v>248</v>
      </c>
      <c r="E51" s="279">
        <v>7700</v>
      </c>
      <c r="F51" s="286">
        <v>39514</v>
      </c>
      <c r="G51" s="286">
        <v>69727</v>
      </c>
      <c r="H51" s="647">
        <v>18159.638999999999</v>
      </c>
      <c r="I51" s="732"/>
      <c r="J51" s="647">
        <v>72512.415000000008</v>
      </c>
      <c r="K51" s="663"/>
      <c r="L51" s="647">
        <v>6366.9530000000004</v>
      </c>
    </row>
    <row r="52" spans="1:12" ht="14.1" customHeight="1">
      <c r="C52" s="278" t="s">
        <v>450</v>
      </c>
      <c r="E52" s="279">
        <f>E47-E49-E50-E51</f>
        <v>273</v>
      </c>
      <c r="F52" s="279">
        <f>F47-F49-F50-F51</f>
        <v>95</v>
      </c>
      <c r="G52" s="279">
        <f>SUM(G47-G49-G50-G51)</f>
        <v>578</v>
      </c>
      <c r="H52" s="647">
        <v>2852.9850000000001</v>
      </c>
      <c r="I52" s="732"/>
      <c r="J52" s="647">
        <v>4041.0069999999987</v>
      </c>
      <c r="K52" s="663"/>
      <c r="L52" s="647">
        <v>514.36500000000001</v>
      </c>
    </row>
    <row r="53" spans="1:12" ht="8.25" customHeight="1">
      <c r="E53" s="279"/>
      <c r="F53" s="279"/>
      <c r="G53" s="279"/>
      <c r="H53" s="647"/>
      <c r="I53" s="733"/>
      <c r="J53" s="647"/>
      <c r="K53" s="825"/>
      <c r="L53" s="647"/>
    </row>
    <row r="54" spans="1:12" ht="14.1" customHeight="1">
      <c r="B54" s="273" t="s">
        <v>249</v>
      </c>
      <c r="E54" s="946">
        <v>3921308</v>
      </c>
      <c r="F54" s="962">
        <v>4477823</v>
      </c>
      <c r="G54" s="306">
        <v>3315847</v>
      </c>
      <c r="H54" s="663">
        <v>3833228.1860000002</v>
      </c>
      <c r="I54" s="732"/>
      <c r="J54" s="663">
        <v>5479047.1840000004</v>
      </c>
      <c r="K54" s="663"/>
      <c r="L54" s="663">
        <v>589957.39300000004</v>
      </c>
    </row>
    <row r="55" spans="1:12" ht="15.75" customHeight="1">
      <c r="B55" s="283" t="s">
        <v>250</v>
      </c>
      <c r="E55" s="946"/>
      <c r="F55" s="962"/>
      <c r="G55" s="306"/>
      <c r="H55" s="647"/>
      <c r="I55" s="653"/>
      <c r="J55" s="647"/>
      <c r="K55" s="827"/>
      <c r="L55" s="647"/>
    </row>
    <row r="56" spans="1:12">
      <c r="C56" s="278" t="s">
        <v>251</v>
      </c>
      <c r="E56" s="278">
        <v>88427</v>
      </c>
      <c r="F56" s="278">
        <v>86305</v>
      </c>
      <c r="G56" s="288">
        <v>23444</v>
      </c>
      <c r="H56" s="647">
        <v>21137.578000000001</v>
      </c>
      <c r="I56" s="732"/>
      <c r="J56" s="647">
        <v>184703.70299999998</v>
      </c>
      <c r="K56" s="663"/>
      <c r="L56" s="647">
        <v>4679.4769999999999</v>
      </c>
    </row>
    <row r="57" spans="1:12">
      <c r="C57" s="278" t="s">
        <v>252</v>
      </c>
      <c r="E57" s="279">
        <v>456116</v>
      </c>
      <c r="F57" s="286">
        <v>440743</v>
      </c>
      <c r="G57" s="286">
        <v>927954</v>
      </c>
      <c r="H57" s="647">
        <v>1169728.608</v>
      </c>
      <c r="I57" s="732"/>
      <c r="J57" s="647">
        <v>1885820.0590000001</v>
      </c>
      <c r="K57" s="663"/>
      <c r="L57" s="647">
        <v>336050.89399999997</v>
      </c>
    </row>
    <row r="58" spans="1:12">
      <c r="C58" s="278" t="s">
        <v>253</v>
      </c>
      <c r="E58" s="279">
        <v>23609</v>
      </c>
      <c r="F58" s="286">
        <v>23455</v>
      </c>
      <c r="G58" s="286">
        <v>29195</v>
      </c>
      <c r="H58" s="647">
        <v>23137.526999999998</v>
      </c>
      <c r="I58" s="732"/>
      <c r="J58" s="647">
        <v>33564.756999999998</v>
      </c>
      <c r="K58" s="663"/>
      <c r="L58" s="647">
        <v>4138.107</v>
      </c>
    </row>
    <row r="59" spans="1:12">
      <c r="C59" s="278" t="s">
        <v>254</v>
      </c>
      <c r="E59" s="279">
        <v>2512296</v>
      </c>
      <c r="F59" s="286">
        <v>3089299</v>
      </c>
      <c r="G59" s="286">
        <v>1284722</v>
      </c>
      <c r="H59" s="647">
        <v>1173760.132</v>
      </c>
      <c r="I59" s="732"/>
      <c r="J59" s="647">
        <v>1867028.44</v>
      </c>
      <c r="K59" s="663"/>
      <c r="L59" s="647">
        <v>105631.67600000001</v>
      </c>
    </row>
    <row r="60" spans="1:12">
      <c r="C60" s="278" t="s">
        <v>255</v>
      </c>
      <c r="E60" s="279">
        <v>609839</v>
      </c>
      <c r="F60" s="286">
        <v>578476</v>
      </c>
      <c r="G60" s="286">
        <v>599111</v>
      </c>
      <c r="H60" s="647">
        <v>636035.92000000004</v>
      </c>
      <c r="I60" s="732"/>
      <c r="J60" s="647">
        <v>856765.77600000007</v>
      </c>
      <c r="K60" s="663"/>
      <c r="L60" s="647">
        <v>69756.842000000004</v>
      </c>
    </row>
    <row r="61" spans="1:12">
      <c r="C61" s="278" t="s">
        <v>256</v>
      </c>
      <c r="E61" s="279">
        <v>211603</v>
      </c>
      <c r="F61" s="286">
        <v>227986</v>
      </c>
      <c r="G61" s="286">
        <v>396428</v>
      </c>
      <c r="H61" s="647">
        <v>724640.68700000003</v>
      </c>
      <c r="I61" s="732"/>
      <c r="J61" s="647">
        <v>434769.06699999998</v>
      </c>
      <c r="K61" s="663"/>
      <c r="L61" s="647">
        <v>47418.483</v>
      </c>
    </row>
    <row r="62" spans="1:12">
      <c r="C62" s="278" t="s">
        <v>450</v>
      </c>
      <c r="E62" s="279">
        <f>E54-E56-E57-E58-E59-E60-E61</f>
        <v>19418</v>
      </c>
      <c r="F62" s="279">
        <f>F54-F56-F57-F58-F59-F60-F61</f>
        <v>31559</v>
      </c>
      <c r="G62" s="279">
        <f>SUM(G54-G56-G57-G58-G59-G60-G61)</f>
        <v>54993</v>
      </c>
      <c r="H62" s="647">
        <v>84787.733999999997</v>
      </c>
      <c r="I62" s="732"/>
      <c r="J62" s="647">
        <v>216395.38199999993</v>
      </c>
      <c r="K62" s="663"/>
      <c r="L62" s="647">
        <v>22281.914000000001</v>
      </c>
    </row>
    <row r="63" spans="1:12" ht="15" customHeight="1" thickBot="1">
      <c r="A63" s="525"/>
      <c r="B63" s="522"/>
      <c r="C63" s="522"/>
      <c r="D63" s="522"/>
      <c r="E63" s="291"/>
      <c r="F63" s="524"/>
      <c r="G63" s="291"/>
      <c r="H63" s="523"/>
      <c r="I63" s="522"/>
      <c r="J63" s="553"/>
      <c r="K63" s="522"/>
      <c r="L63" s="553"/>
    </row>
    <row r="64" spans="1:12" ht="11.25" hidden="1" customHeight="1">
      <c r="B64" s="283"/>
      <c r="G64" s="278" t="e">
        <f>G12+G19+G25+G32+G38+G47+G54+#REF!+#REF!+#REF!+#REF!+#REF!+#REF!+#REF!</f>
        <v>#REF!</v>
      </c>
      <c r="H64" s="278" t="e">
        <f>H12+H19+H25+H32+H38+H47+H54+#REF!+#REF!+#REF!+#REF!+#REF!+#REF!+#REF!</f>
        <v>#REF!</v>
      </c>
      <c r="K64" s="521"/>
    </row>
    <row r="65" spans="1:11" ht="36" customHeight="1">
      <c r="A65" s="963"/>
      <c r="B65" s="963"/>
      <c r="C65" s="963"/>
      <c r="D65" s="963"/>
      <c r="E65" s="963"/>
      <c r="F65" s="963"/>
      <c r="G65" s="963"/>
      <c r="K65" s="521"/>
    </row>
    <row r="66" spans="1:11">
      <c r="K66" s="521"/>
    </row>
    <row r="67" spans="1:11">
      <c r="K67" s="521"/>
    </row>
    <row r="68" spans="1:11">
      <c r="K68" s="521"/>
    </row>
    <row r="69" spans="1:11">
      <c r="K69" s="521"/>
    </row>
    <row r="70" spans="1:11">
      <c r="K70" s="521"/>
    </row>
    <row r="71" spans="1:11">
      <c r="K71" s="273"/>
    </row>
    <row r="72" spans="1:11">
      <c r="K72" s="273"/>
    </row>
    <row r="73" spans="1:11">
      <c r="K73" s="273"/>
    </row>
    <row r="74" spans="1:11">
      <c r="K74" s="273"/>
    </row>
    <row r="75" spans="1:11">
      <c r="K75" s="273"/>
    </row>
    <row r="76" spans="1:11">
      <c r="K76" s="273"/>
    </row>
    <row r="77" spans="1:11">
      <c r="K77" s="273"/>
    </row>
    <row r="78" spans="1:11">
      <c r="K78" s="273"/>
    </row>
    <row r="79" spans="1:11">
      <c r="K79" s="273"/>
    </row>
    <row r="80" spans="1:11">
      <c r="K80" s="273"/>
    </row>
    <row r="81" spans="2:33">
      <c r="K81" s="273"/>
    </row>
    <row r="82" spans="2:33">
      <c r="K82" s="273"/>
    </row>
    <row r="83" spans="2:33">
      <c r="K83" s="273"/>
    </row>
    <row r="84" spans="2:33">
      <c r="K84" s="273"/>
    </row>
    <row r="85" spans="2:33">
      <c r="K85" s="273"/>
    </row>
    <row r="86" spans="2:33">
      <c r="K86" s="273"/>
    </row>
    <row r="87" spans="2:33">
      <c r="K87" s="273"/>
    </row>
    <row r="88" spans="2:33">
      <c r="K88" s="273"/>
    </row>
    <row r="89" spans="2:33">
      <c r="K89" s="273"/>
    </row>
    <row r="90" spans="2:33">
      <c r="K90" s="273"/>
    </row>
    <row r="91" spans="2:33">
      <c r="K91" s="273"/>
    </row>
    <row r="92" spans="2:33">
      <c r="K92" s="273"/>
    </row>
    <row r="93" spans="2:33">
      <c r="K93" s="273"/>
    </row>
    <row r="94" spans="2:33">
      <c r="K94" s="273"/>
    </row>
    <row r="95" spans="2:33">
      <c r="B95" s="647"/>
      <c r="C95" s="647"/>
      <c r="D95" s="647"/>
      <c r="E95" s="647"/>
      <c r="F95" s="604">
        <v>4194.8440000000001</v>
      </c>
      <c r="G95" s="602"/>
      <c r="H95" s="602"/>
      <c r="I95" s="602"/>
      <c r="J95" s="603"/>
      <c r="K95" s="602"/>
      <c r="L95" s="602"/>
      <c r="M95" s="602"/>
      <c r="N95" s="602"/>
      <c r="O95" s="602"/>
      <c r="P95" s="601"/>
      <c r="Q95" s="647"/>
      <c r="R95" s="647"/>
      <c r="S95" s="647"/>
      <c r="T95" s="647"/>
      <c r="U95" s="647"/>
      <c r="V95" s="647"/>
      <c r="W95" s="647"/>
      <c r="X95" s="647"/>
      <c r="Y95" s="647"/>
      <c r="Z95" s="647"/>
      <c r="AA95" s="647"/>
      <c r="AB95" s="647"/>
      <c r="AC95" s="647"/>
      <c r="AD95" s="647"/>
      <c r="AE95" s="647"/>
      <c r="AF95" s="647"/>
      <c r="AG95" s="647"/>
    </row>
    <row r="96" spans="2:33">
      <c r="K96" s="273"/>
    </row>
    <row r="97" spans="11:11">
      <c r="K97" s="273"/>
    </row>
    <row r="98" spans="11:11">
      <c r="K98" s="273"/>
    </row>
    <row r="99" spans="11:11">
      <c r="K99" s="273"/>
    </row>
    <row r="100" spans="11:11">
      <c r="K100" s="273"/>
    </row>
    <row r="101" spans="11:11">
      <c r="K101" s="273"/>
    </row>
    <row r="102" spans="11:11">
      <c r="K102" s="273"/>
    </row>
    <row r="103" spans="11:11">
      <c r="K103" s="273"/>
    </row>
    <row r="104" spans="11:11">
      <c r="K104" s="273"/>
    </row>
    <row r="105" spans="11:11">
      <c r="K105" s="273"/>
    </row>
    <row r="106" spans="11:11">
      <c r="K106" s="273"/>
    </row>
    <row r="107" spans="11:11">
      <c r="K107" s="273"/>
    </row>
    <row r="108" spans="11:11">
      <c r="K108" s="273"/>
    </row>
    <row r="109" spans="11:11">
      <c r="K109" s="273"/>
    </row>
    <row r="110" spans="11:11">
      <c r="K110" s="273"/>
    </row>
    <row r="111" spans="11:11">
      <c r="K111" s="273"/>
    </row>
    <row r="112" spans="11:11">
      <c r="K112" s="273"/>
    </row>
    <row r="113" spans="11:11">
      <c r="K113" s="273"/>
    </row>
    <row r="114" spans="11:11">
      <c r="K114" s="273"/>
    </row>
    <row r="115" spans="11:11">
      <c r="K115" s="273"/>
    </row>
    <row r="116" spans="11:11">
      <c r="K116" s="273"/>
    </row>
    <row r="117" spans="11:11">
      <c r="K117" s="273"/>
    </row>
    <row r="118" spans="11:11">
      <c r="K118" s="273"/>
    </row>
    <row r="119" spans="11:11">
      <c r="K119" s="273"/>
    </row>
    <row r="120" spans="11:11">
      <c r="K120" s="273"/>
    </row>
    <row r="121" spans="11:11">
      <c r="K121" s="273"/>
    </row>
    <row r="122" spans="11:11">
      <c r="K122" s="273"/>
    </row>
    <row r="123" spans="11:11">
      <c r="K123" s="273"/>
    </row>
    <row r="124" spans="11:11">
      <c r="K124" s="273"/>
    </row>
    <row r="125" spans="11:11">
      <c r="K125" s="273"/>
    </row>
    <row r="126" spans="11:11">
      <c r="K126" s="273"/>
    </row>
    <row r="127" spans="11:11">
      <c r="K127" s="273"/>
    </row>
    <row r="128" spans="11:11">
      <c r="K128" s="273"/>
    </row>
    <row r="129" spans="11:11">
      <c r="K129" s="273"/>
    </row>
    <row r="130" spans="11:11">
      <c r="K130" s="273"/>
    </row>
    <row r="131" spans="11:11">
      <c r="K131" s="273"/>
    </row>
    <row r="132" spans="11:11">
      <c r="K132" s="273"/>
    </row>
    <row r="133" spans="11:11">
      <c r="K133" s="273"/>
    </row>
    <row r="134" spans="11:11">
      <c r="K134" s="273"/>
    </row>
    <row r="135" spans="11:11">
      <c r="K135" s="273"/>
    </row>
    <row r="136" spans="11:11">
      <c r="K136" s="273"/>
    </row>
    <row r="137" spans="11:11">
      <c r="K137" s="273"/>
    </row>
    <row r="138" spans="11:11">
      <c r="K138" s="273"/>
    </row>
    <row r="139" spans="11:11">
      <c r="K139" s="273"/>
    </row>
    <row r="140" spans="11:11">
      <c r="K140" s="273"/>
    </row>
    <row r="141" spans="11:11">
      <c r="K141" s="273"/>
    </row>
    <row r="142" spans="11:11">
      <c r="K142" s="273"/>
    </row>
    <row r="143" spans="11:11">
      <c r="K143" s="273"/>
    </row>
    <row r="144" spans="11:11">
      <c r="K144" s="273"/>
    </row>
    <row r="145" spans="11:11">
      <c r="K145" s="273"/>
    </row>
    <row r="146" spans="11:11">
      <c r="K146" s="273"/>
    </row>
    <row r="147" spans="11:11">
      <c r="K147" s="273"/>
    </row>
    <row r="148" spans="11:11">
      <c r="K148" s="273"/>
    </row>
    <row r="149" spans="11:11">
      <c r="K149" s="273"/>
    </row>
    <row r="150" spans="11:11">
      <c r="K150" s="273"/>
    </row>
    <row r="151" spans="11:11">
      <c r="K151" s="273"/>
    </row>
    <row r="152" spans="11:11">
      <c r="K152" s="273"/>
    </row>
    <row r="153" spans="11:11">
      <c r="K153" s="273"/>
    </row>
    <row r="154" spans="11:11">
      <c r="K154" s="273"/>
    </row>
    <row r="155" spans="11:11">
      <c r="K155" s="273"/>
    </row>
    <row r="156" spans="11:11">
      <c r="K156" s="273"/>
    </row>
    <row r="157" spans="11:11">
      <c r="K157" s="273"/>
    </row>
    <row r="158" spans="11:11">
      <c r="K158" s="273"/>
    </row>
    <row r="159" spans="11:11">
      <c r="K159" s="273"/>
    </row>
    <row r="160" spans="11:11">
      <c r="K160" s="273"/>
    </row>
    <row r="161" spans="11:11">
      <c r="K161" s="273"/>
    </row>
    <row r="162" spans="11:11">
      <c r="K162" s="273"/>
    </row>
    <row r="163" spans="11:11">
      <c r="K163" s="273"/>
    </row>
    <row r="164" spans="11:11">
      <c r="K164" s="273"/>
    </row>
    <row r="165" spans="11:11">
      <c r="K165" s="273"/>
    </row>
    <row r="166" spans="11:11">
      <c r="K166" s="273"/>
    </row>
    <row r="167" spans="11:11">
      <c r="K167" s="273"/>
    </row>
    <row r="168" spans="11:11">
      <c r="K168" s="273"/>
    </row>
    <row r="169" spans="11:11">
      <c r="K169" s="273"/>
    </row>
    <row r="170" spans="11:11">
      <c r="K170" s="273"/>
    </row>
    <row r="171" spans="11:11">
      <c r="K171" s="273"/>
    </row>
    <row r="172" spans="11:11">
      <c r="K172" s="273"/>
    </row>
    <row r="173" spans="11:11">
      <c r="K173" s="273"/>
    </row>
    <row r="174" spans="11:11">
      <c r="K174" s="273"/>
    </row>
    <row r="175" spans="11:11">
      <c r="K175" s="273"/>
    </row>
    <row r="176" spans="11:11">
      <c r="K176" s="273"/>
    </row>
    <row r="177" spans="11:11">
      <c r="K177" s="273"/>
    </row>
    <row r="178" spans="11:11">
      <c r="K178" s="273"/>
    </row>
    <row r="179" spans="11:11">
      <c r="K179" s="273"/>
    </row>
    <row r="180" spans="11:11">
      <c r="K180" s="273"/>
    </row>
    <row r="181" spans="11:11">
      <c r="K181" s="273"/>
    </row>
    <row r="182" spans="11:11">
      <c r="K182" s="273"/>
    </row>
    <row r="183" spans="11:11">
      <c r="K183" s="273"/>
    </row>
    <row r="184" spans="11:11">
      <c r="K184" s="273"/>
    </row>
    <row r="185" spans="11:11">
      <c r="K185" s="273"/>
    </row>
    <row r="186" spans="11:11">
      <c r="K186" s="273"/>
    </row>
    <row r="187" spans="11:11">
      <c r="K187" s="273"/>
    </row>
    <row r="188" spans="11:11">
      <c r="K188" s="273"/>
    </row>
    <row r="189" spans="11:11">
      <c r="K189" s="273"/>
    </row>
    <row r="190" spans="11:11">
      <c r="K190" s="273"/>
    </row>
    <row r="191" spans="11:11">
      <c r="K191" s="273"/>
    </row>
    <row r="192" spans="11:11">
      <c r="K192" s="273"/>
    </row>
    <row r="193" spans="11:11">
      <c r="K193" s="273"/>
    </row>
  </sheetData>
  <mergeCells count="15">
    <mergeCell ref="H10:L10"/>
    <mergeCell ref="E54:E55"/>
    <mergeCell ref="F54:F55"/>
    <mergeCell ref="A65:G65"/>
    <mergeCell ref="E38:E39"/>
    <mergeCell ref="F38:F39"/>
    <mergeCell ref="E47:E48"/>
    <mergeCell ref="F47:F48"/>
    <mergeCell ref="E32:E33"/>
    <mergeCell ref="F32:F33"/>
    <mergeCell ref="B1:C2"/>
    <mergeCell ref="E12:E13"/>
    <mergeCell ref="F12:F13"/>
    <mergeCell ref="E25:E26"/>
    <mergeCell ref="F25:F26"/>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G96"/>
  <sheetViews>
    <sheetView tabSelected="1" view="pageBreakPreview" topLeftCell="B1" zoomScale="98" zoomScaleNormal="80" zoomScaleSheetLayoutView="98" workbookViewId="0">
      <pane xSplit="6" ySplit="11" topLeftCell="H12" activePane="bottomRight" state="frozen"/>
      <selection activeCell="AE49" sqref="AE49"/>
      <selection pane="topRight" activeCell="AE49" sqref="AE49"/>
      <selection pane="bottomLeft" activeCell="AE49" sqref="AE49"/>
      <selection pane="bottomRight" activeCell="J32" sqref="J32"/>
    </sheetView>
  </sheetViews>
  <sheetFormatPr defaultRowHeight="15.75"/>
  <cols>
    <col min="1" max="1" width="1.28515625" style="278" hidden="1" customWidth="1"/>
    <col min="2" max="2" width="1.85546875" style="278" customWidth="1"/>
    <col min="3" max="3" width="10.42578125" style="278" customWidth="1"/>
    <col min="4" max="4" width="35.7109375" style="278" customWidth="1"/>
    <col min="5" max="5" width="10" style="278" hidden="1" customWidth="1"/>
    <col min="6" max="6" width="10.5703125" style="278" hidden="1" customWidth="1"/>
    <col min="7" max="7" width="17.140625" style="278" hidden="1" customWidth="1"/>
    <col min="8" max="8" width="12.7109375" style="278" bestFit="1" customWidth="1"/>
    <col min="9" max="9" width="1.42578125" style="278" customWidth="1"/>
    <col min="10" max="10" width="13.28515625" style="278" bestFit="1" customWidth="1"/>
    <col min="11" max="11" width="1.28515625" style="278" customWidth="1"/>
    <col min="12" max="12" width="12.85546875" style="278" customWidth="1"/>
    <col min="13" max="16384" width="9.140625" style="278"/>
  </cols>
  <sheetData>
    <row r="1" spans="1:14">
      <c r="B1" s="900" t="s">
        <v>296</v>
      </c>
      <c r="C1" s="900"/>
      <c r="D1" s="545" t="s">
        <v>300</v>
      </c>
      <c r="H1" s="544"/>
    </row>
    <row r="2" spans="1:14">
      <c r="B2" s="900"/>
      <c r="C2" s="900"/>
      <c r="D2" s="543" t="s">
        <v>301</v>
      </c>
    </row>
    <row r="3" spans="1:14" ht="12" customHeight="1" thickBot="1">
      <c r="A3" s="522"/>
      <c r="B3" s="522"/>
      <c r="C3" s="522"/>
      <c r="D3" s="522"/>
      <c r="E3" s="522"/>
      <c r="F3" s="522"/>
      <c r="G3" s="522"/>
      <c r="H3" s="522"/>
      <c r="I3" s="522"/>
    </row>
    <row r="4" spans="1:14" ht="4.5" customHeight="1">
      <c r="A4" s="542"/>
      <c r="B4" s="541"/>
      <c r="C4" s="541"/>
      <c r="D4" s="541"/>
      <c r="E4" s="541"/>
      <c r="F4" s="541"/>
      <c r="G4" s="541"/>
      <c r="H4" s="541"/>
      <c r="I4" s="541"/>
      <c r="J4" s="540"/>
      <c r="K4" s="541"/>
      <c r="L4" s="540"/>
    </row>
    <row r="5" spans="1:14" ht="15.75" customHeight="1">
      <c r="A5" s="539"/>
      <c r="B5" s="574" t="s">
        <v>451</v>
      </c>
      <c r="C5" s="253"/>
      <c r="D5" s="253"/>
      <c r="E5" s="254"/>
      <c r="F5" s="249"/>
      <c r="G5" s="256">
        <v>2015</v>
      </c>
      <c r="H5" s="258" t="s">
        <v>483</v>
      </c>
      <c r="I5" s="772"/>
      <c r="J5" s="880" t="s">
        <v>498</v>
      </c>
      <c r="K5" s="257"/>
      <c r="L5" s="880" t="s">
        <v>499</v>
      </c>
    </row>
    <row r="6" spans="1:14">
      <c r="A6" s="535"/>
      <c r="B6" s="575" t="s">
        <v>211</v>
      </c>
      <c r="C6" s="261"/>
      <c r="D6" s="261"/>
      <c r="E6" s="262">
        <v>2010</v>
      </c>
      <c r="F6" s="262">
        <v>2011</v>
      </c>
      <c r="G6" s="262"/>
      <c r="H6" s="646"/>
      <c r="I6" s="262"/>
      <c r="J6" s="646" t="s">
        <v>468</v>
      </c>
      <c r="K6" s="255"/>
      <c r="L6" s="264" t="s">
        <v>467</v>
      </c>
    </row>
    <row r="7" spans="1:14">
      <c r="A7" s="535"/>
      <c r="B7" s="260"/>
      <c r="C7" s="261"/>
      <c r="D7" s="261"/>
      <c r="E7" s="262"/>
      <c r="F7" s="262"/>
      <c r="G7" s="262"/>
      <c r="H7" s="267"/>
      <c r="I7" s="262"/>
      <c r="J7" s="267" t="s">
        <v>469</v>
      </c>
      <c r="K7" s="268"/>
      <c r="L7" s="267" t="s">
        <v>466</v>
      </c>
    </row>
    <row r="8" spans="1:14" ht="4.9000000000000004" customHeight="1">
      <c r="A8" s="535"/>
      <c r="B8" s="261"/>
      <c r="C8" s="261"/>
      <c r="D8" s="261"/>
      <c r="E8" s="259"/>
      <c r="F8" s="259"/>
      <c r="G8" s="269"/>
      <c r="H8" s="269"/>
      <c r="I8" s="269"/>
      <c r="J8" s="249"/>
      <c r="K8" s="805"/>
      <c r="L8" s="249"/>
    </row>
    <row r="9" spans="1:14" ht="3" customHeight="1">
      <c r="A9" s="535"/>
      <c r="B9" s="261"/>
      <c r="C9" s="261"/>
      <c r="D9" s="261"/>
      <c r="E9" s="259"/>
      <c r="F9" s="259"/>
      <c r="G9" s="259"/>
      <c r="H9" s="259"/>
      <c r="I9" s="259"/>
      <c r="J9" s="536"/>
      <c r="K9" s="773"/>
      <c r="L9" s="536"/>
    </row>
    <row r="10" spans="1:14" ht="15.6" customHeight="1">
      <c r="A10" s="535"/>
      <c r="B10" s="261"/>
      <c r="C10" s="261"/>
      <c r="D10" s="261"/>
      <c r="E10" s="959" t="s">
        <v>212</v>
      </c>
      <c r="F10" s="959"/>
      <c r="G10" s="959"/>
      <c r="H10" s="959"/>
      <c r="I10" s="959"/>
      <c r="J10" s="959"/>
      <c r="K10" s="959"/>
      <c r="L10" s="959"/>
    </row>
    <row r="11" spans="1:14" ht="4.5" customHeight="1" thickBot="1">
      <c r="A11" s="534"/>
      <c r="B11" s="270"/>
      <c r="C11" s="270"/>
      <c r="D11" s="270"/>
      <c r="E11" s="270"/>
      <c r="F11" s="270"/>
      <c r="G11" s="270"/>
      <c r="H11" s="270"/>
      <c r="I11" s="270"/>
      <c r="J11" s="533"/>
      <c r="K11" s="533"/>
      <c r="L11" s="533"/>
    </row>
    <row r="12" spans="1:14" ht="22.5" customHeight="1">
      <c r="A12" s="271"/>
      <c r="B12" s="272" t="s">
        <v>257</v>
      </c>
      <c r="C12" s="271"/>
      <c r="D12" s="271"/>
      <c r="E12" s="513">
        <v>14711102</v>
      </c>
      <c r="F12" s="513">
        <v>16684553</v>
      </c>
      <c r="G12" s="273">
        <v>18994916</v>
      </c>
      <c r="H12" s="663">
        <v>19938460.787</v>
      </c>
      <c r="I12" s="820"/>
      <c r="J12" s="663">
        <v>23473972.074999996</v>
      </c>
      <c r="K12" s="871"/>
      <c r="L12" s="879">
        <v>2146496.1179999998</v>
      </c>
      <c r="N12" s="652"/>
    </row>
    <row r="13" spans="1:14">
      <c r="A13" s="271"/>
      <c r="B13" s="271"/>
      <c r="C13" s="271" t="s">
        <v>258</v>
      </c>
      <c r="D13" s="647"/>
      <c r="E13" s="691">
        <v>14192508</v>
      </c>
      <c r="F13" s="691">
        <v>16190104</v>
      </c>
      <c r="G13" s="647">
        <v>18746940</v>
      </c>
      <c r="H13" s="647">
        <v>19892589.625</v>
      </c>
      <c r="I13" s="692"/>
      <c r="J13" s="647">
        <v>23313820.987</v>
      </c>
      <c r="K13" s="871"/>
      <c r="L13" s="855">
        <v>2140627.1179999998</v>
      </c>
    </row>
    <row r="14" spans="1:14" ht="18">
      <c r="A14" s="271"/>
      <c r="B14" s="271"/>
      <c r="C14" s="271" t="s">
        <v>259</v>
      </c>
      <c r="D14" s="647"/>
      <c r="E14" s="691">
        <v>515834</v>
      </c>
      <c r="F14" s="691">
        <v>493064</v>
      </c>
      <c r="G14" s="647">
        <v>246002</v>
      </c>
      <c r="H14" s="647">
        <v>44802.930999999997</v>
      </c>
      <c r="I14" s="692"/>
      <c r="J14" s="647">
        <v>48847.686000000002</v>
      </c>
      <c r="K14" s="872"/>
      <c r="L14" s="839">
        <v>1874.9670000000001</v>
      </c>
    </row>
    <row r="15" spans="1:14">
      <c r="A15" s="271"/>
      <c r="B15" s="271"/>
      <c r="C15" s="271" t="s">
        <v>260</v>
      </c>
      <c r="D15" s="647"/>
      <c r="E15" s="691">
        <v>2761</v>
      </c>
      <c r="F15" s="691">
        <v>1384</v>
      </c>
      <c r="G15" s="692">
        <v>1974</v>
      </c>
      <c r="H15" s="662">
        <v>1068.231</v>
      </c>
      <c r="I15" s="692"/>
      <c r="J15" s="662">
        <v>111303.20000000001</v>
      </c>
      <c r="K15" s="871"/>
      <c r="L15" s="839">
        <v>3994.0329999999999</v>
      </c>
    </row>
    <row r="16" spans="1:14" ht="5.25" customHeight="1">
      <c r="A16" s="271"/>
      <c r="B16" s="271"/>
      <c r="C16" s="271"/>
      <c r="D16" s="647"/>
      <c r="E16" s="691"/>
      <c r="F16" s="691"/>
      <c r="G16" s="647"/>
      <c r="H16" s="647"/>
      <c r="I16" s="692"/>
      <c r="J16" s="647"/>
      <c r="K16" s="871"/>
      <c r="L16" s="855"/>
    </row>
    <row r="17" spans="1:12" ht="15" customHeight="1">
      <c r="A17" s="271"/>
      <c r="B17" s="272" t="s">
        <v>265</v>
      </c>
      <c r="C17" s="271"/>
      <c r="D17" s="647"/>
      <c r="E17" s="967">
        <v>3720281</v>
      </c>
      <c r="F17" s="967">
        <v>4811099</v>
      </c>
      <c r="G17" s="663">
        <v>7609477</v>
      </c>
      <c r="H17" s="663">
        <v>10516431.271</v>
      </c>
      <c r="I17" s="693"/>
      <c r="J17" s="663">
        <v>12631180.810000001</v>
      </c>
      <c r="K17" s="871"/>
      <c r="L17" s="879">
        <v>1501073.959</v>
      </c>
    </row>
    <row r="18" spans="1:12" ht="15.75" customHeight="1">
      <c r="A18" s="285"/>
      <c r="B18" s="277" t="s">
        <v>266</v>
      </c>
      <c r="C18" s="285"/>
      <c r="D18" s="647"/>
      <c r="E18" s="968"/>
      <c r="F18" s="967"/>
      <c r="G18" s="647"/>
      <c r="H18" s="647"/>
      <c r="I18" s="693"/>
      <c r="J18" s="647"/>
      <c r="K18" s="871"/>
      <c r="L18" s="855"/>
    </row>
    <row r="19" spans="1:12">
      <c r="A19" s="271"/>
      <c r="B19" s="271"/>
      <c r="C19" s="271" t="s">
        <v>267</v>
      </c>
      <c r="D19" s="647"/>
      <c r="E19" s="691">
        <v>1677757</v>
      </c>
      <c r="F19" s="691">
        <v>2284370</v>
      </c>
      <c r="G19" s="647">
        <v>4514494</v>
      </c>
      <c r="H19" s="647">
        <v>6721733.1169999996</v>
      </c>
      <c r="I19" s="692"/>
      <c r="J19" s="647">
        <v>8282562.2659999998</v>
      </c>
      <c r="K19" s="871"/>
      <c r="L19" s="855">
        <v>1094848.7220000001</v>
      </c>
    </row>
    <row r="20" spans="1:12">
      <c r="A20" s="271"/>
      <c r="B20" s="271"/>
      <c r="C20" s="271" t="s">
        <v>268</v>
      </c>
      <c r="D20" s="647"/>
      <c r="E20" s="691">
        <v>27460</v>
      </c>
      <c r="F20" s="691">
        <v>43602</v>
      </c>
      <c r="G20" s="647">
        <v>47112</v>
      </c>
      <c r="H20" s="647">
        <v>81023.350000000006</v>
      </c>
      <c r="I20" s="692"/>
      <c r="J20" s="647">
        <v>32204.339999999997</v>
      </c>
      <c r="K20" s="871"/>
      <c r="L20" s="855">
        <v>1153.1410000000001</v>
      </c>
    </row>
    <row r="21" spans="1:12">
      <c r="A21" s="271"/>
      <c r="B21" s="271"/>
      <c r="C21" s="271" t="s">
        <v>269</v>
      </c>
      <c r="D21" s="647"/>
      <c r="E21" s="691">
        <v>1371418</v>
      </c>
      <c r="F21" s="691">
        <v>1686267</v>
      </c>
      <c r="G21" s="647">
        <v>1945843</v>
      </c>
      <c r="H21" s="647">
        <v>2348184.2370000002</v>
      </c>
      <c r="I21" s="692"/>
      <c r="J21" s="647">
        <v>2552332.7579999999</v>
      </c>
      <c r="K21" s="871"/>
      <c r="L21" s="855">
        <v>171544.731</v>
      </c>
    </row>
    <row r="22" spans="1:12">
      <c r="A22" s="271"/>
      <c r="B22" s="271"/>
      <c r="C22" s="271" t="s">
        <v>270</v>
      </c>
      <c r="D22" s="647"/>
      <c r="E22" s="691">
        <v>300642</v>
      </c>
      <c r="F22" s="691">
        <v>415547</v>
      </c>
      <c r="G22" s="647">
        <v>761673</v>
      </c>
      <c r="H22" s="647">
        <v>1048284.07</v>
      </c>
      <c r="I22" s="692"/>
      <c r="J22" s="647">
        <v>1395889.541</v>
      </c>
      <c r="K22" s="871"/>
      <c r="L22" s="855">
        <v>209275.13200000001</v>
      </c>
    </row>
    <row r="23" spans="1:12" ht="18">
      <c r="A23" s="271"/>
      <c r="B23" s="271"/>
      <c r="C23" s="271" t="s">
        <v>271</v>
      </c>
      <c r="D23" s="647"/>
      <c r="E23" s="691">
        <v>343004</v>
      </c>
      <c r="F23" s="691">
        <v>381312</v>
      </c>
      <c r="G23" s="647">
        <v>340255</v>
      </c>
      <c r="H23" s="647">
        <v>317200.74699999997</v>
      </c>
      <c r="I23" s="664"/>
      <c r="J23" s="647">
        <v>345543.79200000002</v>
      </c>
      <c r="K23" s="871"/>
      <c r="L23" s="855">
        <v>24252.233</v>
      </c>
    </row>
    <row r="24" spans="1:12">
      <c r="A24" s="271"/>
      <c r="B24" s="271"/>
      <c r="C24" s="271" t="s">
        <v>452</v>
      </c>
      <c r="D24" s="647"/>
      <c r="E24" s="691">
        <f>E17-E19-E20-E21-E22-E23</f>
        <v>0</v>
      </c>
      <c r="F24" s="691">
        <f>F17-F19-F20-F21-F22-F23</f>
        <v>1</v>
      </c>
      <c r="G24" s="692">
        <f>G17-G19-G20-G21-G22-G23</f>
        <v>100</v>
      </c>
      <c r="H24" s="839">
        <v>5.75</v>
      </c>
      <c r="I24" s="692"/>
      <c r="J24" s="839">
        <v>22647.540999999997</v>
      </c>
      <c r="K24" s="871"/>
      <c r="L24" s="839">
        <v>0</v>
      </c>
    </row>
    <row r="25" spans="1:12" ht="5.25" customHeight="1">
      <c r="A25" s="271"/>
      <c r="B25" s="271"/>
      <c r="C25" s="271"/>
      <c r="D25" s="647"/>
      <c r="E25" s="691"/>
      <c r="F25" s="691"/>
      <c r="G25" s="647"/>
      <c r="H25" s="647"/>
      <c r="I25" s="692"/>
      <c r="J25" s="647"/>
      <c r="K25" s="871"/>
      <c r="L25" s="855"/>
    </row>
    <row r="26" spans="1:12">
      <c r="A26" s="271"/>
      <c r="B26" s="272" t="s">
        <v>272</v>
      </c>
      <c r="C26" s="271"/>
      <c r="D26" s="647"/>
      <c r="E26" s="965">
        <v>1137149</v>
      </c>
      <c r="F26" s="965">
        <v>1279741</v>
      </c>
      <c r="G26" s="663">
        <v>1363103</v>
      </c>
      <c r="H26" s="663">
        <v>824110.55299999996</v>
      </c>
      <c r="I26" s="694"/>
      <c r="J26" s="663">
        <v>988896.576</v>
      </c>
      <c r="K26" s="871"/>
      <c r="L26" s="879">
        <v>138244.11199999999</v>
      </c>
    </row>
    <row r="27" spans="1:12">
      <c r="A27" s="271"/>
      <c r="B27" s="287" t="s">
        <v>273</v>
      </c>
      <c r="C27" s="271"/>
      <c r="D27" s="647"/>
      <c r="E27" s="966"/>
      <c r="F27" s="966"/>
      <c r="G27" s="647"/>
      <c r="H27" s="647"/>
      <c r="I27" s="695"/>
      <c r="J27" s="647"/>
      <c r="K27" s="871"/>
      <c r="L27" s="855"/>
    </row>
    <row r="28" spans="1:12">
      <c r="A28" s="271"/>
      <c r="B28" s="271"/>
      <c r="C28" s="271" t="s">
        <v>274</v>
      </c>
      <c r="D28" s="647"/>
      <c r="E28" s="691">
        <v>387967</v>
      </c>
      <c r="F28" s="691">
        <v>473218</v>
      </c>
      <c r="G28" s="647">
        <v>526799</v>
      </c>
      <c r="H28" s="647">
        <v>204625.78899999999</v>
      </c>
      <c r="I28" s="692"/>
      <c r="J28" s="647">
        <v>265993.49400000001</v>
      </c>
      <c r="K28" s="871"/>
      <c r="L28" s="855">
        <v>28590.867999999999</v>
      </c>
    </row>
    <row r="29" spans="1:12">
      <c r="A29" s="271"/>
      <c r="B29" s="271"/>
      <c r="C29" s="271" t="s">
        <v>275</v>
      </c>
      <c r="D29" s="647"/>
      <c r="E29" s="691">
        <v>153393</v>
      </c>
      <c r="F29" s="691">
        <v>181698</v>
      </c>
      <c r="G29" s="647">
        <v>200694</v>
      </c>
      <c r="H29" s="647">
        <v>154658.37899999999</v>
      </c>
      <c r="I29" s="692"/>
      <c r="J29" s="647">
        <v>177230.36499999999</v>
      </c>
      <c r="K29" s="871"/>
      <c r="L29" s="855">
        <v>5098.28</v>
      </c>
    </row>
    <row r="30" spans="1:12">
      <c r="A30" s="271"/>
      <c r="B30" s="271"/>
      <c r="C30" s="271" t="s">
        <v>276</v>
      </c>
      <c r="D30" s="647"/>
      <c r="E30" s="691">
        <v>117736</v>
      </c>
      <c r="F30" s="691">
        <v>94359</v>
      </c>
      <c r="G30" s="647">
        <v>95710</v>
      </c>
      <c r="H30" s="647">
        <v>116111.73699999999</v>
      </c>
      <c r="I30" s="692"/>
      <c r="J30" s="647">
        <v>114377.23</v>
      </c>
      <c r="K30" s="871"/>
      <c r="L30" s="855">
        <v>69669.255000000005</v>
      </c>
    </row>
    <row r="31" spans="1:12">
      <c r="A31" s="271"/>
      <c r="B31" s="271"/>
      <c r="C31" s="271" t="s">
        <v>277</v>
      </c>
      <c r="D31" s="647"/>
      <c r="E31" s="691">
        <v>11316</v>
      </c>
      <c r="F31" s="691">
        <v>25114</v>
      </c>
      <c r="G31" s="647">
        <v>35291</v>
      </c>
      <c r="H31" s="647">
        <v>35968.035000000003</v>
      </c>
      <c r="I31" s="692"/>
      <c r="J31" s="647">
        <v>41435.550999999999</v>
      </c>
      <c r="K31" s="871"/>
      <c r="L31" s="855">
        <v>3013.855</v>
      </c>
    </row>
    <row r="32" spans="1:12">
      <c r="A32" s="271"/>
      <c r="B32" s="271"/>
      <c r="C32" s="271" t="s">
        <v>452</v>
      </c>
      <c r="D32" s="647"/>
      <c r="E32" s="691" t="e">
        <f>E26-E28-E29-E30-E31-#REF!</f>
        <v>#REF!</v>
      </c>
      <c r="F32" s="691" t="e">
        <f>F26-F28-F29-F30-F31-#REF!</f>
        <v>#REF!</v>
      </c>
      <c r="G32" s="647" t="e">
        <f>SUM(G26-G28-G29-G30-G31-#REF!)</f>
        <v>#REF!</v>
      </c>
      <c r="H32" s="647">
        <v>312746.61300000001</v>
      </c>
      <c r="I32" s="692"/>
      <c r="J32" s="647">
        <v>389859.93599999999</v>
      </c>
      <c r="K32" s="871"/>
      <c r="L32" s="855">
        <v>31871.853999999999</v>
      </c>
    </row>
    <row r="33" spans="1:19" ht="6.75" customHeight="1">
      <c r="A33" s="271"/>
      <c r="B33" s="271"/>
      <c r="C33" s="271"/>
      <c r="D33" s="647"/>
      <c r="E33" s="691"/>
      <c r="F33" s="691"/>
      <c r="G33" s="647"/>
      <c r="H33" s="647"/>
      <c r="I33" s="692"/>
      <c r="J33" s="647"/>
      <c r="K33" s="871"/>
      <c r="L33" s="855"/>
    </row>
    <row r="34" spans="1:19">
      <c r="A34" s="271"/>
      <c r="B34" s="272" t="s">
        <v>278</v>
      </c>
      <c r="C34" s="271"/>
      <c r="D34" s="647"/>
      <c r="E34" s="965">
        <v>129481</v>
      </c>
      <c r="F34" s="971">
        <v>227901</v>
      </c>
      <c r="G34" s="663">
        <v>188994</v>
      </c>
      <c r="H34" s="663">
        <v>209927.8</v>
      </c>
      <c r="I34" s="696"/>
      <c r="J34" s="663">
        <v>205602.38</v>
      </c>
      <c r="K34" s="871"/>
      <c r="L34" s="879">
        <v>18904.985000000001</v>
      </c>
    </row>
    <row r="35" spans="1:19">
      <c r="A35" s="271"/>
      <c r="B35" s="287" t="s">
        <v>279</v>
      </c>
      <c r="C35" s="271"/>
      <c r="D35" s="647"/>
      <c r="E35" s="965"/>
      <c r="F35" s="971"/>
      <c r="G35" s="647"/>
      <c r="H35" s="647"/>
      <c r="I35" s="696"/>
      <c r="J35" s="647"/>
      <c r="K35" s="871"/>
      <c r="L35" s="855"/>
    </row>
    <row r="36" spans="1:19">
      <c r="A36" s="271"/>
      <c r="B36" s="271"/>
      <c r="C36" s="271" t="s">
        <v>280</v>
      </c>
      <c r="D36" s="647"/>
      <c r="E36" s="691">
        <v>43442</v>
      </c>
      <c r="F36" s="697">
        <v>42752</v>
      </c>
      <c r="G36" s="647">
        <v>66102</v>
      </c>
      <c r="H36" s="647">
        <v>19012.458999999999</v>
      </c>
      <c r="I36" s="692"/>
      <c r="J36" s="647">
        <v>16993.858</v>
      </c>
      <c r="K36" s="871"/>
      <c r="L36" s="855">
        <v>3638.6410000000001</v>
      </c>
    </row>
    <row r="37" spans="1:19">
      <c r="A37" s="271"/>
      <c r="B37" s="271"/>
      <c r="C37" s="271" t="s">
        <v>281</v>
      </c>
      <c r="D37" s="647"/>
      <c r="E37" s="691">
        <v>75287</v>
      </c>
      <c r="F37" s="697">
        <v>172810</v>
      </c>
      <c r="G37" s="647">
        <v>98729</v>
      </c>
      <c r="H37" s="647">
        <v>69381.548999999999</v>
      </c>
      <c r="I37" s="692"/>
      <c r="J37" s="647">
        <v>63279.531000000003</v>
      </c>
      <c r="K37" s="871"/>
      <c r="L37" s="855">
        <v>5838.7290000000003</v>
      </c>
    </row>
    <row r="38" spans="1:19">
      <c r="A38" s="271"/>
      <c r="B38" s="271"/>
      <c r="C38" s="271" t="s">
        <v>282</v>
      </c>
      <c r="D38" s="647"/>
      <c r="E38" s="691">
        <v>9487</v>
      </c>
      <c r="F38" s="697">
        <v>9522</v>
      </c>
      <c r="G38" s="647">
        <v>24081</v>
      </c>
      <c r="H38" s="647">
        <v>18086.165000000001</v>
      </c>
      <c r="I38" s="692"/>
      <c r="J38" s="647">
        <v>29871.468999999997</v>
      </c>
      <c r="K38" s="871"/>
      <c r="L38" s="855">
        <v>789.22400000000005</v>
      </c>
    </row>
    <row r="39" spans="1:19" ht="18">
      <c r="A39" s="271"/>
      <c r="B39" s="271"/>
      <c r="C39" s="706" t="s">
        <v>481</v>
      </c>
      <c r="D39" s="647"/>
      <c r="E39" s="691"/>
      <c r="F39" s="697"/>
      <c r="G39" s="647"/>
      <c r="H39" s="647">
        <v>103177.47500000001</v>
      </c>
      <c r="I39" s="692"/>
      <c r="J39" s="647">
        <v>94220.991000000009</v>
      </c>
      <c r="K39" s="871"/>
      <c r="L39" s="855">
        <v>8634.9719999999998</v>
      </c>
    </row>
    <row r="40" spans="1:19">
      <c r="A40" s="271"/>
      <c r="B40" s="271"/>
      <c r="C40" s="271" t="s">
        <v>452</v>
      </c>
      <c r="D40" s="647"/>
      <c r="E40" s="691">
        <f>E34-E36-E37-E38</f>
        <v>1265</v>
      </c>
      <c r="F40" s="691">
        <f>F34-F36-F37-F38</f>
        <v>2817</v>
      </c>
      <c r="G40" s="647">
        <f>SUM(G34-G36-G37-G38)</f>
        <v>82</v>
      </c>
      <c r="H40" s="647">
        <v>270.15199999999999</v>
      </c>
      <c r="I40" s="692"/>
      <c r="J40" s="647">
        <v>1236.5309999999984</v>
      </c>
      <c r="K40" s="871"/>
      <c r="L40" s="839">
        <v>3.419</v>
      </c>
      <c r="S40" s="278" t="s">
        <v>486</v>
      </c>
    </row>
    <row r="41" spans="1:19" ht="6" customHeight="1">
      <c r="A41" s="271"/>
      <c r="B41" s="271"/>
      <c r="C41" s="271"/>
      <c r="D41" s="647"/>
      <c r="E41" s="691"/>
      <c r="F41" s="691"/>
      <c r="G41" s="647"/>
      <c r="H41" s="647"/>
      <c r="I41" s="692"/>
      <c r="J41" s="647"/>
      <c r="K41" s="871"/>
      <c r="L41" s="855"/>
    </row>
    <row r="42" spans="1:19">
      <c r="A42" s="271"/>
      <c r="B42" s="272" t="s">
        <v>283</v>
      </c>
      <c r="C42" s="271"/>
      <c r="D42" s="647"/>
      <c r="E42" s="698">
        <v>152396</v>
      </c>
      <c r="F42" s="699">
        <v>214358</v>
      </c>
      <c r="G42" s="647"/>
      <c r="H42" s="663">
        <v>223686.64300000001</v>
      </c>
      <c r="I42" s="700"/>
      <c r="J42" s="663">
        <v>133754.51400000002</v>
      </c>
      <c r="K42" s="871"/>
      <c r="L42" s="879">
        <v>47703.957000000002</v>
      </c>
      <c r="N42" s="855"/>
    </row>
    <row r="43" spans="1:19">
      <c r="A43" s="271"/>
      <c r="B43" s="287" t="s">
        <v>284</v>
      </c>
      <c r="C43" s="271"/>
      <c r="D43" s="647"/>
      <c r="E43" s="698"/>
      <c r="F43" s="699"/>
      <c r="G43" s="663">
        <v>157526</v>
      </c>
      <c r="H43" s="663"/>
      <c r="I43" s="700"/>
      <c r="J43" s="663"/>
      <c r="K43" s="871"/>
      <c r="L43" s="879"/>
    </row>
    <row r="44" spans="1:19">
      <c r="A44" s="271"/>
      <c r="B44" s="287" t="s">
        <v>285</v>
      </c>
      <c r="C44" s="271"/>
      <c r="D44" s="647"/>
      <c r="E44" s="698"/>
      <c r="F44" s="699"/>
      <c r="G44" s="647"/>
      <c r="H44" s="647"/>
      <c r="I44" s="700"/>
      <c r="J44" s="647"/>
      <c r="K44" s="871"/>
      <c r="L44" s="855"/>
    </row>
    <row r="45" spans="1:19" ht="4.5" customHeight="1">
      <c r="A45" s="271"/>
      <c r="B45" s="287"/>
      <c r="C45" s="271"/>
      <c r="D45" s="647"/>
      <c r="E45" s="698"/>
      <c r="F45" s="699"/>
      <c r="G45" s="647"/>
      <c r="H45" s="647"/>
      <c r="I45" s="700"/>
      <c r="J45" s="647"/>
      <c r="K45" s="871"/>
      <c r="L45" s="855"/>
    </row>
    <row r="46" spans="1:19">
      <c r="A46" s="271"/>
      <c r="B46" s="287"/>
      <c r="C46" s="271" t="s">
        <v>286</v>
      </c>
      <c r="D46" s="647"/>
      <c r="E46" s="701">
        <v>113155</v>
      </c>
      <c r="F46" s="702">
        <v>64802</v>
      </c>
      <c r="G46" s="647">
        <v>127632</v>
      </c>
      <c r="H46" s="647">
        <v>164908.30900000001</v>
      </c>
      <c r="I46" s="703"/>
      <c r="J46" s="647">
        <v>110346.716</v>
      </c>
      <c r="K46" s="871"/>
      <c r="L46" s="855">
        <v>47440.345999999998</v>
      </c>
    </row>
    <row r="47" spans="1:19">
      <c r="A47" s="271"/>
      <c r="B47" s="287"/>
      <c r="C47" s="271" t="s">
        <v>287</v>
      </c>
      <c r="D47" s="647"/>
      <c r="E47" s="701">
        <v>27119</v>
      </c>
      <c r="F47" s="702">
        <v>74222</v>
      </c>
      <c r="G47" s="647">
        <v>24694</v>
      </c>
      <c r="H47" s="647">
        <v>48389.379000000001</v>
      </c>
      <c r="I47" s="703"/>
      <c r="J47" s="647">
        <v>13860.570000000002</v>
      </c>
      <c r="K47" s="871"/>
      <c r="L47" s="855">
        <v>261.505</v>
      </c>
    </row>
    <row r="48" spans="1:19">
      <c r="A48" s="271"/>
      <c r="B48" s="287"/>
      <c r="C48" s="271" t="s">
        <v>452</v>
      </c>
      <c r="D48" s="647"/>
      <c r="E48" s="701">
        <f>E42-E46-E47</f>
        <v>12122</v>
      </c>
      <c r="F48" s="701">
        <f>F42-F46-F47</f>
        <v>75334</v>
      </c>
      <c r="G48" s="647">
        <f>SUM(G43-G46-G47)</f>
        <v>5200</v>
      </c>
      <c r="H48" s="647">
        <v>10388.955</v>
      </c>
      <c r="I48" s="704"/>
      <c r="J48" s="647">
        <v>9547.228000000001</v>
      </c>
      <c r="K48" s="871"/>
      <c r="L48" s="855">
        <v>2.1059999999999999</v>
      </c>
    </row>
    <row r="49" spans="1:12" ht="6.75" customHeight="1">
      <c r="A49" s="271"/>
      <c r="B49" s="271"/>
      <c r="C49" s="271"/>
      <c r="D49" s="647"/>
      <c r="E49" s="691"/>
      <c r="F49" s="697"/>
      <c r="G49" s="647"/>
      <c r="H49" s="647"/>
      <c r="I49" s="705"/>
      <c r="J49" s="647"/>
      <c r="K49" s="871"/>
      <c r="L49" s="855"/>
    </row>
    <row r="50" spans="1:12">
      <c r="A50" s="271"/>
      <c r="B50" s="272" t="s">
        <v>288</v>
      </c>
      <c r="C50" s="271"/>
      <c r="D50" s="647"/>
      <c r="E50" s="698">
        <v>559379</v>
      </c>
      <c r="F50" s="699">
        <v>728152</v>
      </c>
      <c r="G50" s="663">
        <v>1565301</v>
      </c>
      <c r="H50" s="663">
        <v>1990705.5930000001</v>
      </c>
      <c r="I50" s="700"/>
      <c r="J50" s="663">
        <v>2548625.9270000001</v>
      </c>
      <c r="K50" s="871"/>
      <c r="L50" s="879">
        <v>122708.488</v>
      </c>
    </row>
    <row r="51" spans="1:12" ht="18" customHeight="1">
      <c r="A51" s="271"/>
      <c r="B51" s="271"/>
      <c r="C51" s="271" t="s">
        <v>289</v>
      </c>
      <c r="D51" s="647"/>
      <c r="E51" s="691">
        <v>471537</v>
      </c>
      <c r="F51" s="697">
        <v>634391</v>
      </c>
      <c r="G51" s="647">
        <v>1411731</v>
      </c>
      <c r="H51" s="647">
        <v>1794444.55</v>
      </c>
      <c r="I51" s="692"/>
      <c r="J51" s="647">
        <v>2407382.9849999999</v>
      </c>
      <c r="K51" s="871"/>
      <c r="L51" s="855">
        <v>111902.065</v>
      </c>
    </row>
    <row r="52" spans="1:12">
      <c r="A52" s="271"/>
      <c r="B52" s="271"/>
      <c r="C52" s="271" t="s">
        <v>290</v>
      </c>
      <c r="D52" s="647"/>
      <c r="E52" s="691">
        <v>72988</v>
      </c>
      <c r="F52" s="697">
        <v>81871</v>
      </c>
      <c r="G52" s="647">
        <v>103062</v>
      </c>
      <c r="H52" s="647">
        <v>135039.33900000001</v>
      </c>
      <c r="I52" s="692"/>
      <c r="J52" s="647">
        <v>105164.00599999999</v>
      </c>
      <c r="K52" s="871"/>
      <c r="L52" s="855">
        <v>10600.748</v>
      </c>
    </row>
    <row r="53" spans="1:12">
      <c r="A53" s="271"/>
      <c r="B53" s="271"/>
      <c r="C53" s="271" t="s">
        <v>452</v>
      </c>
      <c r="D53" s="647"/>
      <c r="E53" s="691">
        <f>E50-E51-E52</f>
        <v>14854</v>
      </c>
      <c r="F53" s="691">
        <f>F50-F51-F52</f>
        <v>11890</v>
      </c>
      <c r="G53" s="647">
        <f>SUM(G50-G51-G52)</f>
        <v>50508</v>
      </c>
      <c r="H53" s="647">
        <v>61221.703999999998</v>
      </c>
      <c r="I53" s="692"/>
      <c r="J53" s="647">
        <v>36078.936000000002</v>
      </c>
      <c r="K53" s="871"/>
      <c r="L53" s="839">
        <v>205</v>
      </c>
    </row>
    <row r="54" spans="1:12" ht="5.25" customHeight="1">
      <c r="A54" s="271"/>
      <c r="B54" s="271"/>
      <c r="C54" s="271"/>
      <c r="D54" s="706"/>
      <c r="E54" s="691"/>
      <c r="F54" s="697"/>
      <c r="G54" s="647"/>
      <c r="H54" s="647"/>
      <c r="I54" s="705"/>
      <c r="J54" s="647"/>
      <c r="K54" s="871"/>
      <c r="L54" s="839"/>
    </row>
    <row r="55" spans="1:12">
      <c r="A55" s="271"/>
      <c r="B55" s="272" t="s">
        <v>292</v>
      </c>
      <c r="C55" s="272"/>
      <c r="D55" s="706"/>
      <c r="E55" s="966">
        <v>1</v>
      </c>
      <c r="F55" s="972">
        <v>1</v>
      </c>
      <c r="G55" s="647">
        <v>11</v>
      </c>
      <c r="H55" s="839" t="s">
        <v>189</v>
      </c>
      <c r="I55" s="707"/>
      <c r="J55" s="647">
        <v>21.193999999999999</v>
      </c>
      <c r="K55" s="871"/>
      <c r="L55" s="839">
        <v>0</v>
      </c>
    </row>
    <row r="56" spans="1:12">
      <c r="A56" s="271"/>
      <c r="B56" s="287" t="s">
        <v>293</v>
      </c>
      <c r="C56" s="272"/>
      <c r="D56" s="706"/>
      <c r="E56" s="966"/>
      <c r="F56" s="972"/>
      <c r="G56" s="647"/>
      <c r="H56" s="647"/>
      <c r="I56" s="707"/>
      <c r="J56" s="647"/>
      <c r="K56" s="871"/>
      <c r="L56" s="855"/>
    </row>
    <row r="57" spans="1:12" ht="5.25" customHeight="1">
      <c r="A57" s="271"/>
      <c r="B57" s="271"/>
      <c r="C57" s="271"/>
      <c r="D57" s="706"/>
      <c r="E57" s="691"/>
      <c r="F57" s="697"/>
      <c r="G57" s="647"/>
      <c r="H57" s="647"/>
      <c r="I57" s="705"/>
      <c r="J57" s="647"/>
      <c r="K57" s="871"/>
      <c r="L57" s="855"/>
    </row>
    <row r="58" spans="1:12">
      <c r="A58" s="272" t="s">
        <v>294</v>
      </c>
      <c r="B58" s="272" t="s">
        <v>294</v>
      </c>
      <c r="C58" s="272"/>
      <c r="D58" s="706"/>
      <c r="E58" s="973">
        <v>26151217</v>
      </c>
      <c r="F58" s="973">
        <v>30507222</v>
      </c>
      <c r="G58" s="663">
        <v>35556947</v>
      </c>
      <c r="H58" s="663">
        <v>40872540.125</v>
      </c>
      <c r="I58" s="969"/>
      <c r="J58" s="663">
        <v>49275925.298</v>
      </c>
      <c r="K58" s="871"/>
      <c r="L58" s="879">
        <v>4882923.3119999999</v>
      </c>
    </row>
    <row r="59" spans="1:12">
      <c r="A59" s="287" t="s">
        <v>295</v>
      </c>
      <c r="B59" s="287" t="s">
        <v>295</v>
      </c>
      <c r="C59" s="271"/>
      <c r="D59" s="706"/>
      <c r="E59" s="973"/>
      <c r="F59" s="973"/>
      <c r="G59" s="647"/>
      <c r="H59" s="647"/>
      <c r="I59" s="969"/>
      <c r="J59" s="647"/>
      <c r="K59" s="647"/>
      <c r="L59" s="647"/>
    </row>
    <row r="60" spans="1:12" ht="7.5" customHeight="1" thickBot="1">
      <c r="A60" s="550"/>
      <c r="B60" s="289"/>
      <c r="C60" s="289"/>
      <c r="D60" s="289"/>
      <c r="E60" s="549"/>
      <c r="F60" s="549"/>
      <c r="G60" s="549"/>
      <c r="H60" s="768"/>
      <c r="I60" s="548"/>
      <c r="J60" s="556"/>
      <c r="K60" s="522"/>
      <c r="L60" s="556"/>
    </row>
    <row r="61" spans="1:12">
      <c r="A61" s="287"/>
      <c r="B61" s="842" t="s">
        <v>215</v>
      </c>
      <c r="C61" s="494" t="s">
        <v>476</v>
      </c>
      <c r="D61" s="271"/>
      <c r="E61" s="547"/>
      <c r="F61" s="547"/>
      <c r="G61" s="547"/>
      <c r="H61" s="546"/>
      <c r="I61" s="546"/>
      <c r="L61" s="647"/>
    </row>
    <row r="62" spans="1:12">
      <c r="A62" s="706"/>
      <c r="B62" s="844" t="s">
        <v>477</v>
      </c>
      <c r="C62" s="974" t="s">
        <v>478</v>
      </c>
      <c r="D62" s="974"/>
      <c r="E62" s="974"/>
      <c r="F62" s="974"/>
      <c r="G62" s="974"/>
      <c r="H62" s="974"/>
      <c r="I62" s="974"/>
      <c r="J62" s="974"/>
      <c r="K62" s="974"/>
      <c r="L62" s="974"/>
    </row>
    <row r="63" spans="1:12">
      <c r="A63" s="647"/>
      <c r="B63" s="849"/>
      <c r="C63" s="974"/>
      <c r="D63" s="974"/>
      <c r="E63" s="974"/>
      <c r="F63" s="974"/>
      <c r="G63" s="974"/>
      <c r="H63" s="974"/>
      <c r="I63" s="974"/>
      <c r="J63" s="974"/>
      <c r="K63" s="974"/>
      <c r="L63" s="974"/>
    </row>
    <row r="64" spans="1:12" ht="25.5" customHeight="1">
      <c r="A64" s="647"/>
      <c r="B64" s="849"/>
      <c r="C64" s="975" t="s">
        <v>480</v>
      </c>
      <c r="D64" s="975"/>
      <c r="E64" s="975"/>
      <c r="F64" s="975"/>
      <c r="G64" s="975"/>
      <c r="H64" s="975"/>
      <c r="I64" s="975"/>
      <c r="J64" s="975"/>
      <c r="K64" s="975"/>
      <c r="L64" s="975"/>
    </row>
    <row r="65" spans="1:12">
      <c r="A65" s="970"/>
      <c r="B65" s="970"/>
      <c r="C65" s="970"/>
      <c r="D65" s="970"/>
      <c r="E65" s="970"/>
      <c r="F65" s="970"/>
      <c r="G65" s="970"/>
      <c r="H65" s="647"/>
      <c r="I65" s="647"/>
      <c r="J65" s="647"/>
      <c r="K65" s="647"/>
      <c r="L65" s="647"/>
    </row>
    <row r="66" spans="1:12">
      <c r="L66" s="647"/>
    </row>
    <row r="67" spans="1:12">
      <c r="L67" s="647"/>
    </row>
    <row r="68" spans="1:12">
      <c r="L68" s="647"/>
    </row>
    <row r="69" spans="1:12">
      <c r="L69" s="647"/>
    </row>
    <row r="70" spans="1:12">
      <c r="L70" s="647"/>
    </row>
    <row r="71" spans="1:12">
      <c r="L71" s="647"/>
    </row>
    <row r="72" spans="1:12">
      <c r="L72" s="647"/>
    </row>
    <row r="73" spans="1:12">
      <c r="L73" s="647"/>
    </row>
    <row r="74" spans="1:12">
      <c r="L74" s="647"/>
    </row>
    <row r="75" spans="1:12">
      <c r="L75" s="647"/>
    </row>
    <row r="76" spans="1:12">
      <c r="L76" s="647"/>
    </row>
    <row r="77" spans="1:12">
      <c r="L77" s="647"/>
    </row>
    <row r="78" spans="1:12">
      <c r="L78" s="647"/>
    </row>
    <row r="79" spans="1:12">
      <c r="L79" s="647"/>
    </row>
    <row r="96" spans="2:33">
      <c r="B96" s="647"/>
      <c r="C96" s="647"/>
      <c r="D96" s="647"/>
      <c r="E96" s="647"/>
      <c r="F96" s="604"/>
      <c r="G96" s="602"/>
      <c r="H96" s="602"/>
      <c r="I96" s="602"/>
      <c r="J96" s="603"/>
      <c r="K96" s="602"/>
      <c r="L96" s="602"/>
      <c r="M96" s="602"/>
      <c r="N96" s="602"/>
      <c r="O96" s="602"/>
      <c r="P96" s="601"/>
      <c r="Q96" s="647"/>
      <c r="R96" s="647"/>
      <c r="S96" s="647"/>
      <c r="T96" s="647"/>
      <c r="U96" s="647"/>
      <c r="V96" s="647"/>
      <c r="W96" s="647"/>
      <c r="X96" s="647"/>
      <c r="Y96" s="647"/>
      <c r="Z96" s="647"/>
      <c r="AA96" s="647"/>
      <c r="AB96" s="647"/>
      <c r="AC96" s="647"/>
      <c r="AD96" s="647"/>
      <c r="AE96" s="647"/>
      <c r="AF96" s="647"/>
      <c r="AG96" s="647"/>
    </row>
  </sheetData>
  <mergeCells count="16">
    <mergeCell ref="I58:I59"/>
    <mergeCell ref="A65:G65"/>
    <mergeCell ref="E34:E35"/>
    <mergeCell ref="F34:F35"/>
    <mergeCell ref="E55:E56"/>
    <mergeCell ref="F55:F56"/>
    <mergeCell ref="E58:E59"/>
    <mergeCell ref="F58:F59"/>
    <mergeCell ref="C62:L63"/>
    <mergeCell ref="C64:L64"/>
    <mergeCell ref="E26:E27"/>
    <mergeCell ref="F26:F27"/>
    <mergeCell ref="B1:C2"/>
    <mergeCell ref="E17:E18"/>
    <mergeCell ref="F17:F18"/>
    <mergeCell ref="E10:L1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0"/>
  <sheetViews>
    <sheetView view="pageBreakPreview" topLeftCell="T1" zoomScale="80" zoomScaleNormal="80" zoomScaleSheetLayoutView="80" workbookViewId="0">
      <pane ySplit="18" topLeftCell="A25" activePane="bottomLeft" state="frozen"/>
      <selection activeCell="AE49" sqref="AE49"/>
      <selection pane="bottomLeft" activeCell="AE49" sqref="AE49"/>
    </sheetView>
  </sheetViews>
  <sheetFormatPr defaultRowHeight="14.25"/>
  <cols>
    <col min="1" max="1" width="1.7109375" style="50" hidden="1" customWidth="1"/>
    <col min="2" max="2" width="7.140625" style="79" customWidth="1"/>
    <col min="3" max="3" width="2.5703125" style="50" hidden="1" customWidth="1"/>
    <col min="4" max="4" width="6" style="50" customWidth="1"/>
    <col min="5" max="5" width="12.28515625" style="50" customWidth="1"/>
    <col min="6" max="6" width="2.140625" style="50" customWidth="1"/>
    <col min="7" max="7" width="12.28515625" style="50" customWidth="1"/>
    <col min="8" max="8" width="2.140625" style="50" customWidth="1"/>
    <col min="9" max="9" width="12.28515625" style="50" customWidth="1"/>
    <col min="10" max="10" width="2.140625" style="50" customWidth="1"/>
    <col min="11" max="11" width="12.28515625" style="50" customWidth="1"/>
    <col min="12" max="12" width="2.140625" style="50" customWidth="1"/>
    <col min="13" max="13" width="12.28515625" style="50" customWidth="1"/>
    <col min="14" max="14" width="2.140625" style="50" customWidth="1"/>
    <col min="15" max="15" width="12.28515625" style="50" customWidth="1"/>
    <col min="16" max="16" width="2.140625" style="50" customWidth="1"/>
    <col min="17" max="17" width="12.28515625" style="50" customWidth="1"/>
    <col min="18" max="18" width="2.140625" style="50" customWidth="1"/>
    <col min="19" max="19" width="1.7109375" style="50" hidden="1" customWidth="1"/>
    <col min="20" max="20" width="8.140625" style="50" customWidth="1"/>
    <col min="21" max="21" width="4.28515625" style="50" customWidth="1"/>
    <col min="22" max="22" width="9.42578125" style="50" customWidth="1"/>
    <col min="23" max="23" width="14.140625" style="50" customWidth="1"/>
    <col min="24" max="24" width="7.140625" style="50" customWidth="1"/>
    <col min="25" max="25" width="14.140625" style="50" customWidth="1"/>
    <col min="26" max="26" width="7.140625" style="50" customWidth="1"/>
    <col min="27" max="27" width="14.140625" style="50" customWidth="1"/>
    <col min="28" max="28" width="7.140625" style="50" customWidth="1"/>
    <col min="29" max="29" width="14.140625" style="50" customWidth="1"/>
    <col min="30" max="30" width="7.140625" style="50" customWidth="1"/>
    <col min="31" max="31" width="1.7109375" style="50" customWidth="1"/>
    <col min="32" max="16384" width="9.140625" style="50"/>
  </cols>
  <sheetData>
    <row r="1" spans="1:31" s="1" customFormat="1" ht="18" customHeight="1">
      <c r="B1" s="884" t="s">
        <v>313</v>
      </c>
      <c r="C1" s="884"/>
      <c r="D1" s="884"/>
      <c r="E1" s="2" t="s">
        <v>314</v>
      </c>
      <c r="F1" s="4"/>
      <c r="G1" s="4"/>
      <c r="H1" s="4"/>
      <c r="I1" s="4"/>
      <c r="J1" s="4"/>
      <c r="K1" s="4"/>
      <c r="L1" s="4"/>
      <c r="M1" s="4"/>
      <c r="N1" s="4"/>
      <c r="O1" s="4"/>
      <c r="P1" s="4"/>
      <c r="Q1" s="4"/>
      <c r="R1" s="4"/>
      <c r="S1" s="4"/>
      <c r="T1" s="884" t="s">
        <v>313</v>
      </c>
      <c r="U1" s="884"/>
      <c r="V1" s="2" t="s">
        <v>315</v>
      </c>
      <c r="X1" s="4"/>
      <c r="Y1" s="4"/>
      <c r="Z1" s="4"/>
      <c r="AA1" s="4"/>
      <c r="AB1" s="4"/>
      <c r="AC1" s="4"/>
      <c r="AD1" s="4"/>
      <c r="AE1" s="5"/>
    </row>
    <row r="2" spans="1:31" s="1" customFormat="1" ht="18" customHeight="1">
      <c r="A2" s="57" t="s">
        <v>2</v>
      </c>
      <c r="B2" s="884"/>
      <c r="C2" s="884"/>
      <c r="D2" s="884"/>
      <c r="E2" s="58" t="s">
        <v>316</v>
      </c>
      <c r="F2" s="57"/>
      <c r="G2" s="57"/>
      <c r="H2" s="57"/>
      <c r="I2" s="57"/>
      <c r="J2" s="57"/>
      <c r="K2" s="57"/>
      <c r="L2" s="57"/>
      <c r="M2" s="57"/>
      <c r="N2" s="57"/>
      <c r="O2" s="57"/>
      <c r="P2" s="57"/>
      <c r="Q2" s="57"/>
      <c r="R2" s="57"/>
      <c r="S2" s="57" t="s">
        <v>2</v>
      </c>
      <c r="T2" s="884"/>
      <c r="U2" s="884"/>
      <c r="V2" s="58" t="s">
        <v>317</v>
      </c>
      <c r="X2" s="57"/>
      <c r="Y2" s="57"/>
      <c r="Z2" s="57"/>
      <c r="AA2" s="57"/>
      <c r="AB2" s="57"/>
      <c r="AC2" s="57"/>
      <c r="AD2" s="57"/>
      <c r="AE2" s="8"/>
    </row>
    <row r="3" spans="1:31" s="1" customFormat="1" ht="15" customHeight="1" thickBot="1">
      <c r="B3" s="395"/>
      <c r="AE3" s="396"/>
    </row>
    <row r="4" spans="1:31" s="15" customFormat="1" ht="5.0999999999999996" customHeight="1">
      <c r="A4" s="11"/>
      <c r="B4" s="14"/>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7"/>
    </row>
    <row r="5" spans="1:31" s="15" customFormat="1" ht="15" customHeight="1">
      <c r="A5" s="16"/>
      <c r="B5" s="13"/>
      <c r="C5" s="21"/>
      <c r="D5" s="21"/>
      <c r="E5" s="329" t="s">
        <v>13</v>
      </c>
      <c r="F5" s="21"/>
      <c r="G5" s="329" t="s">
        <v>47</v>
      </c>
      <c r="H5" s="21"/>
      <c r="I5" s="329" t="s">
        <v>48</v>
      </c>
      <c r="J5" s="21"/>
      <c r="K5" s="329" t="s">
        <v>49</v>
      </c>
      <c r="L5" s="21"/>
      <c r="M5" s="329" t="s">
        <v>50</v>
      </c>
      <c r="N5" s="21"/>
      <c r="O5" s="329" t="s">
        <v>51</v>
      </c>
      <c r="P5" s="21"/>
      <c r="Q5" s="329" t="s">
        <v>49</v>
      </c>
      <c r="R5" s="21"/>
      <c r="S5" s="17"/>
      <c r="T5" s="17"/>
      <c r="U5" s="17"/>
      <c r="V5" s="17"/>
      <c r="W5" s="329" t="s">
        <v>52</v>
      </c>
      <c r="X5" s="21"/>
      <c r="Y5" s="329" t="s">
        <v>53</v>
      </c>
      <c r="Z5" s="329"/>
      <c r="AA5" s="329" t="s">
        <v>54</v>
      </c>
      <c r="AB5" s="21"/>
      <c r="AC5" s="397" t="s">
        <v>55</v>
      </c>
      <c r="AD5" s="13"/>
      <c r="AE5" s="21"/>
    </row>
    <row r="6" spans="1:31" s="15" customFormat="1" ht="12.95" customHeight="1">
      <c r="A6" s="16"/>
      <c r="B6" s="20"/>
      <c r="C6" s="21"/>
      <c r="D6" s="17"/>
      <c r="E6" s="61"/>
      <c r="F6" s="21"/>
      <c r="G6" s="61"/>
      <c r="H6" s="21"/>
      <c r="I6" s="329" t="s">
        <v>56</v>
      </c>
      <c r="J6" s="21"/>
      <c r="K6" s="329" t="s">
        <v>57</v>
      </c>
      <c r="L6" s="21"/>
      <c r="M6" s="329" t="s">
        <v>58</v>
      </c>
      <c r="N6" s="21"/>
      <c r="O6" s="329" t="s">
        <v>59</v>
      </c>
      <c r="P6" s="21"/>
      <c r="Q6" s="329" t="s">
        <v>60</v>
      </c>
      <c r="R6" s="21"/>
      <c r="S6" s="17"/>
      <c r="T6" s="22"/>
      <c r="U6" s="17"/>
      <c r="V6" s="17"/>
      <c r="W6" s="329" t="s">
        <v>61</v>
      </c>
      <c r="X6" s="21"/>
      <c r="Y6" s="329" t="s">
        <v>62</v>
      </c>
      <c r="Z6" s="329"/>
      <c r="AA6" s="329" t="s">
        <v>63</v>
      </c>
      <c r="AB6" s="21"/>
      <c r="AC6" s="329" t="s">
        <v>64</v>
      </c>
      <c r="AD6" s="13"/>
      <c r="AE6" s="21"/>
    </row>
    <row r="7" spans="1:31" s="15" customFormat="1" ht="16.5" customHeight="1">
      <c r="A7" s="16"/>
      <c r="B7" s="13"/>
      <c r="C7" s="21"/>
      <c r="D7" s="17"/>
      <c r="E7" s="329"/>
      <c r="F7" s="21"/>
      <c r="G7" s="329"/>
      <c r="H7" s="21"/>
      <c r="I7" s="329" t="s">
        <v>65</v>
      </c>
      <c r="J7" s="21"/>
      <c r="K7" s="329" t="s">
        <v>66</v>
      </c>
      <c r="L7" s="21"/>
      <c r="M7" s="329" t="s">
        <v>67</v>
      </c>
      <c r="N7" s="21"/>
      <c r="O7" s="329" t="s">
        <v>68</v>
      </c>
      <c r="P7" s="21"/>
      <c r="Q7" s="61"/>
      <c r="R7" s="22"/>
      <c r="S7" s="17"/>
      <c r="T7" s="17"/>
      <c r="U7" s="17"/>
      <c r="V7" s="17"/>
      <c r="W7" s="329" t="s">
        <v>69</v>
      </c>
      <c r="X7" s="17"/>
      <c r="Y7" s="329" t="s">
        <v>70</v>
      </c>
      <c r="Z7" s="329"/>
      <c r="AA7" s="61"/>
      <c r="AB7" s="22"/>
      <c r="AC7" s="329" t="s">
        <v>318</v>
      </c>
      <c r="AD7" s="13"/>
      <c r="AE7" s="21"/>
    </row>
    <row r="8" spans="1:31" s="15" customFormat="1" ht="12.95" customHeight="1">
      <c r="A8" s="16"/>
      <c r="B8" s="24"/>
      <c r="C8" s="22"/>
      <c r="D8" s="22"/>
      <c r="E8" s="17"/>
      <c r="F8" s="22"/>
      <c r="G8" s="23"/>
      <c r="H8" s="22"/>
      <c r="I8" s="61"/>
      <c r="J8" s="21"/>
      <c r="K8" s="329" t="s">
        <v>72</v>
      </c>
      <c r="L8" s="21"/>
      <c r="M8" s="329" t="s">
        <v>56</v>
      </c>
      <c r="N8" s="21"/>
      <c r="O8" s="329" t="s">
        <v>73</v>
      </c>
      <c r="P8" s="21"/>
      <c r="Q8" s="61"/>
      <c r="R8" s="17"/>
      <c r="S8" s="17"/>
      <c r="T8" s="17"/>
      <c r="U8" s="17"/>
      <c r="V8" s="17"/>
      <c r="W8" s="61"/>
      <c r="X8" s="22"/>
      <c r="Y8" s="61"/>
      <c r="Z8" s="61"/>
      <c r="AA8" s="61"/>
      <c r="AB8" s="22"/>
      <c r="AC8" s="61"/>
      <c r="AD8" s="20"/>
      <c r="AE8" s="17"/>
    </row>
    <row r="9" spans="1:31" s="15" customFormat="1" ht="12.95" customHeight="1">
      <c r="A9" s="16"/>
      <c r="B9" s="564" t="s">
        <v>17</v>
      </c>
      <c r="C9" s="22"/>
      <c r="D9" s="22"/>
      <c r="E9" s="17"/>
      <c r="F9" s="22"/>
      <c r="G9" s="23"/>
      <c r="H9" s="22"/>
      <c r="I9" s="61"/>
      <c r="J9" s="21"/>
      <c r="K9" s="329" t="s">
        <v>74</v>
      </c>
      <c r="L9" s="21"/>
      <c r="M9" s="329" t="s">
        <v>75</v>
      </c>
      <c r="N9" s="21"/>
      <c r="O9" s="329" t="s">
        <v>76</v>
      </c>
      <c r="P9" s="21"/>
      <c r="Q9" s="61"/>
      <c r="R9" s="17"/>
      <c r="S9" s="17"/>
      <c r="T9" s="17"/>
      <c r="U9" s="17"/>
      <c r="V9" s="17"/>
      <c r="W9" s="61"/>
      <c r="X9" s="22"/>
      <c r="Y9" s="61"/>
      <c r="Z9" s="61"/>
      <c r="AA9" s="61"/>
      <c r="AB9" s="22"/>
      <c r="AC9" s="61"/>
      <c r="AD9" s="20"/>
      <c r="AE9" s="17"/>
    </row>
    <row r="10" spans="1:31" s="15" customFormat="1" ht="12.95" customHeight="1">
      <c r="A10" s="16"/>
      <c r="B10" s="565" t="s">
        <v>21</v>
      </c>
      <c r="C10" s="22"/>
      <c r="D10" s="22"/>
      <c r="E10" s="17"/>
      <c r="F10" s="22"/>
      <c r="G10" s="23"/>
      <c r="H10" s="22"/>
      <c r="I10" s="61"/>
      <c r="J10" s="21"/>
      <c r="K10" s="329"/>
      <c r="L10" s="21"/>
      <c r="M10" s="329"/>
      <c r="N10" s="21"/>
      <c r="O10" s="329"/>
      <c r="P10" s="21"/>
      <c r="Q10" s="61"/>
      <c r="R10" s="17"/>
      <c r="S10" s="17"/>
      <c r="T10" s="564" t="s">
        <v>17</v>
      </c>
      <c r="U10" s="21"/>
      <c r="V10" s="21"/>
      <c r="W10" s="61"/>
      <c r="X10" s="22"/>
      <c r="Y10" s="61"/>
      <c r="Z10" s="61"/>
      <c r="AA10" s="61"/>
      <c r="AB10" s="22"/>
      <c r="AC10" s="61"/>
      <c r="AD10" s="20"/>
      <c r="AE10" s="17"/>
    </row>
    <row r="11" spans="1:31" s="15" customFormat="1" ht="12.95" customHeight="1">
      <c r="A11" s="16"/>
      <c r="B11" s="20"/>
      <c r="C11" s="22"/>
      <c r="D11" s="22"/>
      <c r="E11" s="61" t="s">
        <v>25</v>
      </c>
      <c r="F11" s="21"/>
      <c r="G11" s="61" t="s">
        <v>77</v>
      </c>
      <c r="H11" s="17"/>
      <c r="I11" s="61" t="s">
        <v>78</v>
      </c>
      <c r="J11" s="17"/>
      <c r="K11" s="61" t="s">
        <v>79</v>
      </c>
      <c r="L11" s="17"/>
      <c r="M11" s="61" t="s">
        <v>80</v>
      </c>
      <c r="N11" s="17"/>
      <c r="O11" s="61" t="s">
        <v>81</v>
      </c>
      <c r="P11" s="21"/>
      <c r="Q11" s="61" t="s">
        <v>82</v>
      </c>
      <c r="R11" s="17"/>
      <c r="S11" s="17"/>
      <c r="T11" s="565" t="s">
        <v>21</v>
      </c>
      <c r="U11" s="22"/>
      <c r="V11" s="22"/>
      <c r="W11" s="22" t="s">
        <v>83</v>
      </c>
      <c r="X11" s="17"/>
      <c r="Y11" s="61" t="s">
        <v>84</v>
      </c>
      <c r="Z11" s="61"/>
      <c r="AA11" s="61" t="s">
        <v>85</v>
      </c>
      <c r="AB11" s="17"/>
      <c r="AC11" s="61" t="s">
        <v>85</v>
      </c>
      <c r="AD11" s="20"/>
      <c r="AE11" s="17"/>
    </row>
    <row r="12" spans="1:31" s="15" customFormat="1" ht="12.95" customHeight="1">
      <c r="A12" s="16"/>
      <c r="B12" s="24"/>
      <c r="C12" s="17"/>
      <c r="D12" s="17"/>
      <c r="E12" s="17"/>
      <c r="F12" s="17"/>
      <c r="G12" s="17"/>
      <c r="H12" s="17"/>
      <c r="I12" s="61" t="s">
        <v>86</v>
      </c>
      <c r="J12" s="17"/>
      <c r="K12" s="61" t="s">
        <v>87</v>
      </c>
      <c r="L12" s="17"/>
      <c r="M12" s="61" t="s">
        <v>88</v>
      </c>
      <c r="N12" s="17"/>
      <c r="O12" s="61" t="s">
        <v>89</v>
      </c>
      <c r="P12" s="17"/>
      <c r="Q12" s="61" t="s">
        <v>90</v>
      </c>
      <c r="R12" s="17"/>
      <c r="S12" s="17"/>
      <c r="T12" s="17"/>
      <c r="U12" s="17"/>
      <c r="V12" s="17"/>
      <c r="W12" s="61" t="s">
        <v>91</v>
      </c>
      <c r="X12" s="17"/>
      <c r="Y12" s="61" t="s">
        <v>92</v>
      </c>
      <c r="Z12" s="61"/>
      <c r="AA12" s="61" t="s">
        <v>93</v>
      </c>
      <c r="AB12" s="17"/>
      <c r="AC12" s="61" t="s">
        <v>319</v>
      </c>
      <c r="AD12" s="20"/>
      <c r="AE12" s="17"/>
    </row>
    <row r="13" spans="1:31" s="15" customFormat="1" ht="12.95" customHeight="1">
      <c r="A13" s="16"/>
      <c r="B13" s="24"/>
      <c r="C13" s="17"/>
      <c r="D13" s="17"/>
      <c r="E13" s="17"/>
      <c r="F13" s="17"/>
      <c r="G13" s="17"/>
      <c r="H13" s="17"/>
      <c r="I13" s="61" t="s">
        <v>95</v>
      </c>
      <c r="J13" s="17"/>
      <c r="K13" s="61" t="s">
        <v>96</v>
      </c>
      <c r="L13" s="17"/>
      <c r="M13" s="61" t="s">
        <v>97</v>
      </c>
      <c r="N13" s="17"/>
      <c r="O13" s="61" t="s">
        <v>98</v>
      </c>
      <c r="P13" s="17"/>
      <c r="Q13" s="17"/>
      <c r="R13" s="17"/>
      <c r="S13" s="17"/>
      <c r="T13" s="17"/>
      <c r="U13" s="17"/>
      <c r="V13" s="17"/>
      <c r="W13" s="17"/>
      <c r="X13" s="17"/>
      <c r="Y13" s="61" t="s">
        <v>99</v>
      </c>
      <c r="Z13" s="61"/>
      <c r="AA13" s="61" t="s">
        <v>100</v>
      </c>
      <c r="AB13" s="17"/>
      <c r="AC13" s="61" t="s">
        <v>320</v>
      </c>
      <c r="AD13" s="20"/>
      <c r="AE13" s="17"/>
    </row>
    <row r="14" spans="1:31" s="15" customFormat="1" ht="12.95" customHeight="1">
      <c r="A14" s="16"/>
      <c r="B14" s="24"/>
      <c r="C14" s="17"/>
      <c r="D14" s="17"/>
      <c r="E14" s="17"/>
      <c r="F14" s="17"/>
      <c r="G14" s="17"/>
      <c r="H14" s="17"/>
      <c r="I14" s="61"/>
      <c r="J14" s="17"/>
      <c r="K14" s="61"/>
      <c r="L14" s="17"/>
      <c r="M14" s="61" t="s">
        <v>102</v>
      </c>
      <c r="N14" s="17"/>
      <c r="O14" s="61"/>
      <c r="P14" s="17"/>
      <c r="Q14" s="17"/>
      <c r="R14" s="17"/>
      <c r="S14" s="17"/>
      <c r="T14" s="17"/>
      <c r="U14" s="17"/>
      <c r="V14" s="17"/>
      <c r="W14" s="22"/>
      <c r="X14" s="22"/>
      <c r="Y14" s="20"/>
      <c r="Z14" s="22"/>
      <c r="AA14" s="17"/>
      <c r="AB14" s="17"/>
      <c r="AC14" s="20"/>
      <c r="AD14" s="20"/>
      <c r="AE14" s="17"/>
    </row>
    <row r="15" spans="1:31" s="15" customFormat="1" ht="5.0999999999999996" customHeight="1">
      <c r="A15" s="16"/>
      <c r="B15" s="24"/>
      <c r="C15" s="17"/>
      <c r="D15" s="17"/>
      <c r="E15" s="21"/>
      <c r="F15" s="21"/>
      <c r="G15" s="17"/>
      <c r="H15" s="17"/>
      <c r="I15" s="17"/>
      <c r="J15" s="17"/>
      <c r="K15" s="17"/>
      <c r="L15" s="17"/>
      <c r="M15" s="20"/>
      <c r="N15" s="20"/>
      <c r="O15" s="17"/>
      <c r="P15" s="17"/>
      <c r="Q15" s="17"/>
      <c r="R15" s="17"/>
      <c r="S15" s="17"/>
      <c r="T15" s="17"/>
      <c r="U15" s="17"/>
      <c r="V15" s="17"/>
      <c r="W15" s="17"/>
      <c r="X15" s="17"/>
      <c r="Y15" s="17"/>
      <c r="Z15" s="17"/>
      <c r="AA15" s="17"/>
      <c r="AB15" s="17"/>
      <c r="AC15" s="17"/>
      <c r="AD15" s="17"/>
      <c r="AE15" s="17"/>
    </row>
    <row r="16" spans="1:31" s="15" customFormat="1" ht="5.0999999999999996" customHeight="1">
      <c r="A16" s="16"/>
      <c r="B16" s="24"/>
      <c r="C16" s="17"/>
      <c r="D16" s="17"/>
      <c r="E16" s="62"/>
      <c r="F16" s="62"/>
      <c r="G16" s="25"/>
      <c r="H16" s="25"/>
      <c r="I16" s="25"/>
      <c r="J16" s="25"/>
      <c r="K16" s="25"/>
      <c r="L16" s="25"/>
      <c r="M16" s="63"/>
      <c r="N16" s="63"/>
      <c r="O16" s="25"/>
      <c r="P16" s="25"/>
      <c r="Q16" s="25"/>
      <c r="R16" s="25"/>
      <c r="S16" s="17"/>
      <c r="T16" s="17"/>
      <c r="U16" s="17"/>
      <c r="V16" s="17"/>
      <c r="W16" s="25"/>
      <c r="X16" s="25"/>
      <c r="Y16" s="25"/>
      <c r="Z16" s="25"/>
      <c r="AA16" s="25"/>
      <c r="AB16" s="25"/>
      <c r="AC16" s="25"/>
      <c r="AD16" s="25"/>
      <c r="AE16" s="17"/>
    </row>
    <row r="17" spans="1:36" s="15" customFormat="1" ht="15" customHeight="1">
      <c r="A17" s="16"/>
      <c r="B17" s="24"/>
      <c r="C17" s="17"/>
      <c r="D17" s="17"/>
      <c r="E17" s="887" t="s">
        <v>453</v>
      </c>
      <c r="F17" s="887"/>
      <c r="G17" s="887"/>
      <c r="H17" s="887"/>
      <c r="I17" s="887"/>
      <c r="J17" s="887"/>
      <c r="K17" s="887"/>
      <c r="L17" s="887"/>
      <c r="M17" s="887"/>
      <c r="N17" s="887"/>
      <c r="O17" s="887"/>
      <c r="P17" s="887"/>
      <c r="Q17" s="887"/>
      <c r="R17" s="17"/>
      <c r="S17" s="17"/>
      <c r="T17" s="17"/>
      <c r="U17" s="17"/>
      <c r="V17" s="17"/>
      <c r="W17" s="885" t="s">
        <v>453</v>
      </c>
      <c r="X17" s="885"/>
      <c r="Y17" s="885"/>
      <c r="Z17" s="885"/>
      <c r="AA17" s="885"/>
      <c r="AB17" s="885"/>
      <c r="AC17" s="885"/>
      <c r="AD17" s="17"/>
      <c r="AE17" s="17"/>
    </row>
    <row r="18" spans="1:36" s="15" customFormat="1" ht="5.0999999999999996" customHeight="1" thickBot="1">
      <c r="A18" s="27"/>
      <c r="B18" s="65"/>
      <c r="C18" s="28"/>
      <c r="D18" s="28"/>
      <c r="E18" s="66" t="s">
        <v>456</v>
      </c>
      <c r="F18" s="64"/>
      <c r="G18" s="28"/>
      <c r="H18" s="28"/>
      <c r="I18" s="28"/>
      <c r="J18" s="28"/>
      <c r="K18" s="28"/>
      <c r="L18" s="28"/>
      <c r="M18" s="28"/>
      <c r="N18" s="28"/>
      <c r="O18" s="28"/>
      <c r="P18" s="28"/>
      <c r="Q18" s="28"/>
      <c r="R18" s="28"/>
      <c r="S18" s="28"/>
      <c r="T18" s="28"/>
      <c r="U18" s="28"/>
      <c r="V18" s="28"/>
      <c r="W18" s="28"/>
      <c r="X18" s="66"/>
      <c r="Y18" s="28"/>
      <c r="Z18" s="28"/>
      <c r="AA18" s="28"/>
      <c r="AB18" s="28"/>
      <c r="AC18" s="28"/>
      <c r="AD18" s="28"/>
      <c r="AE18" s="28"/>
    </row>
    <row r="19" spans="1:36" s="15" customFormat="1" ht="18" customHeight="1">
      <c r="A19" s="16"/>
      <c r="B19" s="30" t="s">
        <v>7</v>
      </c>
      <c r="C19" s="30"/>
      <c r="D19" s="30"/>
      <c r="E19" s="31"/>
      <c r="F19" s="31"/>
      <c r="G19" s="31"/>
      <c r="H19" s="31"/>
      <c r="I19" s="31"/>
      <c r="J19" s="31"/>
      <c r="K19" s="31"/>
      <c r="L19" s="31"/>
      <c r="M19" s="31"/>
      <c r="N19" s="31"/>
      <c r="O19" s="31"/>
      <c r="P19" s="31"/>
      <c r="Q19" s="31"/>
      <c r="R19" s="31"/>
      <c r="S19" s="16"/>
      <c r="T19" s="102"/>
      <c r="U19" s="30"/>
      <c r="V19" s="30"/>
      <c r="W19" s="31"/>
      <c r="X19" s="31"/>
      <c r="Y19" s="46"/>
      <c r="Z19" s="31"/>
      <c r="AA19" s="31"/>
      <c r="AB19" s="31"/>
      <c r="AC19" s="31"/>
      <c r="AD19" s="31"/>
      <c r="AE19" s="16"/>
    </row>
    <row r="20" spans="1:36" s="15" customFormat="1" ht="18" customHeight="1">
      <c r="A20" s="16"/>
      <c r="B20" s="30" t="s">
        <v>32</v>
      </c>
      <c r="C20" s="32"/>
      <c r="D20" s="30"/>
      <c r="E20" s="398">
        <v>41379.381908000003</v>
      </c>
      <c r="F20" s="322"/>
      <c r="G20" s="399">
        <v>1224.926948</v>
      </c>
      <c r="H20" s="322"/>
      <c r="I20" s="400">
        <v>92.259730000000005</v>
      </c>
      <c r="J20" s="322"/>
      <c r="K20" s="399">
        <v>1121.186367</v>
      </c>
      <c r="L20" s="322"/>
      <c r="M20" s="399">
        <v>16331.228021999999</v>
      </c>
      <c r="N20" s="322"/>
      <c r="O20" s="399">
        <v>15699.215544000001</v>
      </c>
      <c r="P20" s="322"/>
      <c r="Q20" s="399">
        <v>2732.661071</v>
      </c>
      <c r="R20" s="399"/>
      <c r="S20" s="399"/>
      <c r="T20" s="30" t="s">
        <v>32</v>
      </c>
      <c r="U20" s="32"/>
      <c r="V20" s="30"/>
      <c r="W20" s="401">
        <v>2212.5230759999999</v>
      </c>
      <c r="X20" s="401"/>
      <c r="Y20" s="401">
        <v>1508.974864</v>
      </c>
      <c r="Z20" s="401"/>
      <c r="AA20" s="401">
        <v>365.70720699999998</v>
      </c>
      <c r="AB20" s="401"/>
      <c r="AC20" s="401">
        <v>90.699078999999998</v>
      </c>
      <c r="AD20" s="322"/>
      <c r="AE20" s="16"/>
    </row>
    <row r="21" spans="1:36" s="15" customFormat="1" ht="18" customHeight="1">
      <c r="A21" s="16"/>
      <c r="B21" s="30" t="s">
        <v>306</v>
      </c>
      <c r="C21" s="32"/>
      <c r="D21" s="30"/>
      <c r="E21" s="398">
        <v>51707.414113999999</v>
      </c>
      <c r="F21" s="322"/>
      <c r="G21" s="399">
        <v>1274.4017309999999</v>
      </c>
      <c r="H21" s="322"/>
      <c r="I21" s="400">
        <v>50.102170999999998</v>
      </c>
      <c r="J21" s="322"/>
      <c r="K21" s="399">
        <v>1392.961896</v>
      </c>
      <c r="L21" s="322"/>
      <c r="M21" s="399">
        <v>23058.092486000001</v>
      </c>
      <c r="N21" s="322"/>
      <c r="O21" s="399">
        <v>16585.793328</v>
      </c>
      <c r="P21" s="322"/>
      <c r="Q21" s="399">
        <v>4733.5538029999998</v>
      </c>
      <c r="R21" s="399"/>
      <c r="S21" s="399"/>
      <c r="T21" s="30" t="s">
        <v>306</v>
      </c>
      <c r="U21" s="32"/>
      <c r="V21" s="30"/>
      <c r="W21" s="401">
        <v>2396.7343620000001</v>
      </c>
      <c r="X21" s="401"/>
      <c r="Y21" s="401">
        <v>1731.4409009999999</v>
      </c>
      <c r="Z21" s="401"/>
      <c r="AA21" s="401">
        <v>347.751395</v>
      </c>
      <c r="AB21" s="401"/>
      <c r="AC21" s="401">
        <v>136.582041</v>
      </c>
      <c r="AD21" s="322"/>
      <c r="AE21" s="16"/>
    </row>
    <row r="22" spans="1:36" s="15" customFormat="1" ht="18" customHeight="1">
      <c r="A22" s="16"/>
      <c r="B22" s="634" t="s">
        <v>458</v>
      </c>
      <c r="C22" s="631"/>
      <c r="D22" s="634"/>
      <c r="E22" s="607">
        <v>56466.139660000001</v>
      </c>
      <c r="F22" s="578"/>
      <c r="G22" s="609">
        <v>1374.0869660000001</v>
      </c>
      <c r="H22" s="578"/>
      <c r="I22" s="605">
        <v>53.558382000000002</v>
      </c>
      <c r="J22" s="578"/>
      <c r="K22" s="609">
        <v>1053.5357389999999</v>
      </c>
      <c r="L22" s="578"/>
      <c r="M22" s="609">
        <v>30845.139177000001</v>
      </c>
      <c r="N22" s="578"/>
      <c r="O22" s="609">
        <v>13292.083794</v>
      </c>
      <c r="P22" s="578"/>
      <c r="Q22" s="609">
        <v>5175.2018410000001</v>
      </c>
      <c r="R22" s="399"/>
      <c r="S22" s="399"/>
      <c r="T22" s="634" t="s">
        <v>458</v>
      </c>
      <c r="U22" s="631"/>
      <c r="V22" s="634"/>
      <c r="W22" s="606">
        <v>2686.0168159999998</v>
      </c>
      <c r="X22" s="606"/>
      <c r="Y22" s="606">
        <v>1436.000618</v>
      </c>
      <c r="Z22" s="606"/>
      <c r="AA22" s="606">
        <v>372.79186600000003</v>
      </c>
      <c r="AB22" s="606"/>
      <c r="AC22" s="606">
        <v>177.72446099999999</v>
      </c>
      <c r="AD22" s="322"/>
      <c r="AE22" s="16"/>
    </row>
    <row r="23" spans="1:36" s="630" customFormat="1" ht="18" customHeight="1">
      <c r="A23" s="627"/>
      <c r="B23" s="634" t="s">
        <v>464</v>
      </c>
      <c r="C23" s="631"/>
      <c r="D23" s="634"/>
      <c r="E23" s="607">
        <v>49192.093802000003</v>
      </c>
      <c r="F23" s="578"/>
      <c r="G23" s="609">
        <v>1562.316718</v>
      </c>
      <c r="H23" s="578"/>
      <c r="I23" s="605">
        <v>56.615988999999999</v>
      </c>
      <c r="J23" s="578"/>
      <c r="K23" s="609">
        <v>1004.645658</v>
      </c>
      <c r="L23" s="578"/>
      <c r="M23" s="609">
        <v>25076.845968000001</v>
      </c>
      <c r="N23" s="578"/>
      <c r="O23" s="609">
        <v>12574.863359999999</v>
      </c>
      <c r="P23" s="578"/>
      <c r="Q23" s="609">
        <v>4725.158445</v>
      </c>
      <c r="R23" s="609"/>
      <c r="S23" s="609"/>
      <c r="T23" s="634" t="s">
        <v>464</v>
      </c>
      <c r="U23" s="631"/>
      <c r="V23" s="634"/>
      <c r="W23" s="606">
        <v>2229.16525</v>
      </c>
      <c r="X23" s="606"/>
      <c r="Y23" s="606">
        <v>1437.8987890000001</v>
      </c>
      <c r="Z23" s="606"/>
      <c r="AA23" s="606">
        <v>356.15522700000002</v>
      </c>
      <c r="AB23" s="606"/>
      <c r="AC23" s="606">
        <v>168.42839799999999</v>
      </c>
      <c r="AD23" s="578"/>
      <c r="AE23" s="627"/>
    </row>
    <row r="24" spans="1:36" s="630" customFormat="1" ht="18" customHeight="1">
      <c r="A24" s="627"/>
      <c r="B24" s="671" t="s">
        <v>482</v>
      </c>
      <c r="C24" s="631"/>
      <c r="D24" s="634"/>
      <c r="E24" s="607">
        <v>41336.571137999999</v>
      </c>
      <c r="F24" s="578"/>
      <c r="G24" s="609">
        <v>1559.873726</v>
      </c>
      <c r="H24" s="578"/>
      <c r="I24" s="605">
        <v>41.206432</v>
      </c>
      <c r="J24" s="578"/>
      <c r="K24" s="609">
        <v>707.96356000000003</v>
      </c>
      <c r="L24" s="578"/>
      <c r="M24" s="609">
        <v>16770.923935999999</v>
      </c>
      <c r="N24" s="578"/>
      <c r="O24" s="609">
        <v>14737.995973999999</v>
      </c>
      <c r="P24" s="578"/>
      <c r="Q24" s="609">
        <v>3893.8238839999999</v>
      </c>
      <c r="R24" s="609"/>
      <c r="S24" s="609"/>
      <c r="T24" s="671" t="s">
        <v>482</v>
      </c>
      <c r="U24" s="631"/>
      <c r="V24" s="634"/>
      <c r="W24" s="606">
        <v>2076.6230220000002</v>
      </c>
      <c r="X24" s="606"/>
      <c r="Y24" s="606">
        <v>1198.3756550000001</v>
      </c>
      <c r="Z24" s="606"/>
      <c r="AA24" s="606">
        <v>302.54639100000003</v>
      </c>
      <c r="AB24" s="606"/>
      <c r="AC24" s="606">
        <v>47.238557999999998</v>
      </c>
      <c r="AD24" s="578"/>
      <c r="AE24" s="627"/>
    </row>
    <row r="25" spans="1:36" s="630" customFormat="1" ht="18" customHeight="1">
      <c r="A25" s="627"/>
      <c r="B25" s="671" t="s">
        <v>474</v>
      </c>
      <c r="C25" s="631"/>
      <c r="D25" s="634"/>
      <c r="E25" s="607">
        <v>57453.937371</v>
      </c>
      <c r="F25" s="578"/>
      <c r="G25" s="609">
        <v>1408.227067</v>
      </c>
      <c r="H25" s="578"/>
      <c r="I25" s="605">
        <v>11.516157999999999</v>
      </c>
      <c r="J25" s="578"/>
      <c r="K25" s="609">
        <v>945.97246899999993</v>
      </c>
      <c r="L25" s="578"/>
      <c r="M25" s="609">
        <v>24923.631665000001</v>
      </c>
      <c r="N25" s="578"/>
      <c r="O25" s="609">
        <v>20317.799486999997</v>
      </c>
      <c r="P25" s="578"/>
      <c r="Q25" s="609">
        <v>6102.2892490000013</v>
      </c>
      <c r="R25" s="609"/>
      <c r="S25" s="609"/>
      <c r="T25" s="671" t="s">
        <v>474</v>
      </c>
      <c r="U25" s="631"/>
      <c r="V25" s="634"/>
      <c r="W25" s="606">
        <v>2225.5436179999997</v>
      </c>
      <c r="X25" s="606"/>
      <c r="Y25" s="606">
        <v>1191.0417600000001</v>
      </c>
      <c r="Z25" s="606"/>
      <c r="AA25" s="606">
        <v>297.57137700000004</v>
      </c>
      <c r="AB25" s="606"/>
      <c r="AC25" s="606">
        <v>30.344521</v>
      </c>
      <c r="AD25" s="578"/>
      <c r="AE25" s="627"/>
    </row>
    <row r="26" spans="1:36" s="15" customFormat="1" ht="10.5" customHeight="1">
      <c r="A26" s="37"/>
      <c r="B26" s="38"/>
      <c r="C26" s="39"/>
      <c r="D26" s="38"/>
      <c r="E26" s="402"/>
      <c r="F26" s="403"/>
      <c r="G26" s="404"/>
      <c r="H26" s="403"/>
      <c r="I26" s="405"/>
      <c r="J26" s="403"/>
      <c r="K26" s="404"/>
      <c r="L26" s="403"/>
      <c r="M26" s="404"/>
      <c r="N26" s="403"/>
      <c r="O26" s="404"/>
      <c r="P26" s="403"/>
      <c r="Q26" s="404"/>
      <c r="R26" s="404"/>
      <c r="S26" s="404"/>
      <c r="T26" s="104"/>
      <c r="U26" s="39"/>
      <c r="V26" s="38"/>
      <c r="W26" s="406"/>
      <c r="X26" s="406"/>
      <c r="Y26" s="406"/>
      <c r="Z26" s="406"/>
      <c r="AA26" s="406"/>
      <c r="AB26" s="406"/>
      <c r="AC26" s="406"/>
      <c r="AD26" s="404"/>
      <c r="AE26" s="37"/>
    </row>
    <row r="27" spans="1:36" s="15" customFormat="1" ht="10.5" customHeight="1">
      <c r="A27" s="16"/>
      <c r="B27" s="30"/>
      <c r="C27" s="407"/>
      <c r="D27" s="30"/>
      <c r="E27" s="398"/>
      <c r="F27" s="399"/>
      <c r="G27" s="399"/>
      <c r="H27" s="399"/>
      <c r="I27" s="400"/>
      <c r="J27" s="399"/>
      <c r="K27" s="399"/>
      <c r="L27" s="399"/>
      <c r="M27" s="399"/>
      <c r="N27" s="399"/>
      <c r="O27" s="399"/>
      <c r="P27" s="399"/>
      <c r="Q27" s="399"/>
      <c r="R27" s="399"/>
      <c r="S27" s="399"/>
      <c r="T27" s="376"/>
      <c r="U27" s="399"/>
      <c r="V27" s="399"/>
      <c r="W27" s="401"/>
      <c r="X27" s="401"/>
      <c r="Y27" s="401"/>
      <c r="Z27" s="401"/>
      <c r="AA27" s="401"/>
      <c r="AB27" s="401"/>
      <c r="AC27" s="401"/>
      <c r="AD27" s="399"/>
      <c r="AE27" s="16"/>
    </row>
    <row r="28" spans="1:36" s="630" customFormat="1" ht="18" customHeight="1">
      <c r="A28" s="627"/>
      <c r="B28" s="671" t="s">
        <v>482</v>
      </c>
      <c r="C28" s="631"/>
      <c r="D28" s="634" t="s">
        <v>40</v>
      </c>
      <c r="E28" s="607">
        <v>3954.2533229999999</v>
      </c>
      <c r="F28" s="604"/>
      <c r="G28" s="602">
        <v>120.117949</v>
      </c>
      <c r="H28" s="602"/>
      <c r="I28" s="605">
        <v>4.919797</v>
      </c>
      <c r="J28" s="602"/>
      <c r="K28" s="602">
        <v>71.339264</v>
      </c>
      <c r="L28" s="603"/>
      <c r="M28" s="602">
        <v>1869.643689</v>
      </c>
      <c r="N28" s="602"/>
      <c r="O28" s="602">
        <v>1189.1562759999999</v>
      </c>
      <c r="P28" s="602"/>
      <c r="Q28" s="602">
        <v>322.838506</v>
      </c>
      <c r="R28" s="601"/>
      <c r="S28" s="627"/>
      <c r="T28" s="671" t="s">
        <v>482</v>
      </c>
      <c r="U28" s="631"/>
      <c r="V28" s="717" t="s">
        <v>40</v>
      </c>
      <c r="W28" s="606">
        <v>187.63076899999999</v>
      </c>
      <c r="X28" s="606"/>
      <c r="Y28" s="606">
        <v>141.74377699999999</v>
      </c>
      <c r="Z28" s="606"/>
      <c r="AA28" s="606">
        <v>29.682577999999999</v>
      </c>
      <c r="AB28" s="606"/>
      <c r="AC28" s="606">
        <v>17.180717999999999</v>
      </c>
      <c r="AD28" s="603"/>
      <c r="AE28" s="602"/>
      <c r="AF28" s="602"/>
      <c r="AG28" s="602"/>
      <c r="AH28" s="602"/>
      <c r="AI28" s="602"/>
      <c r="AJ28" s="601"/>
    </row>
    <row r="29" spans="1:36" s="630" customFormat="1" ht="18" customHeight="1">
      <c r="A29" s="627"/>
      <c r="B29" s="634"/>
      <c r="C29" s="631"/>
      <c r="D29" s="635" t="s">
        <v>33</v>
      </c>
      <c r="E29" s="607">
        <v>4192.5127899999998</v>
      </c>
      <c r="F29" s="604"/>
      <c r="G29" s="602">
        <v>112.848844</v>
      </c>
      <c r="H29" s="602"/>
      <c r="I29" s="605">
        <v>4.1658910000000002</v>
      </c>
      <c r="J29" s="602"/>
      <c r="K29" s="602">
        <v>67.759906999999998</v>
      </c>
      <c r="L29" s="603"/>
      <c r="M29" s="602">
        <v>2222.569101</v>
      </c>
      <c r="N29" s="602"/>
      <c r="O29" s="602">
        <v>1078.187909</v>
      </c>
      <c r="P29" s="602"/>
      <c r="Q29" s="602">
        <v>328.55819700000001</v>
      </c>
      <c r="R29" s="601"/>
      <c r="S29" s="627"/>
      <c r="T29" s="634"/>
      <c r="U29" s="631"/>
      <c r="V29" s="635" t="s">
        <v>33</v>
      </c>
      <c r="W29" s="606">
        <v>223.08300800000001</v>
      </c>
      <c r="X29" s="606"/>
      <c r="Y29" s="606">
        <v>114.388794</v>
      </c>
      <c r="Z29" s="606"/>
      <c r="AA29" s="606">
        <v>32.210166000000001</v>
      </c>
      <c r="AB29" s="606"/>
      <c r="AC29" s="606">
        <v>8.7409730000000003</v>
      </c>
      <c r="AD29" s="603"/>
      <c r="AE29" s="602"/>
      <c r="AF29" s="602"/>
      <c r="AG29" s="602"/>
      <c r="AH29" s="602"/>
      <c r="AI29" s="602"/>
      <c r="AJ29" s="601"/>
    </row>
    <row r="30" spans="1:36" s="630" customFormat="1" ht="18" customHeight="1">
      <c r="A30" s="627"/>
      <c r="B30" s="634"/>
      <c r="C30" s="631"/>
      <c r="D30" s="635" t="s">
        <v>34</v>
      </c>
      <c r="E30" s="607">
        <v>4063.5185369999999</v>
      </c>
      <c r="F30" s="604"/>
      <c r="G30" s="602">
        <v>124.369325</v>
      </c>
      <c r="H30" s="602"/>
      <c r="I30" s="605">
        <v>6.2456769999999997</v>
      </c>
      <c r="J30" s="602"/>
      <c r="K30" s="602">
        <v>62.942171000000002</v>
      </c>
      <c r="L30" s="603"/>
      <c r="M30" s="602">
        <v>1845.7872769999999</v>
      </c>
      <c r="N30" s="602"/>
      <c r="O30" s="602">
        <v>1245.31762</v>
      </c>
      <c r="P30" s="602"/>
      <c r="Q30" s="602">
        <v>449.45156800000001</v>
      </c>
      <c r="R30" s="601"/>
      <c r="S30" s="627"/>
      <c r="T30" s="634"/>
      <c r="U30" s="631"/>
      <c r="V30" s="635" t="s">
        <v>34</v>
      </c>
      <c r="W30" s="606">
        <v>176.17590300000001</v>
      </c>
      <c r="X30" s="606"/>
      <c r="Y30" s="606">
        <v>127.10316899999999</v>
      </c>
      <c r="Z30" s="606"/>
      <c r="AA30" s="606">
        <v>23.488263</v>
      </c>
      <c r="AB30" s="606"/>
      <c r="AC30" s="606">
        <v>2.6375639999999998</v>
      </c>
      <c r="AD30" s="603"/>
      <c r="AE30" s="602"/>
      <c r="AF30" s="602"/>
      <c r="AG30" s="602"/>
      <c r="AH30" s="602"/>
      <c r="AI30" s="602"/>
      <c r="AJ30" s="601"/>
    </row>
    <row r="31" spans="1:36" s="630" customFormat="1" ht="18" customHeight="1">
      <c r="A31" s="627"/>
      <c r="B31" s="634"/>
      <c r="C31" s="631"/>
      <c r="D31" s="635" t="s">
        <v>312</v>
      </c>
      <c r="E31" s="607">
        <v>2637.8419009999998</v>
      </c>
      <c r="F31" s="604"/>
      <c r="G31" s="602">
        <v>103.24048500000001</v>
      </c>
      <c r="H31" s="602"/>
      <c r="I31" s="605">
        <v>3.433729</v>
      </c>
      <c r="J31" s="602"/>
      <c r="K31" s="602">
        <v>31.532070999999998</v>
      </c>
      <c r="L31" s="603"/>
      <c r="M31" s="602">
        <v>1238.332465</v>
      </c>
      <c r="N31" s="602"/>
      <c r="O31" s="602">
        <v>682.94893400000001</v>
      </c>
      <c r="P31" s="602"/>
      <c r="Q31" s="602">
        <v>360.55456199999998</v>
      </c>
      <c r="R31" s="601"/>
      <c r="S31" s="627"/>
      <c r="T31" s="634"/>
      <c r="U31" s="631"/>
      <c r="V31" s="635" t="s">
        <v>312</v>
      </c>
      <c r="W31" s="606">
        <v>159.81794500000001</v>
      </c>
      <c r="X31" s="606"/>
      <c r="Y31" s="606">
        <v>44.991795000000003</v>
      </c>
      <c r="Z31" s="606"/>
      <c r="AA31" s="606">
        <v>11.841787</v>
      </c>
      <c r="AB31" s="606"/>
      <c r="AC31" s="606">
        <v>1.148128</v>
      </c>
      <c r="AD31" s="603"/>
      <c r="AE31" s="602"/>
      <c r="AF31" s="602"/>
      <c r="AG31" s="602"/>
      <c r="AH31" s="602"/>
      <c r="AI31" s="602"/>
      <c r="AJ31" s="601"/>
    </row>
    <row r="32" spans="1:36" s="630" customFormat="1" ht="18" customHeight="1">
      <c r="A32" s="627"/>
      <c r="B32" s="634"/>
      <c r="C32" s="631"/>
      <c r="D32" s="635" t="s">
        <v>35</v>
      </c>
      <c r="E32" s="607">
        <v>2117.0933500000001</v>
      </c>
      <c r="F32" s="604"/>
      <c r="G32" s="602">
        <v>110.33542199999999</v>
      </c>
      <c r="H32" s="602"/>
      <c r="I32" s="605">
        <v>3.9486469999999998</v>
      </c>
      <c r="J32" s="602"/>
      <c r="K32" s="602">
        <v>42.983625000000004</v>
      </c>
      <c r="L32" s="603"/>
      <c r="M32" s="602">
        <v>578.44905400000005</v>
      </c>
      <c r="N32" s="602"/>
      <c r="O32" s="602">
        <v>979.26502500000004</v>
      </c>
      <c r="P32" s="602"/>
      <c r="Q32" s="602">
        <v>232.63241099999999</v>
      </c>
      <c r="R32" s="601"/>
      <c r="S32" s="627"/>
      <c r="T32" s="634"/>
      <c r="U32" s="631"/>
      <c r="V32" s="635" t="s">
        <v>35</v>
      </c>
      <c r="W32" s="606">
        <v>64.197885999999997</v>
      </c>
      <c r="X32" s="606"/>
      <c r="Y32" s="606">
        <v>78.758279000000002</v>
      </c>
      <c r="Z32" s="606"/>
      <c r="AA32" s="606">
        <v>24.462971</v>
      </c>
      <c r="AB32" s="606"/>
      <c r="AC32" s="606">
        <v>2.0600299999999998</v>
      </c>
      <c r="AD32" s="603"/>
      <c r="AE32" s="602"/>
      <c r="AF32" s="602"/>
      <c r="AG32" s="602"/>
      <c r="AH32" s="602"/>
      <c r="AI32" s="602"/>
      <c r="AJ32" s="601"/>
    </row>
    <row r="33" spans="1:36" s="630" customFormat="1" ht="18" customHeight="1">
      <c r="A33" s="627"/>
      <c r="B33" s="634"/>
      <c r="C33" s="631"/>
      <c r="D33" s="635" t="s">
        <v>36</v>
      </c>
      <c r="E33" s="607">
        <v>3358.101588</v>
      </c>
      <c r="F33" s="604"/>
      <c r="G33" s="602">
        <v>179.715543</v>
      </c>
      <c r="H33" s="602"/>
      <c r="I33" s="605">
        <v>6.2258990000000001</v>
      </c>
      <c r="J33" s="602"/>
      <c r="K33" s="602">
        <v>50.348564000000003</v>
      </c>
      <c r="L33" s="603"/>
      <c r="M33" s="602">
        <v>1091.9032030000001</v>
      </c>
      <c r="N33" s="602"/>
      <c r="O33" s="602">
        <v>1382.705148</v>
      </c>
      <c r="P33" s="602"/>
      <c r="Q33" s="602">
        <v>306.29718000000003</v>
      </c>
      <c r="R33" s="601"/>
      <c r="S33" s="627"/>
      <c r="T33" s="634"/>
      <c r="U33" s="631"/>
      <c r="V33" s="635" t="s">
        <v>36</v>
      </c>
      <c r="W33" s="606">
        <v>194.56489300000001</v>
      </c>
      <c r="X33" s="606"/>
      <c r="Y33" s="606">
        <v>108.82234699999999</v>
      </c>
      <c r="Z33" s="606"/>
      <c r="AA33" s="606">
        <v>35.584370999999997</v>
      </c>
      <c r="AB33" s="606"/>
      <c r="AC33" s="606">
        <v>1.9344399999999999</v>
      </c>
      <c r="AD33" s="603"/>
      <c r="AE33" s="602"/>
      <c r="AF33" s="602"/>
      <c r="AG33" s="602"/>
      <c r="AH33" s="602"/>
      <c r="AI33" s="602"/>
      <c r="AJ33" s="601"/>
    </row>
    <row r="34" spans="1:36" s="630" customFormat="1" ht="18" customHeight="1">
      <c r="A34" s="627"/>
      <c r="B34" s="634"/>
      <c r="C34" s="631"/>
      <c r="D34" s="635" t="s">
        <v>448</v>
      </c>
      <c r="E34" s="607">
        <v>3297.6576719999998</v>
      </c>
      <c r="F34" s="604"/>
      <c r="G34" s="602">
        <v>163.72112000000001</v>
      </c>
      <c r="H34" s="602"/>
      <c r="I34" s="605">
        <v>4.5616250000000003</v>
      </c>
      <c r="J34" s="602"/>
      <c r="K34" s="602">
        <v>69.301974999999999</v>
      </c>
      <c r="L34" s="603"/>
      <c r="M34" s="602">
        <v>993.10988599999996</v>
      </c>
      <c r="N34" s="602"/>
      <c r="O34" s="602">
        <v>1441.9941449999999</v>
      </c>
      <c r="P34" s="602"/>
      <c r="Q34" s="602">
        <v>276.15213699999998</v>
      </c>
      <c r="R34" s="601"/>
      <c r="S34" s="627"/>
      <c r="T34" s="634"/>
      <c r="U34" s="631"/>
      <c r="V34" s="635" t="s">
        <v>448</v>
      </c>
      <c r="W34" s="606">
        <v>224.55036899999999</v>
      </c>
      <c r="X34" s="606"/>
      <c r="Y34" s="606">
        <v>98.653434000000004</v>
      </c>
      <c r="Z34" s="606"/>
      <c r="AA34" s="606">
        <v>22.859145000000002</v>
      </c>
      <c r="AB34" s="606"/>
      <c r="AC34" s="606">
        <v>2.7538360000000002</v>
      </c>
      <c r="AD34" s="603"/>
      <c r="AE34" s="602"/>
      <c r="AF34" s="602"/>
      <c r="AG34" s="602"/>
      <c r="AH34" s="602"/>
      <c r="AI34" s="602"/>
      <c r="AJ34" s="601"/>
    </row>
    <row r="35" spans="1:36" s="630" customFormat="1" ht="18" customHeight="1">
      <c r="A35" s="627"/>
      <c r="B35" s="634"/>
      <c r="C35" s="631"/>
      <c r="D35" s="635" t="s">
        <v>37</v>
      </c>
      <c r="E35" s="607">
        <v>3152.2585560000002</v>
      </c>
      <c r="F35" s="604"/>
      <c r="G35" s="602">
        <v>126.296003</v>
      </c>
      <c r="H35" s="602"/>
      <c r="I35" s="605">
        <v>4.2838149999999997</v>
      </c>
      <c r="J35" s="602"/>
      <c r="K35" s="602">
        <v>70.415222999999997</v>
      </c>
      <c r="L35" s="603"/>
      <c r="M35" s="602">
        <v>1421.8825240000001</v>
      </c>
      <c r="N35" s="602"/>
      <c r="O35" s="602">
        <v>1012.6486180000001</v>
      </c>
      <c r="P35" s="602"/>
      <c r="Q35" s="602">
        <v>217.59281200000001</v>
      </c>
      <c r="R35" s="601"/>
      <c r="S35" s="627"/>
      <c r="T35" s="634"/>
      <c r="U35" s="631"/>
      <c r="V35" s="635" t="s">
        <v>37</v>
      </c>
      <c r="W35" s="606">
        <v>159.31515200000001</v>
      </c>
      <c r="X35" s="606"/>
      <c r="Y35" s="606">
        <v>109.20075</v>
      </c>
      <c r="Z35" s="606"/>
      <c r="AA35" s="606">
        <v>28.553016</v>
      </c>
      <c r="AB35" s="606"/>
      <c r="AC35" s="606">
        <v>2.070643</v>
      </c>
      <c r="AD35" s="603"/>
      <c r="AE35" s="602"/>
      <c r="AF35" s="602"/>
      <c r="AG35" s="602"/>
      <c r="AH35" s="602"/>
      <c r="AI35" s="602"/>
      <c r="AJ35" s="601"/>
    </row>
    <row r="36" spans="1:36" s="630" customFormat="1" ht="18" customHeight="1">
      <c r="A36" s="627"/>
      <c r="B36" s="634"/>
      <c r="C36" s="631"/>
      <c r="D36" s="635" t="s">
        <v>449</v>
      </c>
      <c r="E36" s="607">
        <v>3800.8989539999998</v>
      </c>
      <c r="F36" s="604"/>
      <c r="G36" s="602">
        <v>143.24264600000001</v>
      </c>
      <c r="H36" s="602"/>
      <c r="I36" s="605">
        <v>0.69931900000000002</v>
      </c>
      <c r="J36" s="602"/>
      <c r="K36" s="602">
        <v>75.194180000000003</v>
      </c>
      <c r="L36" s="603"/>
      <c r="M36" s="602">
        <v>1557.296167</v>
      </c>
      <c r="N36" s="602"/>
      <c r="O36" s="602">
        <v>1303.796116</v>
      </c>
      <c r="P36" s="602"/>
      <c r="Q36" s="602">
        <v>338.68745799999999</v>
      </c>
      <c r="R36" s="601"/>
      <c r="S36" s="627"/>
      <c r="T36" s="634"/>
      <c r="U36" s="631"/>
      <c r="V36" s="635" t="s">
        <v>449</v>
      </c>
      <c r="W36" s="606">
        <v>249.08674400000001</v>
      </c>
      <c r="X36" s="606"/>
      <c r="Y36" s="606">
        <v>100.716089</v>
      </c>
      <c r="Z36" s="606"/>
      <c r="AA36" s="606">
        <v>30.084489000000001</v>
      </c>
      <c r="AB36" s="606"/>
      <c r="AC36" s="606">
        <v>2.0957460000000001</v>
      </c>
      <c r="AD36" s="603"/>
      <c r="AE36" s="602"/>
      <c r="AF36" s="602"/>
      <c r="AG36" s="602"/>
      <c r="AH36" s="602"/>
      <c r="AI36" s="602"/>
      <c r="AJ36" s="601"/>
    </row>
    <row r="37" spans="1:36" s="630" customFormat="1" ht="18" customHeight="1">
      <c r="A37" s="627"/>
      <c r="B37" s="634"/>
      <c r="C37" s="631"/>
      <c r="D37" s="635" t="s">
        <v>38</v>
      </c>
      <c r="E37" s="607">
        <v>3347.5095120000001</v>
      </c>
      <c r="F37" s="604"/>
      <c r="G37" s="602">
        <v>109.28321</v>
      </c>
      <c r="H37" s="602"/>
      <c r="I37" s="605">
        <v>0.101561</v>
      </c>
      <c r="J37" s="602"/>
      <c r="K37" s="602">
        <v>46.283786999999997</v>
      </c>
      <c r="L37" s="603"/>
      <c r="M37" s="602">
        <v>1317.5875559999999</v>
      </c>
      <c r="N37" s="602"/>
      <c r="O37" s="602">
        <v>1402.8484619999999</v>
      </c>
      <c r="P37" s="602"/>
      <c r="Q37" s="602">
        <v>223.356829</v>
      </c>
      <c r="R37" s="601"/>
      <c r="S37" s="627"/>
      <c r="T37" s="634"/>
      <c r="U37" s="631"/>
      <c r="V37" s="635" t="s">
        <v>38</v>
      </c>
      <c r="W37" s="606">
        <v>133.696607</v>
      </c>
      <c r="X37" s="606"/>
      <c r="Y37" s="606">
        <v>96.820071999999996</v>
      </c>
      <c r="Z37" s="606"/>
      <c r="AA37" s="606">
        <v>15.815041000000001</v>
      </c>
      <c r="AB37" s="606"/>
      <c r="AC37" s="606">
        <v>1.7163870000000001</v>
      </c>
      <c r="AD37" s="603"/>
      <c r="AE37" s="602"/>
      <c r="AF37" s="602"/>
      <c r="AG37" s="602"/>
      <c r="AH37" s="602"/>
      <c r="AI37" s="602"/>
      <c r="AJ37" s="601"/>
    </row>
    <row r="38" spans="1:36" s="630" customFormat="1" ht="18" customHeight="1">
      <c r="A38" s="627"/>
      <c r="B38" s="634"/>
      <c r="C38" s="631"/>
      <c r="D38" s="635" t="s">
        <v>41</v>
      </c>
      <c r="E38" s="607">
        <v>3277.801074</v>
      </c>
      <c r="F38" s="604"/>
      <c r="G38" s="602">
        <v>110.684316</v>
      </c>
      <c r="H38" s="602"/>
      <c r="I38" s="605">
        <v>1.3820440000000001</v>
      </c>
      <c r="J38" s="602"/>
      <c r="K38" s="602">
        <v>45.380077</v>
      </c>
      <c r="L38" s="603"/>
      <c r="M38" s="602">
        <v>1324.206516</v>
      </c>
      <c r="N38" s="602"/>
      <c r="O38" s="602">
        <v>1157.1764780000001</v>
      </c>
      <c r="P38" s="602"/>
      <c r="Q38" s="602">
        <v>402.555746</v>
      </c>
      <c r="R38" s="601"/>
      <c r="S38" s="627"/>
      <c r="T38" s="634"/>
      <c r="U38" s="631"/>
      <c r="V38" s="635" t="s">
        <v>41</v>
      </c>
      <c r="W38" s="606">
        <v>123.423176</v>
      </c>
      <c r="X38" s="606"/>
      <c r="Y38" s="606">
        <v>84.427212999999995</v>
      </c>
      <c r="Z38" s="606"/>
      <c r="AA38" s="606">
        <v>26.034493000000001</v>
      </c>
      <c r="AB38" s="606"/>
      <c r="AC38" s="606">
        <v>2.531015</v>
      </c>
      <c r="AD38" s="603"/>
      <c r="AE38" s="602"/>
      <c r="AF38" s="602"/>
      <c r="AG38" s="602"/>
      <c r="AH38" s="602"/>
      <c r="AI38" s="602"/>
      <c r="AJ38" s="601"/>
    </row>
    <row r="39" spans="1:36" s="630" customFormat="1" ht="18" customHeight="1">
      <c r="A39" s="627"/>
      <c r="B39" s="634"/>
      <c r="C39" s="631"/>
      <c r="D39" s="635" t="s">
        <v>39</v>
      </c>
      <c r="E39" s="607">
        <v>4137.1238810000004</v>
      </c>
      <c r="F39" s="604"/>
      <c r="G39" s="602">
        <v>156.01886300000001</v>
      </c>
      <c r="H39" s="602"/>
      <c r="I39" s="605">
        <v>1.2384280000000001</v>
      </c>
      <c r="J39" s="602"/>
      <c r="K39" s="602">
        <v>74.482715999999996</v>
      </c>
      <c r="L39" s="603"/>
      <c r="M39" s="602">
        <v>1310.1564980000001</v>
      </c>
      <c r="N39" s="602"/>
      <c r="O39" s="602">
        <v>1861.951243</v>
      </c>
      <c r="P39" s="602"/>
      <c r="Q39" s="602">
        <v>435.146478</v>
      </c>
      <c r="R39" s="601"/>
      <c r="S39" s="627"/>
      <c r="T39" s="634"/>
      <c r="U39" s="631"/>
      <c r="V39" s="635" t="s">
        <v>39</v>
      </c>
      <c r="W39" s="606">
        <v>181.08056999999999</v>
      </c>
      <c r="X39" s="606"/>
      <c r="Y39" s="606">
        <v>92.749936000000005</v>
      </c>
      <c r="Z39" s="606"/>
      <c r="AA39" s="606">
        <v>21.930071000000002</v>
      </c>
      <c r="AB39" s="606"/>
      <c r="AC39" s="606">
        <v>2.369078</v>
      </c>
      <c r="AD39" s="603"/>
      <c r="AE39" s="602"/>
      <c r="AF39" s="602"/>
      <c r="AG39" s="602"/>
      <c r="AH39" s="602"/>
      <c r="AI39" s="602"/>
      <c r="AJ39" s="601"/>
    </row>
    <row r="40" spans="1:36" s="630" customFormat="1" ht="18" customHeight="1">
      <c r="A40" s="627"/>
      <c r="B40" s="634"/>
      <c r="C40" s="631"/>
      <c r="D40" s="635"/>
      <c r="E40" s="607"/>
      <c r="F40" s="604"/>
      <c r="G40" s="602"/>
      <c r="H40" s="602"/>
      <c r="I40" s="605"/>
      <c r="J40" s="602"/>
      <c r="K40" s="602"/>
      <c r="L40" s="603"/>
      <c r="M40" s="602"/>
      <c r="N40" s="602"/>
      <c r="O40" s="602"/>
      <c r="P40" s="602"/>
      <c r="Q40" s="602"/>
      <c r="R40" s="601"/>
      <c r="S40" s="627"/>
      <c r="T40" s="634"/>
      <c r="U40" s="631"/>
      <c r="V40" s="635"/>
      <c r="W40" s="606"/>
      <c r="X40" s="606"/>
      <c r="Y40" s="606"/>
      <c r="Z40" s="606"/>
      <c r="AA40" s="606"/>
      <c r="AB40" s="606"/>
      <c r="AC40" s="606"/>
      <c r="AD40" s="603"/>
      <c r="AE40" s="602"/>
      <c r="AF40" s="602"/>
      <c r="AG40" s="602"/>
      <c r="AH40" s="602"/>
      <c r="AI40" s="602"/>
      <c r="AJ40" s="601"/>
    </row>
    <row r="41" spans="1:36" s="630" customFormat="1" ht="18" customHeight="1">
      <c r="A41" s="627"/>
      <c r="B41" s="671" t="s">
        <v>474</v>
      </c>
      <c r="C41" s="631"/>
      <c r="D41" s="635" t="s">
        <v>40</v>
      </c>
      <c r="E41" s="607">
        <v>3501.6977000000002</v>
      </c>
      <c r="F41" s="604"/>
      <c r="G41" s="602">
        <v>106.0626</v>
      </c>
      <c r="H41" s="602"/>
      <c r="I41" s="605">
        <v>0.61707000000000001</v>
      </c>
      <c r="J41" s="602"/>
      <c r="K41" s="602">
        <v>63.267176999999997</v>
      </c>
      <c r="L41" s="603"/>
      <c r="M41" s="602">
        <v>1559.4932799999999</v>
      </c>
      <c r="N41" s="602"/>
      <c r="O41" s="602">
        <v>1149.371711</v>
      </c>
      <c r="P41" s="602"/>
      <c r="Q41" s="602">
        <v>321.55098600000002</v>
      </c>
      <c r="R41" s="601"/>
      <c r="S41" s="627" t="s">
        <v>486</v>
      </c>
      <c r="T41" s="671" t="s">
        <v>474</v>
      </c>
      <c r="U41" s="631"/>
      <c r="V41" s="635" t="s">
        <v>40</v>
      </c>
      <c r="W41" s="606">
        <v>193.39359999999999</v>
      </c>
      <c r="X41" s="606"/>
      <c r="Y41" s="606">
        <v>83.199973</v>
      </c>
      <c r="Z41" s="606"/>
      <c r="AA41" s="606">
        <v>22.820283</v>
      </c>
      <c r="AB41" s="606"/>
      <c r="AC41" s="606">
        <v>1.9210199999999999</v>
      </c>
      <c r="AD41" s="603"/>
      <c r="AE41" s="602"/>
      <c r="AF41" s="602"/>
      <c r="AG41" s="602"/>
      <c r="AH41" s="602"/>
      <c r="AI41" s="602"/>
      <c r="AJ41" s="601"/>
    </row>
    <row r="42" spans="1:36" s="630" customFormat="1" ht="18" customHeight="1">
      <c r="A42" s="627"/>
      <c r="B42" s="634"/>
      <c r="C42" s="631"/>
      <c r="D42" s="635" t="s">
        <v>33</v>
      </c>
      <c r="E42" s="607">
        <v>3485.2566149999998</v>
      </c>
      <c r="F42" s="604"/>
      <c r="G42" s="602">
        <v>119.986098</v>
      </c>
      <c r="H42" s="602"/>
      <c r="I42" s="605">
        <v>1.6053839999999999</v>
      </c>
      <c r="J42" s="602"/>
      <c r="K42" s="602">
        <v>63.763317999999998</v>
      </c>
      <c r="L42" s="603"/>
      <c r="M42" s="602">
        <v>1615.5935890000001</v>
      </c>
      <c r="N42" s="602"/>
      <c r="O42" s="602">
        <v>1004.237103</v>
      </c>
      <c r="P42" s="602"/>
      <c r="Q42" s="602">
        <v>407.01082100000002</v>
      </c>
      <c r="R42" s="601"/>
      <c r="S42" s="627"/>
      <c r="T42" s="634"/>
      <c r="U42" s="631"/>
      <c r="V42" s="635" t="s">
        <v>33</v>
      </c>
      <c r="W42" s="606">
        <v>156.011065</v>
      </c>
      <c r="X42" s="606"/>
      <c r="Y42" s="606">
        <v>96.069132999999994</v>
      </c>
      <c r="Z42" s="606"/>
      <c r="AA42" s="606">
        <v>19.127341000000001</v>
      </c>
      <c r="AB42" s="606"/>
      <c r="AC42" s="606">
        <v>1.8527629999999999</v>
      </c>
      <c r="AD42" s="603"/>
      <c r="AE42" s="602"/>
      <c r="AF42" s="602"/>
      <c r="AG42" s="602"/>
      <c r="AH42" s="602"/>
      <c r="AI42" s="602"/>
      <c r="AJ42" s="601"/>
    </row>
    <row r="43" spans="1:36" s="630" customFormat="1" ht="18" customHeight="1">
      <c r="A43" s="627"/>
      <c r="B43" s="634"/>
      <c r="C43" s="631"/>
      <c r="D43" s="635" t="s">
        <v>34</v>
      </c>
      <c r="E43" s="607">
        <v>4023.961182</v>
      </c>
      <c r="F43" s="604"/>
      <c r="G43" s="602">
        <v>121.660319</v>
      </c>
      <c r="H43" s="602"/>
      <c r="I43" s="605">
        <v>1.550413</v>
      </c>
      <c r="J43" s="602"/>
      <c r="K43" s="602">
        <v>83.601884999999996</v>
      </c>
      <c r="L43" s="603"/>
      <c r="M43" s="602">
        <v>1901.6771329999999</v>
      </c>
      <c r="N43" s="602"/>
      <c r="O43" s="602">
        <v>1102.4481519999999</v>
      </c>
      <c r="P43" s="602"/>
      <c r="Q43" s="602">
        <v>443.03854699999999</v>
      </c>
      <c r="R43" s="601"/>
      <c r="S43" s="627"/>
      <c r="T43" s="634"/>
      <c r="U43" s="631"/>
      <c r="V43" s="635" t="s">
        <v>34</v>
      </c>
      <c r="W43" s="606">
        <v>229.857598</v>
      </c>
      <c r="X43" s="606"/>
      <c r="Y43" s="606">
        <v>110.556478</v>
      </c>
      <c r="Z43" s="606"/>
      <c r="AA43" s="606">
        <v>26.937303</v>
      </c>
      <c r="AB43" s="606"/>
      <c r="AC43" s="606">
        <v>2.6333540000000002</v>
      </c>
      <c r="AD43" s="603"/>
      <c r="AE43" s="602"/>
      <c r="AF43" s="602"/>
      <c r="AG43" s="602"/>
      <c r="AH43" s="602"/>
      <c r="AI43" s="602"/>
      <c r="AJ43" s="601"/>
    </row>
    <row r="44" spans="1:36" s="630" customFormat="1" ht="18" customHeight="1">
      <c r="A44" s="627"/>
      <c r="B44" s="634"/>
      <c r="C44" s="631"/>
      <c r="D44" s="635" t="s">
        <v>312</v>
      </c>
      <c r="E44" s="607">
        <v>4249.5281139999997</v>
      </c>
      <c r="F44" s="604"/>
      <c r="G44" s="602">
        <v>130.97407000000001</v>
      </c>
      <c r="H44" s="602"/>
      <c r="I44" s="605">
        <v>1.2812190000000001</v>
      </c>
      <c r="J44" s="602"/>
      <c r="K44" s="602">
        <v>91.301192</v>
      </c>
      <c r="L44" s="603"/>
      <c r="M44" s="602">
        <v>1925.1613359999999</v>
      </c>
      <c r="N44" s="602"/>
      <c r="O44" s="602">
        <v>1460.636035</v>
      </c>
      <c r="P44" s="602"/>
      <c r="Q44" s="602">
        <v>368.85634399999998</v>
      </c>
      <c r="R44" s="601"/>
      <c r="S44" s="627"/>
      <c r="T44" s="634"/>
      <c r="U44" s="631"/>
      <c r="V44" s="635" t="s">
        <v>312</v>
      </c>
      <c r="W44" s="606">
        <v>159.27576199999999</v>
      </c>
      <c r="X44" s="606"/>
      <c r="Y44" s="606">
        <v>91.883324000000002</v>
      </c>
      <c r="Z44" s="606"/>
      <c r="AA44" s="606">
        <v>16.132707</v>
      </c>
      <c r="AB44" s="606"/>
      <c r="AC44" s="606">
        <v>4.0261250000000004</v>
      </c>
      <c r="AD44" s="603"/>
      <c r="AE44" s="602"/>
      <c r="AF44" s="602"/>
      <c r="AG44" s="602"/>
      <c r="AH44" s="602"/>
      <c r="AI44" s="602"/>
      <c r="AJ44" s="601"/>
    </row>
    <row r="45" spans="1:36" s="630" customFormat="1" ht="18" customHeight="1">
      <c r="A45" s="627"/>
      <c r="B45" s="634"/>
      <c r="C45" s="631"/>
      <c r="D45" s="635" t="s">
        <v>35</v>
      </c>
      <c r="E45" s="607">
        <v>4495.3961740000004</v>
      </c>
      <c r="F45" s="604"/>
      <c r="G45" s="602">
        <v>86.324380000000005</v>
      </c>
      <c r="H45" s="602"/>
      <c r="I45" s="605">
        <v>7.9374E-2</v>
      </c>
      <c r="J45" s="602"/>
      <c r="K45" s="602">
        <v>84.051085</v>
      </c>
      <c r="L45" s="603"/>
      <c r="M45" s="602">
        <v>2358.1885200000002</v>
      </c>
      <c r="N45" s="602"/>
      <c r="O45" s="602">
        <v>1320.5770379999999</v>
      </c>
      <c r="P45" s="602"/>
      <c r="Q45" s="602">
        <v>397.25694399999998</v>
      </c>
      <c r="R45" s="601"/>
      <c r="S45" s="627"/>
      <c r="T45" s="634"/>
      <c r="U45" s="631"/>
      <c r="V45" s="635" t="s">
        <v>35</v>
      </c>
      <c r="W45" s="606">
        <v>156.96502699999999</v>
      </c>
      <c r="X45" s="606"/>
      <c r="Y45" s="606">
        <v>71.923580000000001</v>
      </c>
      <c r="Z45" s="606"/>
      <c r="AA45" s="606">
        <v>17.371355999999999</v>
      </c>
      <c r="AB45" s="606"/>
      <c r="AC45" s="606">
        <v>2.6588699999999998</v>
      </c>
      <c r="AD45" s="603"/>
      <c r="AE45" s="602"/>
      <c r="AF45" s="602"/>
      <c r="AG45" s="602"/>
      <c r="AH45" s="602"/>
      <c r="AI45" s="602"/>
      <c r="AJ45" s="601"/>
    </row>
    <row r="46" spans="1:36" s="630" customFormat="1" ht="18" customHeight="1">
      <c r="A46" s="627"/>
      <c r="B46" s="634"/>
      <c r="C46" s="631"/>
      <c r="D46" s="635" t="s">
        <v>36</v>
      </c>
      <c r="E46" s="607">
        <v>5144.5818259999996</v>
      </c>
      <c r="F46" s="604"/>
      <c r="G46" s="602">
        <v>130.07866100000001</v>
      </c>
      <c r="H46" s="602"/>
      <c r="I46" s="605">
        <v>0.38861699999999999</v>
      </c>
      <c r="J46" s="602"/>
      <c r="K46" s="602">
        <v>53.347935999999997</v>
      </c>
      <c r="L46" s="603"/>
      <c r="M46" s="602">
        <v>2246.4866019999999</v>
      </c>
      <c r="N46" s="602"/>
      <c r="O46" s="602">
        <v>1854.7844239999999</v>
      </c>
      <c r="P46" s="602"/>
      <c r="Q46" s="602">
        <v>682.537645</v>
      </c>
      <c r="R46" s="601"/>
      <c r="S46" s="627"/>
      <c r="T46" s="634"/>
      <c r="U46" s="631"/>
      <c r="V46" s="635" t="s">
        <v>36</v>
      </c>
      <c r="W46" s="606">
        <v>91.999988999999999</v>
      </c>
      <c r="X46" s="606"/>
      <c r="Y46" s="606">
        <v>67.111293000000003</v>
      </c>
      <c r="Z46" s="606"/>
      <c r="AA46" s="606">
        <v>15.698442999999999</v>
      </c>
      <c r="AB46" s="606"/>
      <c r="AC46" s="606">
        <v>2.1482160000000001</v>
      </c>
      <c r="AD46" s="603"/>
      <c r="AE46" s="602"/>
      <c r="AF46" s="602"/>
      <c r="AG46" s="602"/>
      <c r="AH46" s="602"/>
      <c r="AI46" s="602"/>
      <c r="AJ46" s="601"/>
    </row>
    <row r="47" spans="1:36" s="630" customFormat="1" ht="18" customHeight="1">
      <c r="A47" s="627"/>
      <c r="B47" s="634"/>
      <c r="C47" s="631"/>
      <c r="D47" s="635" t="s">
        <v>448</v>
      </c>
      <c r="E47" s="607">
        <v>5192.577284</v>
      </c>
      <c r="F47" s="604"/>
      <c r="G47" s="602">
        <v>120.630447</v>
      </c>
      <c r="H47" s="602"/>
      <c r="I47" s="605">
        <v>0.45520100000000002</v>
      </c>
      <c r="J47" s="602"/>
      <c r="K47" s="602">
        <v>70.788931000000005</v>
      </c>
      <c r="L47" s="603"/>
      <c r="M47" s="602">
        <v>2348.3444370000002</v>
      </c>
      <c r="N47" s="602"/>
      <c r="O47" s="602">
        <v>1908.1567869999999</v>
      </c>
      <c r="P47" s="602"/>
      <c r="Q47" s="602">
        <v>517.31555100000003</v>
      </c>
      <c r="R47" s="601"/>
      <c r="S47" s="627"/>
      <c r="T47" s="634"/>
      <c r="U47" s="631"/>
      <c r="V47" s="635" t="s">
        <v>448</v>
      </c>
      <c r="W47" s="606">
        <v>120.631553</v>
      </c>
      <c r="X47" s="606"/>
      <c r="Y47" s="606">
        <v>83.269456000000005</v>
      </c>
      <c r="Z47" s="606"/>
      <c r="AA47" s="606">
        <v>20.912475000000001</v>
      </c>
      <c r="AB47" s="606"/>
      <c r="AC47" s="606">
        <v>2.0724459999999998</v>
      </c>
      <c r="AD47" s="603"/>
      <c r="AE47" s="602"/>
      <c r="AF47" s="602"/>
      <c r="AG47" s="602"/>
      <c r="AH47" s="602"/>
      <c r="AI47" s="602"/>
      <c r="AJ47" s="601"/>
    </row>
    <row r="48" spans="1:36" s="630" customFormat="1" ht="18" customHeight="1">
      <c r="A48" s="627"/>
      <c r="B48" s="634"/>
      <c r="C48" s="631"/>
      <c r="D48" s="635" t="s">
        <v>37</v>
      </c>
      <c r="E48" s="607">
        <v>4065.7552519999999</v>
      </c>
      <c r="F48" s="604"/>
      <c r="G48" s="602">
        <v>113.829694</v>
      </c>
      <c r="H48" s="602"/>
      <c r="I48" s="605">
        <v>0.29206300000000002</v>
      </c>
      <c r="J48" s="602"/>
      <c r="K48" s="602">
        <v>75.035617999999999</v>
      </c>
      <c r="L48" s="603"/>
      <c r="M48" s="602">
        <v>1777.2318969999999</v>
      </c>
      <c r="N48" s="602"/>
      <c r="O48" s="602">
        <v>1282.0712579999999</v>
      </c>
      <c r="P48" s="602"/>
      <c r="Q48" s="602">
        <v>555.18057599999997</v>
      </c>
      <c r="R48" s="601"/>
      <c r="S48" s="627"/>
      <c r="T48" s="634"/>
      <c r="U48" s="631"/>
      <c r="V48" s="635" t="s">
        <v>37</v>
      </c>
      <c r="W48" s="606">
        <v>107.787598</v>
      </c>
      <c r="X48" s="606"/>
      <c r="Y48" s="606">
        <v>120.925028</v>
      </c>
      <c r="Z48" s="606"/>
      <c r="AA48" s="606">
        <v>30.789192</v>
      </c>
      <c r="AB48" s="606"/>
      <c r="AC48" s="606">
        <v>2.6123280000000002</v>
      </c>
      <c r="AD48" s="603"/>
      <c r="AE48" s="602"/>
      <c r="AF48" s="602"/>
      <c r="AG48" s="602"/>
      <c r="AH48" s="602"/>
      <c r="AI48" s="602"/>
      <c r="AJ48" s="601"/>
    </row>
    <row r="49" spans="1:36" s="630" customFormat="1" ht="18" customHeight="1">
      <c r="A49" s="627"/>
      <c r="B49" s="634"/>
      <c r="C49" s="631"/>
      <c r="D49" s="635" t="s">
        <v>449</v>
      </c>
      <c r="E49" s="607">
        <v>5757.9730069999996</v>
      </c>
      <c r="F49" s="604"/>
      <c r="G49" s="602">
        <v>121.666769</v>
      </c>
      <c r="H49" s="602"/>
      <c r="I49" s="605">
        <v>1.117829</v>
      </c>
      <c r="J49" s="602"/>
      <c r="K49" s="602">
        <v>102.421328</v>
      </c>
      <c r="L49" s="603"/>
      <c r="M49" s="602">
        <v>2679.467807</v>
      </c>
      <c r="N49" s="602"/>
      <c r="O49" s="602">
        <v>1923.0448759999999</v>
      </c>
      <c r="P49" s="602"/>
      <c r="Q49" s="602">
        <v>471.59244000000001</v>
      </c>
      <c r="R49" s="601"/>
      <c r="S49" s="627"/>
      <c r="T49" s="634"/>
      <c r="U49" s="631"/>
      <c r="V49" s="635" t="s">
        <v>449</v>
      </c>
      <c r="W49" s="606">
        <v>303.27423399999998</v>
      </c>
      <c r="X49" s="606"/>
      <c r="Y49" s="606">
        <v>115.06216000000001</v>
      </c>
      <c r="Z49" s="606"/>
      <c r="AA49" s="606">
        <v>38.300058999999997</v>
      </c>
      <c r="AB49" s="606"/>
      <c r="AC49" s="606">
        <v>2.0255049999999999</v>
      </c>
      <c r="AD49" s="603"/>
      <c r="AE49" s="602"/>
      <c r="AF49" s="602"/>
      <c r="AG49" s="602"/>
      <c r="AH49" s="602"/>
      <c r="AI49" s="602"/>
      <c r="AJ49" s="601"/>
    </row>
    <row r="50" spans="1:36" s="630" customFormat="1" ht="18" customHeight="1">
      <c r="A50" s="627"/>
      <c r="B50" s="634"/>
      <c r="C50" s="631"/>
      <c r="D50" s="635" t="s">
        <v>38</v>
      </c>
      <c r="E50" s="607">
        <v>4251.5140709999996</v>
      </c>
      <c r="F50" s="604"/>
      <c r="G50" s="602">
        <v>112.132352</v>
      </c>
      <c r="H50" s="602"/>
      <c r="I50" s="605">
        <v>0.95554799999999995</v>
      </c>
      <c r="J50" s="602"/>
      <c r="K50" s="602">
        <v>77.773424000000006</v>
      </c>
      <c r="L50" s="603"/>
      <c r="M50" s="602">
        <v>1590.324212</v>
      </c>
      <c r="N50" s="602"/>
      <c r="O50" s="602">
        <v>1559.59997</v>
      </c>
      <c r="P50" s="602"/>
      <c r="Q50" s="602">
        <v>622.57081500000004</v>
      </c>
      <c r="R50" s="601"/>
      <c r="S50" s="627"/>
      <c r="T50" s="634"/>
      <c r="U50" s="631"/>
      <c r="V50" s="635" t="s">
        <v>38</v>
      </c>
      <c r="W50" s="606">
        <v>142.48482999999999</v>
      </c>
      <c r="X50" s="606"/>
      <c r="Y50" s="606">
        <v>109.434037</v>
      </c>
      <c r="Z50" s="606"/>
      <c r="AA50" s="606">
        <v>33.184362</v>
      </c>
      <c r="AB50" s="606"/>
      <c r="AC50" s="606">
        <v>3.0545209999999998</v>
      </c>
      <c r="AD50" s="603"/>
      <c r="AE50" s="602"/>
      <c r="AF50" s="602"/>
      <c r="AG50" s="602"/>
      <c r="AH50" s="602"/>
      <c r="AI50" s="602"/>
      <c r="AJ50" s="601"/>
    </row>
    <row r="51" spans="1:36" s="630" customFormat="1" ht="18" customHeight="1">
      <c r="A51" s="627"/>
      <c r="B51" s="634"/>
      <c r="C51" s="631"/>
      <c r="D51" s="635" t="s">
        <v>41</v>
      </c>
      <c r="E51" s="607">
        <v>5866.5684170000004</v>
      </c>
      <c r="F51" s="604"/>
      <c r="G51" s="602">
        <v>135.11264700000001</v>
      </c>
      <c r="H51" s="602"/>
      <c r="I51" s="605">
        <v>0.66320000000000001</v>
      </c>
      <c r="J51" s="602"/>
      <c r="K51" s="602">
        <v>85.168240999999995</v>
      </c>
      <c r="L51" s="603"/>
      <c r="M51" s="602">
        <v>2153.347632</v>
      </c>
      <c r="N51" s="602"/>
      <c r="O51" s="602">
        <v>2438.5852239999999</v>
      </c>
      <c r="P51" s="602"/>
      <c r="Q51" s="602">
        <v>637.90131499999995</v>
      </c>
      <c r="R51" s="601"/>
      <c r="S51" s="627"/>
      <c r="T51" s="634"/>
      <c r="U51" s="631"/>
      <c r="V51" s="635" t="s">
        <v>41</v>
      </c>
      <c r="W51" s="606">
        <v>259.41054800000001</v>
      </c>
      <c r="X51" s="606"/>
      <c r="Y51" s="606">
        <v>127.97746600000001</v>
      </c>
      <c r="Z51" s="606"/>
      <c r="AA51" s="606">
        <v>25.808125</v>
      </c>
      <c r="AB51" s="606"/>
      <c r="AC51" s="606">
        <v>2.5940189999999999</v>
      </c>
      <c r="AD51" s="603"/>
      <c r="AE51" s="602"/>
      <c r="AF51" s="602"/>
      <c r="AG51" s="602"/>
      <c r="AH51" s="602"/>
      <c r="AI51" s="602"/>
      <c r="AJ51" s="601"/>
    </row>
    <row r="52" spans="1:36" s="630" customFormat="1" ht="18" customHeight="1">
      <c r="A52" s="627"/>
      <c r="B52" s="634"/>
      <c r="C52" s="631"/>
      <c r="D52" s="635" t="s">
        <v>39</v>
      </c>
      <c r="E52" s="607">
        <v>7419.1277289999998</v>
      </c>
      <c r="F52" s="604"/>
      <c r="G52" s="602">
        <v>109.76903</v>
      </c>
      <c r="H52" s="602"/>
      <c r="I52" s="605">
        <v>2.51024</v>
      </c>
      <c r="J52" s="602"/>
      <c r="K52" s="602">
        <v>95.452333999999993</v>
      </c>
      <c r="L52" s="603"/>
      <c r="M52" s="602">
        <v>2768.31522</v>
      </c>
      <c r="N52" s="602"/>
      <c r="O52" s="602">
        <v>3314.2869089999999</v>
      </c>
      <c r="P52" s="602"/>
      <c r="Q52" s="602">
        <v>677.47726499999999</v>
      </c>
      <c r="R52" s="601"/>
      <c r="S52" s="627"/>
      <c r="T52" s="634"/>
      <c r="U52" s="631"/>
      <c r="V52" s="635" t="s">
        <v>39</v>
      </c>
      <c r="W52" s="606">
        <v>304.45181400000001</v>
      </c>
      <c r="X52" s="606"/>
      <c r="Y52" s="606">
        <v>113.62983199999999</v>
      </c>
      <c r="Z52" s="606"/>
      <c r="AA52" s="606">
        <v>30.489730999999999</v>
      </c>
      <c r="AB52" s="606"/>
      <c r="AC52" s="606">
        <v>2.7453539999999998</v>
      </c>
      <c r="AD52" s="603"/>
      <c r="AE52" s="602"/>
      <c r="AF52" s="602"/>
      <c r="AG52" s="602"/>
      <c r="AH52" s="602"/>
      <c r="AI52" s="602"/>
      <c r="AJ52" s="601"/>
    </row>
    <row r="53" spans="1:36" s="630" customFormat="1" ht="18" customHeight="1">
      <c r="A53" s="627"/>
      <c r="B53" s="634"/>
      <c r="C53" s="631"/>
      <c r="D53" s="635"/>
      <c r="E53" s="607"/>
      <c r="F53" s="604"/>
      <c r="G53" s="602"/>
      <c r="H53" s="602"/>
      <c r="I53" s="605"/>
      <c r="J53" s="602"/>
      <c r="K53" s="602"/>
      <c r="L53" s="603"/>
      <c r="M53" s="602"/>
      <c r="N53" s="602"/>
      <c r="O53" s="602"/>
      <c r="P53" s="602"/>
      <c r="Q53" s="602"/>
      <c r="R53" s="601"/>
      <c r="S53" s="627"/>
      <c r="T53" s="634"/>
      <c r="U53" s="631"/>
      <c r="V53" s="635"/>
      <c r="W53" s="606"/>
      <c r="X53" s="606"/>
      <c r="Y53" s="606"/>
      <c r="Z53" s="606"/>
      <c r="AA53" s="606"/>
      <c r="AB53" s="606"/>
      <c r="AC53" s="606"/>
      <c r="AD53" s="603"/>
      <c r="AE53" s="602"/>
      <c r="AF53" s="602"/>
      <c r="AG53" s="602"/>
      <c r="AH53" s="602"/>
      <c r="AI53" s="602"/>
      <c r="AJ53" s="601"/>
    </row>
    <row r="54" spans="1:36" s="630" customFormat="1" ht="18" customHeight="1">
      <c r="A54" s="627"/>
      <c r="B54" s="634" t="s">
        <v>494</v>
      </c>
      <c r="C54" s="631"/>
      <c r="D54" s="635" t="s">
        <v>40</v>
      </c>
      <c r="E54" s="607">
        <v>5869.3</v>
      </c>
      <c r="F54" s="604"/>
      <c r="G54" s="602">
        <v>106.1</v>
      </c>
      <c r="H54" s="602"/>
      <c r="I54" s="605">
        <v>0.6</v>
      </c>
      <c r="J54" s="602"/>
      <c r="K54" s="602">
        <v>65.3</v>
      </c>
      <c r="L54" s="603"/>
      <c r="M54" s="602">
        <v>2474.6</v>
      </c>
      <c r="N54" s="602"/>
      <c r="O54" s="602">
        <v>2032.6</v>
      </c>
      <c r="P54" s="602"/>
      <c r="Q54" s="602">
        <v>842.2</v>
      </c>
      <c r="R54" s="601"/>
      <c r="S54" s="627"/>
      <c r="T54" s="671" t="s">
        <v>491</v>
      </c>
      <c r="U54" s="631"/>
      <c r="V54" s="635" t="s">
        <v>40</v>
      </c>
      <c r="W54" s="606">
        <v>239.1</v>
      </c>
      <c r="X54" s="606"/>
      <c r="Y54" s="606">
        <v>88.1</v>
      </c>
      <c r="Z54" s="606"/>
      <c r="AA54" s="606">
        <v>19</v>
      </c>
      <c r="AB54" s="606"/>
      <c r="AC54" s="606">
        <v>1.7</v>
      </c>
      <c r="AD54" s="603"/>
      <c r="AE54" s="602"/>
      <c r="AF54" s="602"/>
      <c r="AG54" s="602"/>
      <c r="AH54" s="602"/>
      <c r="AI54" s="602"/>
      <c r="AJ54" s="601"/>
    </row>
    <row r="55" spans="1:36" s="15" customFormat="1" ht="18" customHeight="1" thickBot="1">
      <c r="A55" s="27"/>
      <c r="B55" s="795"/>
      <c r="C55" s="795"/>
      <c r="D55" s="795" t="s">
        <v>106</v>
      </c>
      <c r="E55" s="796"/>
      <c r="F55" s="796"/>
      <c r="G55" s="796"/>
      <c r="H55" s="796"/>
      <c r="I55" s="796"/>
      <c r="J55" s="796"/>
      <c r="K55" s="796"/>
      <c r="L55" s="796"/>
      <c r="M55" s="796"/>
      <c r="N55" s="796"/>
      <c r="O55" s="796"/>
      <c r="P55" s="796"/>
      <c r="Q55" s="796"/>
      <c r="R55" s="796"/>
      <c r="S55" s="796"/>
      <c r="T55" s="796"/>
      <c r="U55" s="796"/>
      <c r="V55" s="796"/>
      <c r="W55" s="796"/>
      <c r="X55" s="796"/>
      <c r="Y55" s="796"/>
      <c r="Z55" s="796"/>
      <c r="AA55" s="796"/>
      <c r="AB55" s="796"/>
      <c r="AC55" s="796"/>
      <c r="AD55" s="797"/>
      <c r="AE55" s="798"/>
      <c r="AF55" s="630"/>
      <c r="AG55" s="630"/>
      <c r="AH55" s="630"/>
      <c r="AI55" s="630"/>
    </row>
    <row r="56" spans="1:36" ht="18" customHeight="1">
      <c r="A56" s="51"/>
      <c r="B56" s="76"/>
      <c r="C56" s="51"/>
      <c r="D56" s="51"/>
      <c r="E56" s="51" t="s">
        <v>495</v>
      </c>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row>
    <row r="57" spans="1:36" ht="18" customHeight="1">
      <c r="A57" s="51"/>
      <c r="B57" s="76"/>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row>
    <row r="58" spans="1:36" ht="18" customHeight="1">
      <c r="A58" s="51"/>
      <c r="B58" s="76"/>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row>
    <row r="59" spans="1:36" s="54" customFormat="1" ht="25.5" customHeight="1">
      <c r="A59" s="883"/>
      <c r="B59" s="883"/>
      <c r="C59" s="883"/>
      <c r="D59" s="883"/>
      <c r="E59" s="883"/>
      <c r="F59" s="883"/>
      <c r="G59" s="883"/>
      <c r="H59" s="883"/>
      <c r="I59" s="883"/>
      <c r="J59" s="883"/>
      <c r="K59" s="883"/>
      <c r="L59" s="883"/>
      <c r="M59" s="883"/>
      <c r="N59" s="883"/>
      <c r="O59" s="883"/>
      <c r="P59" s="883"/>
      <c r="Q59" s="883"/>
      <c r="R59" s="367"/>
      <c r="S59" s="367"/>
      <c r="T59" s="883"/>
      <c r="U59" s="883"/>
      <c r="V59" s="883"/>
      <c r="W59" s="883"/>
      <c r="X59" s="883"/>
      <c r="Y59" s="883"/>
      <c r="Z59" s="883"/>
      <c r="AA59" s="883"/>
      <c r="AB59" s="883"/>
      <c r="AC59" s="883"/>
      <c r="AD59" s="883"/>
      <c r="AE59" s="883"/>
      <c r="AF59" s="78"/>
    </row>
    <row r="60" spans="1:36" ht="18" customHeight="1"/>
    <row r="61" spans="1:36" ht="18" customHeight="1"/>
    <row r="62" spans="1:36" ht="18" customHeight="1">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row>
    <row r="63" spans="1:36" ht="18" customHeight="1">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row>
    <row r="64" spans="1:36" ht="18" customHeight="1"/>
    <row r="65" ht="18" customHeight="1"/>
    <row r="66" ht="18" customHeight="1"/>
    <row r="67" ht="18" customHeight="1"/>
    <row r="68" ht="18" customHeight="1"/>
    <row r="69" ht="18"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6">
    <mergeCell ref="B1:D2"/>
    <mergeCell ref="T1:U2"/>
    <mergeCell ref="E17:Q17"/>
    <mergeCell ref="W17:AC17"/>
    <mergeCell ref="A59:Q59"/>
    <mergeCell ref="T59:AE59"/>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1"/>
  <sheetViews>
    <sheetView view="pageBreakPreview" topLeftCell="B1" zoomScale="95" zoomScaleNormal="80" zoomScaleSheetLayoutView="95" workbookViewId="0">
      <pane xSplit="3" ySplit="18" topLeftCell="E37" activePane="bottomRight" state="frozen"/>
      <selection activeCell="AE49" sqref="AE49"/>
      <selection pane="topRight" activeCell="AE49" sqref="AE49"/>
      <selection pane="bottomLeft" activeCell="AE49" sqref="AE49"/>
      <selection pane="bottomRight" activeCell="AE49" sqref="AE49"/>
    </sheetView>
  </sheetViews>
  <sheetFormatPr defaultRowHeight="14.25"/>
  <cols>
    <col min="1" max="1" width="1.7109375" style="50" hidden="1" customWidth="1"/>
    <col min="2" max="2" width="7.140625" style="50" customWidth="1"/>
    <col min="3" max="3" width="1.7109375" style="50" hidden="1" customWidth="1"/>
    <col min="4" max="4" width="6.140625" style="50" customWidth="1"/>
    <col min="5" max="5" width="12.7109375" style="50" customWidth="1"/>
    <col min="6" max="6" width="3.140625" style="50" customWidth="1"/>
    <col min="7" max="7" width="9.5703125" style="50" customWidth="1"/>
    <col min="8" max="8" width="5.85546875" style="50" customWidth="1"/>
    <col min="9" max="9" width="7.85546875" style="50" customWidth="1"/>
    <col min="10" max="10" width="5.85546875" style="50" customWidth="1"/>
    <col min="11" max="11" width="8.85546875" style="50" customWidth="1"/>
    <col min="12" max="12" width="4.7109375" style="50" customWidth="1"/>
    <col min="13" max="13" width="10.7109375" style="50" customWidth="1"/>
    <col min="14" max="14" width="5.140625" style="50" customWidth="1"/>
    <col min="15" max="15" width="10.140625" style="50" customWidth="1"/>
    <col min="16" max="16" width="3.85546875" style="50" customWidth="1"/>
    <col min="17" max="17" width="9.85546875" style="50" customWidth="1"/>
    <col min="18" max="18" width="2.28515625" style="50" customWidth="1"/>
    <col min="19" max="19" width="7.42578125" style="79" customWidth="1"/>
    <col min="20" max="20" width="2.140625" style="50" hidden="1" customWidth="1"/>
    <col min="21" max="21" width="6.140625" style="50" customWidth="1"/>
    <col min="22" max="22" width="14.140625" style="50" customWidth="1"/>
    <col min="23" max="23" width="9.7109375" style="50" customWidth="1"/>
    <col min="24" max="24" width="9" style="50" customWidth="1"/>
    <col min="25" max="25" width="12.85546875" style="50" customWidth="1"/>
    <col min="26" max="26" width="8.7109375" style="50" customWidth="1"/>
    <col min="27" max="27" width="14" style="50" customWidth="1"/>
    <col min="28" max="28" width="8.85546875" style="50" customWidth="1"/>
    <col min="29" max="29" width="6.7109375" style="50" customWidth="1"/>
    <col min="30" max="30" width="1.7109375" style="50" customWidth="1"/>
    <col min="31" max="16384" width="9.140625" style="50"/>
  </cols>
  <sheetData>
    <row r="1" spans="1:30" s="1" customFormat="1" ht="18" customHeight="1">
      <c r="A1" s="4"/>
      <c r="B1" s="884" t="s">
        <v>42</v>
      </c>
      <c r="C1" s="884"/>
      <c r="D1" s="884"/>
      <c r="E1" s="2" t="s">
        <v>43</v>
      </c>
      <c r="F1" s="4"/>
      <c r="G1" s="4"/>
      <c r="H1" s="4"/>
      <c r="I1" s="4"/>
      <c r="J1" s="4"/>
      <c r="K1" s="4"/>
      <c r="L1" s="4"/>
      <c r="M1" s="4"/>
      <c r="N1" s="4"/>
      <c r="O1" s="4"/>
      <c r="P1" s="4"/>
      <c r="Q1" s="4"/>
      <c r="R1" s="4"/>
      <c r="S1" s="884" t="s">
        <v>42</v>
      </c>
      <c r="T1" s="884"/>
      <c r="U1" s="884"/>
      <c r="V1" s="2" t="s">
        <v>44</v>
      </c>
      <c r="W1" s="4"/>
      <c r="X1" s="4"/>
      <c r="Y1" s="4"/>
      <c r="Z1" s="4"/>
      <c r="AA1" s="4"/>
      <c r="AB1" s="4"/>
      <c r="AC1" s="4"/>
      <c r="AD1" s="5"/>
    </row>
    <row r="2" spans="1:30" s="1" customFormat="1" ht="18" customHeight="1">
      <c r="A2" s="57" t="s">
        <v>2</v>
      </c>
      <c r="B2" s="884"/>
      <c r="C2" s="884"/>
      <c r="D2" s="884"/>
      <c r="E2" s="58" t="s">
        <v>45</v>
      </c>
      <c r="F2" s="57"/>
      <c r="G2" s="57"/>
      <c r="H2" s="57"/>
      <c r="I2" s="57"/>
      <c r="J2" s="57"/>
      <c r="K2" s="57"/>
      <c r="L2" s="57"/>
      <c r="M2" s="57"/>
      <c r="N2" s="57"/>
      <c r="O2" s="57"/>
      <c r="P2" s="57"/>
      <c r="Q2" s="57"/>
      <c r="R2" s="57"/>
      <c r="S2" s="884"/>
      <c r="T2" s="884"/>
      <c r="U2" s="884"/>
      <c r="V2" s="58" t="s">
        <v>46</v>
      </c>
      <c r="W2" s="57"/>
      <c r="X2" s="57"/>
      <c r="Y2" s="57"/>
      <c r="Z2" s="57"/>
      <c r="AA2" s="57"/>
      <c r="AB2" s="57"/>
      <c r="AC2" s="57"/>
      <c r="AD2" s="8"/>
    </row>
    <row r="3" spans="1:30" s="15" customFormat="1" ht="15" customHeight="1" thickBot="1">
      <c r="S3" s="59"/>
      <c r="AD3" s="60"/>
    </row>
    <row r="4" spans="1:30" s="15" customFormat="1" ht="5.0999999999999996" customHeight="1">
      <c r="A4" s="11"/>
      <c r="B4" s="12"/>
      <c r="C4" s="12"/>
      <c r="D4" s="12"/>
      <c r="E4" s="12"/>
      <c r="F4" s="12"/>
      <c r="G4" s="12"/>
      <c r="H4" s="12"/>
      <c r="I4" s="12"/>
      <c r="J4" s="12"/>
      <c r="K4" s="12"/>
      <c r="L4" s="12"/>
      <c r="M4" s="12"/>
      <c r="N4" s="12"/>
      <c r="O4" s="12"/>
      <c r="P4" s="12"/>
      <c r="Q4" s="12"/>
      <c r="R4" s="12"/>
      <c r="S4" s="14"/>
      <c r="T4" s="12"/>
      <c r="U4" s="12"/>
      <c r="V4" s="12"/>
      <c r="W4" s="12"/>
      <c r="X4" s="12"/>
      <c r="Y4" s="12"/>
      <c r="Z4" s="12"/>
      <c r="AA4" s="12"/>
      <c r="AB4" s="12"/>
      <c r="AC4" s="12"/>
      <c r="AD4" s="17"/>
    </row>
    <row r="5" spans="1:30" s="15" customFormat="1" ht="21" customHeight="1">
      <c r="A5" s="16"/>
      <c r="B5" s="21"/>
      <c r="C5" s="21"/>
      <c r="D5" s="21"/>
      <c r="E5" s="329" t="s">
        <v>13</v>
      </c>
      <c r="F5" s="21"/>
      <c r="G5" s="329" t="s">
        <v>47</v>
      </c>
      <c r="H5" s="21"/>
      <c r="I5" s="329" t="s">
        <v>48</v>
      </c>
      <c r="J5" s="21"/>
      <c r="K5" s="329" t="s">
        <v>49</v>
      </c>
      <c r="L5" s="21"/>
      <c r="M5" s="329" t="s">
        <v>50</v>
      </c>
      <c r="N5" s="21"/>
      <c r="O5" s="329" t="s">
        <v>51</v>
      </c>
      <c r="P5" s="21"/>
      <c r="Q5" s="329" t="s">
        <v>49</v>
      </c>
      <c r="R5" s="21"/>
      <c r="S5" s="17"/>
      <c r="T5" s="17"/>
      <c r="U5" s="17"/>
      <c r="V5" s="329" t="s">
        <v>52</v>
      </c>
      <c r="W5" s="21"/>
      <c r="X5" s="329" t="s">
        <v>53</v>
      </c>
      <c r="Y5" s="21"/>
      <c r="Z5" s="329" t="s">
        <v>54</v>
      </c>
      <c r="AA5" s="21"/>
      <c r="AB5" s="329" t="s">
        <v>55</v>
      </c>
      <c r="AC5" s="13"/>
      <c r="AD5" s="21"/>
    </row>
    <row r="6" spans="1:30" s="15" customFormat="1" ht="12" customHeight="1">
      <c r="A6" s="16"/>
      <c r="B6" s="61"/>
      <c r="C6" s="21"/>
      <c r="D6" s="17"/>
      <c r="E6" s="61"/>
      <c r="F6" s="21"/>
      <c r="G6" s="61"/>
      <c r="H6" s="21"/>
      <c r="I6" s="329" t="s">
        <v>56</v>
      </c>
      <c r="J6" s="21"/>
      <c r="K6" s="329" t="s">
        <v>57</v>
      </c>
      <c r="L6" s="21"/>
      <c r="M6" s="329" t="s">
        <v>58</v>
      </c>
      <c r="N6" s="21"/>
      <c r="O6" s="329" t="s">
        <v>59</v>
      </c>
      <c r="P6" s="21"/>
      <c r="Q6" s="329" t="s">
        <v>60</v>
      </c>
      <c r="R6" s="21"/>
      <c r="S6" s="886"/>
      <c r="T6" s="886"/>
      <c r="U6" s="61"/>
      <c r="V6" s="329" t="s">
        <v>61</v>
      </c>
      <c r="W6" s="21"/>
      <c r="X6" s="329" t="s">
        <v>62</v>
      </c>
      <c r="Y6" s="21"/>
      <c r="Z6" s="329" t="s">
        <v>63</v>
      </c>
      <c r="AA6" s="21"/>
      <c r="AB6" s="329" t="s">
        <v>64</v>
      </c>
      <c r="AC6" s="13"/>
      <c r="AD6" s="21"/>
    </row>
    <row r="7" spans="1:30" s="15" customFormat="1" ht="15.75" customHeight="1">
      <c r="A7" s="16"/>
      <c r="B7" s="329"/>
      <c r="C7" s="21"/>
      <c r="D7" s="17"/>
      <c r="E7" s="329"/>
      <c r="F7" s="21"/>
      <c r="G7" s="329"/>
      <c r="H7" s="21"/>
      <c r="I7" s="329" t="s">
        <v>65</v>
      </c>
      <c r="J7" s="21"/>
      <c r="K7" s="329" t="s">
        <v>66</v>
      </c>
      <c r="L7" s="21"/>
      <c r="M7" s="329" t="s">
        <v>67</v>
      </c>
      <c r="N7" s="21"/>
      <c r="O7" s="329" t="s">
        <v>68</v>
      </c>
      <c r="P7" s="21"/>
      <c r="Q7" s="61"/>
      <c r="R7" s="22"/>
      <c r="S7" s="24"/>
      <c r="T7" s="17"/>
      <c r="U7" s="17"/>
      <c r="V7" s="329" t="s">
        <v>69</v>
      </c>
      <c r="W7" s="21"/>
      <c r="X7" s="329" t="s">
        <v>70</v>
      </c>
      <c r="Y7" s="21"/>
      <c r="Z7" s="61"/>
      <c r="AA7" s="17"/>
      <c r="AB7" s="329" t="s">
        <v>71</v>
      </c>
      <c r="AC7" s="13"/>
      <c r="AD7" s="21"/>
    </row>
    <row r="8" spans="1:30" s="15" customFormat="1" ht="12" customHeight="1">
      <c r="A8" s="16"/>
      <c r="B8" s="17"/>
      <c r="C8" s="22"/>
      <c r="D8" s="22"/>
      <c r="E8" s="17"/>
      <c r="F8" s="22"/>
      <c r="G8" s="23"/>
      <c r="H8" s="22"/>
      <c r="I8" s="61"/>
      <c r="J8" s="21"/>
      <c r="K8" s="329" t="s">
        <v>72</v>
      </c>
      <c r="L8" s="21"/>
      <c r="M8" s="329" t="s">
        <v>56</v>
      </c>
      <c r="N8" s="21"/>
      <c r="O8" s="329" t="s">
        <v>73</v>
      </c>
      <c r="P8" s="21"/>
      <c r="Q8" s="61"/>
      <c r="R8" s="17"/>
      <c r="S8" s="24"/>
      <c r="T8" s="17"/>
      <c r="U8" s="17"/>
      <c r="V8" s="61"/>
      <c r="W8" s="22"/>
      <c r="X8" s="61"/>
      <c r="Y8" s="22"/>
      <c r="Z8" s="61"/>
      <c r="AA8" s="17"/>
      <c r="AB8" s="61"/>
      <c r="AC8" s="20"/>
      <c r="AD8" s="17"/>
    </row>
    <row r="9" spans="1:30" s="15" customFormat="1" ht="13.5" customHeight="1">
      <c r="A9" s="16"/>
      <c r="B9" s="564" t="s">
        <v>17</v>
      </c>
      <c r="C9" s="22"/>
      <c r="D9" s="22"/>
      <c r="E9" s="17"/>
      <c r="F9" s="22"/>
      <c r="G9" s="23"/>
      <c r="H9" s="22"/>
      <c r="I9" s="61"/>
      <c r="J9" s="21"/>
      <c r="K9" s="329" t="s">
        <v>74</v>
      </c>
      <c r="L9" s="21"/>
      <c r="M9" s="329" t="s">
        <v>75</v>
      </c>
      <c r="N9" s="21"/>
      <c r="O9" s="329" t="s">
        <v>76</v>
      </c>
      <c r="P9" s="21"/>
      <c r="Q9" s="61"/>
      <c r="R9" s="17"/>
      <c r="S9" s="564" t="s">
        <v>17</v>
      </c>
      <c r="T9" s="21"/>
      <c r="U9" s="21"/>
      <c r="V9" s="61"/>
      <c r="W9" s="22"/>
      <c r="X9" s="61"/>
      <c r="Y9" s="22"/>
      <c r="Z9" s="61"/>
      <c r="AA9" s="17"/>
      <c r="AB9" s="61"/>
      <c r="AC9" s="20"/>
      <c r="AD9" s="17"/>
    </row>
    <row r="10" spans="1:30" s="15" customFormat="1" ht="13.5" customHeight="1">
      <c r="A10" s="16"/>
      <c r="B10" s="565" t="s">
        <v>21</v>
      </c>
      <c r="C10" s="22"/>
      <c r="D10" s="22"/>
      <c r="E10" s="22"/>
      <c r="F10" s="17"/>
      <c r="G10" s="17"/>
      <c r="H10" s="17"/>
      <c r="I10" s="61"/>
      <c r="J10" s="21"/>
      <c r="K10" s="329"/>
      <c r="L10" s="21"/>
      <c r="M10" s="329"/>
      <c r="N10" s="21"/>
      <c r="O10" s="329"/>
      <c r="P10" s="21"/>
      <c r="Q10" s="23"/>
      <c r="R10" s="17"/>
      <c r="S10" s="565" t="s">
        <v>21</v>
      </c>
      <c r="T10" s="22"/>
      <c r="U10" s="22"/>
      <c r="V10" s="61"/>
      <c r="W10" s="22"/>
      <c r="X10" s="61"/>
      <c r="Y10" s="22"/>
      <c r="Z10" s="61"/>
      <c r="AA10" s="17"/>
      <c r="AB10" s="61"/>
      <c r="AC10" s="20"/>
      <c r="AD10" s="17"/>
    </row>
    <row r="11" spans="1:30" s="15" customFormat="1" ht="13.5" customHeight="1">
      <c r="A11" s="16"/>
      <c r="B11" s="17"/>
      <c r="C11" s="17"/>
      <c r="D11" s="17"/>
      <c r="E11" s="61" t="s">
        <v>25</v>
      </c>
      <c r="F11" s="21"/>
      <c r="G11" s="61" t="s">
        <v>77</v>
      </c>
      <c r="H11" s="17"/>
      <c r="I11" s="61" t="s">
        <v>78</v>
      </c>
      <c r="J11" s="17"/>
      <c r="K11" s="61" t="s">
        <v>79</v>
      </c>
      <c r="L11" s="17"/>
      <c r="M11" s="61" t="s">
        <v>80</v>
      </c>
      <c r="N11" s="17"/>
      <c r="O11" s="61" t="s">
        <v>81</v>
      </c>
      <c r="P11" s="21"/>
      <c r="Q11" s="61" t="s">
        <v>82</v>
      </c>
      <c r="R11" s="17"/>
      <c r="S11" s="17"/>
      <c r="T11" s="17"/>
      <c r="U11" s="17"/>
      <c r="V11" s="61" t="s">
        <v>83</v>
      </c>
      <c r="W11" s="22"/>
      <c r="X11" s="61" t="s">
        <v>84</v>
      </c>
      <c r="Y11" s="22"/>
      <c r="Z11" s="61" t="s">
        <v>85</v>
      </c>
      <c r="AA11" s="17"/>
      <c r="AB11" s="61" t="s">
        <v>85</v>
      </c>
      <c r="AC11" s="20"/>
      <c r="AD11" s="17"/>
    </row>
    <row r="12" spans="1:30" s="15" customFormat="1" ht="13.5" customHeight="1">
      <c r="A12" s="16"/>
      <c r="B12" s="17"/>
      <c r="C12" s="17"/>
      <c r="D12" s="17"/>
      <c r="E12" s="17"/>
      <c r="F12" s="17"/>
      <c r="G12" s="17"/>
      <c r="H12" s="17"/>
      <c r="I12" s="61" t="s">
        <v>86</v>
      </c>
      <c r="J12" s="17"/>
      <c r="K12" s="61" t="s">
        <v>87</v>
      </c>
      <c r="L12" s="17"/>
      <c r="M12" s="61" t="s">
        <v>88</v>
      </c>
      <c r="N12" s="17"/>
      <c r="O12" s="61" t="s">
        <v>89</v>
      </c>
      <c r="P12" s="17"/>
      <c r="Q12" s="61" t="s">
        <v>90</v>
      </c>
      <c r="R12" s="17"/>
      <c r="S12" s="24"/>
      <c r="T12" s="17"/>
      <c r="U12" s="17"/>
      <c r="V12" s="61" t="s">
        <v>91</v>
      </c>
      <c r="W12" s="22"/>
      <c r="X12" s="61" t="s">
        <v>92</v>
      </c>
      <c r="Y12" s="22"/>
      <c r="Z12" s="61" t="s">
        <v>93</v>
      </c>
      <c r="AA12" s="17"/>
      <c r="AB12" s="61" t="s">
        <v>94</v>
      </c>
      <c r="AC12" s="20"/>
      <c r="AD12" s="17"/>
    </row>
    <row r="13" spans="1:30" s="15" customFormat="1" ht="12.75" customHeight="1">
      <c r="A13" s="16"/>
      <c r="B13" s="17"/>
      <c r="C13" s="17"/>
      <c r="D13" s="17"/>
      <c r="E13" s="17"/>
      <c r="F13" s="17"/>
      <c r="G13" s="17"/>
      <c r="H13" s="17"/>
      <c r="I13" s="61" t="s">
        <v>95</v>
      </c>
      <c r="J13" s="17"/>
      <c r="K13" s="61" t="s">
        <v>96</v>
      </c>
      <c r="L13" s="17"/>
      <c r="M13" s="61" t="s">
        <v>97</v>
      </c>
      <c r="N13" s="17"/>
      <c r="O13" s="61" t="s">
        <v>98</v>
      </c>
      <c r="P13" s="17"/>
      <c r="Q13" s="17"/>
      <c r="R13" s="17"/>
      <c r="S13" s="24"/>
      <c r="T13" s="17"/>
      <c r="U13" s="17"/>
      <c r="V13" s="22"/>
      <c r="W13" s="22"/>
      <c r="X13" s="61" t="s">
        <v>99</v>
      </c>
      <c r="Y13" s="22"/>
      <c r="Z13" s="61" t="s">
        <v>100</v>
      </c>
      <c r="AA13" s="17"/>
      <c r="AB13" s="61" t="s">
        <v>101</v>
      </c>
      <c r="AC13" s="20"/>
      <c r="AD13" s="17"/>
    </row>
    <row r="14" spans="1:30" s="15" customFormat="1" ht="12" customHeight="1">
      <c r="A14" s="16"/>
      <c r="B14" s="17"/>
      <c r="C14" s="17"/>
      <c r="D14" s="17"/>
      <c r="E14" s="17"/>
      <c r="F14" s="17"/>
      <c r="G14" s="17"/>
      <c r="H14" s="17"/>
      <c r="I14" s="61"/>
      <c r="J14" s="17"/>
      <c r="K14" s="61"/>
      <c r="L14" s="17"/>
      <c r="M14" s="61" t="s">
        <v>102</v>
      </c>
      <c r="N14" s="17"/>
      <c r="O14" s="61"/>
      <c r="P14" s="17"/>
      <c r="Q14" s="17"/>
      <c r="R14" s="17"/>
      <c r="S14" s="24"/>
      <c r="T14" s="17"/>
      <c r="U14" s="17"/>
      <c r="V14" s="22"/>
      <c r="W14" s="22"/>
      <c r="X14" s="20"/>
      <c r="Y14" s="22"/>
      <c r="Z14" s="17"/>
      <c r="AA14" s="17"/>
      <c r="AB14" s="20"/>
      <c r="AC14" s="20"/>
      <c r="AD14" s="17"/>
    </row>
    <row r="15" spans="1:30" s="15" customFormat="1" ht="5.0999999999999996" customHeight="1">
      <c r="A15" s="16"/>
      <c r="B15" s="17"/>
      <c r="C15" s="17"/>
      <c r="D15" s="17"/>
      <c r="E15" s="21"/>
      <c r="F15" s="21"/>
      <c r="G15" s="17"/>
      <c r="H15" s="17"/>
      <c r="I15" s="17"/>
      <c r="J15" s="17"/>
      <c r="K15" s="17"/>
      <c r="L15" s="17"/>
      <c r="M15" s="20"/>
      <c r="N15" s="20"/>
      <c r="O15" s="17"/>
      <c r="P15" s="17"/>
      <c r="Q15" s="17"/>
      <c r="R15" s="17"/>
      <c r="S15" s="24"/>
      <c r="T15" s="17"/>
      <c r="U15" s="17"/>
      <c r="V15" s="17"/>
      <c r="W15" s="17"/>
      <c r="X15" s="17"/>
      <c r="Y15" s="17"/>
      <c r="Z15" s="17"/>
      <c r="AA15" s="17"/>
      <c r="AB15" s="17"/>
      <c r="AC15" s="17"/>
      <c r="AD15" s="17"/>
    </row>
    <row r="16" spans="1:30" s="15" customFormat="1" ht="5.0999999999999996" customHeight="1">
      <c r="A16" s="16"/>
      <c r="B16" s="17"/>
      <c r="C16" s="17"/>
      <c r="D16" s="17"/>
      <c r="E16" s="62"/>
      <c r="F16" s="62"/>
      <c r="G16" s="25"/>
      <c r="H16" s="25"/>
      <c r="I16" s="25"/>
      <c r="J16" s="25"/>
      <c r="K16" s="25"/>
      <c r="L16" s="25"/>
      <c r="M16" s="63"/>
      <c r="N16" s="63"/>
      <c r="O16" s="25"/>
      <c r="P16" s="25"/>
      <c r="Q16" s="25"/>
      <c r="R16" s="25"/>
      <c r="S16" s="24"/>
      <c r="T16" s="17"/>
      <c r="U16" s="17"/>
      <c r="V16" s="25"/>
      <c r="W16" s="25"/>
      <c r="X16" s="25"/>
      <c r="Y16" s="25"/>
      <c r="Z16" s="25"/>
      <c r="AA16" s="25"/>
      <c r="AB16" s="25"/>
      <c r="AC16" s="25"/>
      <c r="AD16" s="17"/>
    </row>
    <row r="17" spans="1:34" s="15" customFormat="1" ht="13.5" customHeight="1">
      <c r="A17" s="16"/>
      <c r="B17" s="17"/>
      <c r="C17" s="17"/>
      <c r="D17" s="17"/>
      <c r="E17" s="885" t="s">
        <v>453</v>
      </c>
      <c r="F17" s="885"/>
      <c r="G17" s="885"/>
      <c r="H17" s="885"/>
      <c r="I17" s="885"/>
      <c r="J17" s="885"/>
      <c r="K17" s="885"/>
      <c r="L17" s="885"/>
      <c r="M17" s="885"/>
      <c r="N17" s="885"/>
      <c r="O17" s="885"/>
      <c r="P17" s="885"/>
      <c r="Q17" s="885"/>
      <c r="R17" s="17"/>
      <c r="S17" s="24"/>
      <c r="T17" s="17"/>
      <c r="U17" s="17"/>
      <c r="V17" s="885" t="s">
        <v>453</v>
      </c>
      <c r="W17" s="885"/>
      <c r="X17" s="885"/>
      <c r="Y17" s="885"/>
      <c r="Z17" s="885"/>
      <c r="AA17" s="885"/>
      <c r="AB17" s="885"/>
      <c r="AC17" s="17"/>
      <c r="AD17" s="17"/>
    </row>
    <row r="18" spans="1:34" s="15" customFormat="1" ht="5.0999999999999996" customHeight="1" thickBot="1">
      <c r="A18" s="27"/>
      <c r="B18" s="28"/>
      <c r="C18" s="28"/>
      <c r="D18" s="28"/>
      <c r="E18" s="66" t="s">
        <v>456</v>
      </c>
      <c r="F18" s="64"/>
      <c r="G18" s="28"/>
      <c r="H18" s="28"/>
      <c r="I18" s="28"/>
      <c r="J18" s="28"/>
      <c r="K18" s="28"/>
      <c r="L18" s="28"/>
      <c r="M18" s="28"/>
      <c r="N18" s="28"/>
      <c r="O18" s="28"/>
      <c r="P18" s="28"/>
      <c r="Q18" s="28"/>
      <c r="R18" s="28"/>
      <c r="S18" s="65"/>
      <c r="T18" s="28"/>
      <c r="U18" s="28"/>
      <c r="V18" s="28"/>
      <c r="W18" s="66"/>
      <c r="X18" s="28"/>
      <c r="Y18" s="28"/>
      <c r="Z18" s="28"/>
      <c r="AA18" s="28"/>
      <c r="AB18" s="28"/>
      <c r="AC18" s="28"/>
      <c r="AD18" s="28"/>
    </row>
    <row r="19" spans="1:34" s="15" customFormat="1" ht="18" customHeight="1">
      <c r="A19" s="16"/>
      <c r="B19" s="30" t="s">
        <v>7</v>
      </c>
      <c r="C19" s="30"/>
      <c r="D19" s="30"/>
      <c r="E19" s="31"/>
      <c r="F19" s="31"/>
      <c r="G19" s="31"/>
      <c r="H19" s="31"/>
      <c r="I19" s="31"/>
      <c r="J19" s="31"/>
      <c r="K19" s="31"/>
      <c r="L19" s="31"/>
      <c r="M19" s="31"/>
      <c r="N19" s="31"/>
      <c r="O19" s="31"/>
      <c r="P19" s="31"/>
      <c r="Q19" s="31"/>
      <c r="R19" s="31"/>
      <c r="S19" s="30"/>
      <c r="T19" s="30"/>
      <c r="U19" s="30"/>
      <c r="V19" s="31"/>
      <c r="W19" s="31"/>
      <c r="X19" s="31"/>
      <c r="Y19" s="31"/>
      <c r="Z19" s="31"/>
      <c r="AA19" s="31"/>
      <c r="AB19" s="31"/>
      <c r="AC19" s="31"/>
      <c r="AD19" s="16"/>
    </row>
    <row r="20" spans="1:34" s="15" customFormat="1" ht="18" customHeight="1">
      <c r="A20" s="16"/>
      <c r="B20" s="30" t="s">
        <v>32</v>
      </c>
      <c r="C20" s="32"/>
      <c r="D20" s="30"/>
      <c r="E20" s="68">
        <v>77354.399999999994</v>
      </c>
      <c r="F20" s="69"/>
      <c r="G20" s="69">
        <v>1169.2</v>
      </c>
      <c r="H20" s="69"/>
      <c r="I20" s="69">
        <v>55.6</v>
      </c>
      <c r="J20" s="69"/>
      <c r="K20" s="69">
        <v>2836.9</v>
      </c>
      <c r="L20" s="69"/>
      <c r="M20" s="69">
        <v>46372</v>
      </c>
      <c r="N20" s="69"/>
      <c r="O20" s="69">
        <v>10666.5</v>
      </c>
      <c r="P20" s="69"/>
      <c r="Q20" s="69">
        <v>1946.9</v>
      </c>
      <c r="R20" s="69"/>
      <c r="S20" s="30" t="s">
        <v>32</v>
      </c>
      <c r="T20" s="69">
        <v>0</v>
      </c>
      <c r="U20" s="69"/>
      <c r="V20" s="69">
        <v>10393.299999999999</v>
      </c>
      <c r="W20" s="69"/>
      <c r="X20" s="69">
        <v>3723.9</v>
      </c>
      <c r="Y20" s="69"/>
      <c r="Z20" s="69">
        <v>152.69999999999999</v>
      </c>
      <c r="AA20" s="69"/>
      <c r="AB20" s="69">
        <v>37.4</v>
      </c>
      <c r="AC20" s="67"/>
      <c r="AD20" s="16"/>
    </row>
    <row r="21" spans="1:34" s="561" customFormat="1" ht="18" customHeight="1">
      <c r="A21" s="552"/>
      <c r="B21" s="554" t="s">
        <v>306</v>
      </c>
      <c r="C21" s="558"/>
      <c r="D21" s="554"/>
      <c r="E21" s="559">
        <v>97558.928</v>
      </c>
      <c r="F21" s="559"/>
      <c r="G21" s="557">
        <v>1017.727</v>
      </c>
      <c r="H21" s="557"/>
      <c r="I21" s="557">
        <v>42.883499999999998</v>
      </c>
      <c r="J21" s="557"/>
      <c r="K21" s="557">
        <v>2764.665</v>
      </c>
      <c r="L21" s="557"/>
      <c r="M21" s="557">
        <v>58865.736499999999</v>
      </c>
      <c r="N21" s="557"/>
      <c r="O21" s="557">
        <v>12995.53</v>
      </c>
      <c r="P21" s="557"/>
      <c r="Q21" s="557">
        <v>2082.0915150000001</v>
      </c>
      <c r="R21" s="557"/>
      <c r="S21" s="554" t="s">
        <v>306</v>
      </c>
      <c r="T21" s="557"/>
      <c r="U21" s="557"/>
      <c r="V21" s="557">
        <v>14931.545400000001</v>
      </c>
      <c r="W21" s="557"/>
      <c r="X21" s="557">
        <v>4602.5010000000002</v>
      </c>
      <c r="Y21" s="557"/>
      <c r="Z21" s="557">
        <v>209.64830000000001</v>
      </c>
      <c r="AA21" s="557"/>
      <c r="AB21" s="557">
        <v>47.048999999999999</v>
      </c>
      <c r="AC21" s="560"/>
      <c r="AD21" s="552"/>
    </row>
    <row r="22" spans="1:34" s="561" customFormat="1" ht="18" customHeight="1">
      <c r="A22" s="552"/>
      <c r="B22" s="554" t="s">
        <v>458</v>
      </c>
      <c r="C22" s="558"/>
      <c r="D22" s="554"/>
      <c r="E22" s="559">
        <v>99912.8</v>
      </c>
      <c r="F22" s="559"/>
      <c r="G22" s="557">
        <v>901.6</v>
      </c>
      <c r="H22" s="557"/>
      <c r="I22" s="557">
        <v>41.9</v>
      </c>
      <c r="J22" s="557"/>
      <c r="K22" s="557">
        <v>2253.3000000000002</v>
      </c>
      <c r="L22" s="557"/>
      <c r="M22" s="557">
        <v>63073.2</v>
      </c>
      <c r="N22" s="557"/>
      <c r="O22" s="557">
        <v>10575.7</v>
      </c>
      <c r="P22" s="557"/>
      <c r="Q22" s="557">
        <v>1977.7</v>
      </c>
      <c r="R22" s="557"/>
      <c r="S22" s="554" t="s">
        <v>458</v>
      </c>
      <c r="T22" s="557"/>
      <c r="U22" s="557"/>
      <c r="V22" s="557">
        <v>15703.9</v>
      </c>
      <c r="W22" s="557"/>
      <c r="X22" s="557">
        <v>5160.3999999999996</v>
      </c>
      <c r="Y22" s="557"/>
      <c r="Z22" s="557">
        <v>191.6</v>
      </c>
      <c r="AA22" s="557"/>
      <c r="AB22" s="557">
        <v>33.6</v>
      </c>
      <c r="AC22" s="560"/>
      <c r="AD22" s="552"/>
    </row>
    <row r="23" spans="1:34" s="630" customFormat="1" ht="18" customHeight="1">
      <c r="A23" s="627"/>
      <c r="B23" s="634" t="s">
        <v>464</v>
      </c>
      <c r="C23" s="631"/>
      <c r="D23" s="634"/>
      <c r="E23" s="559">
        <v>100592</v>
      </c>
      <c r="F23" s="559"/>
      <c r="G23" s="557">
        <v>855.9</v>
      </c>
      <c r="H23" s="557"/>
      <c r="I23" s="557">
        <v>45.5</v>
      </c>
      <c r="J23" s="557"/>
      <c r="K23" s="557">
        <v>2218.6999999999998</v>
      </c>
      <c r="L23" s="557"/>
      <c r="M23" s="557">
        <v>61919.199999999997</v>
      </c>
      <c r="N23" s="557"/>
      <c r="O23" s="557">
        <v>10103.700000000001</v>
      </c>
      <c r="P23" s="557"/>
      <c r="Q23" s="557">
        <v>2274.6</v>
      </c>
      <c r="R23" s="557"/>
      <c r="S23" s="634" t="s">
        <v>464</v>
      </c>
      <c r="T23" s="557"/>
      <c r="U23" s="557"/>
      <c r="V23" s="557">
        <v>13828.9</v>
      </c>
      <c r="W23" s="557"/>
      <c r="X23" s="557">
        <v>9113.7000000000007</v>
      </c>
      <c r="Y23" s="557"/>
      <c r="Z23" s="557">
        <v>187.8</v>
      </c>
      <c r="AA23" s="557"/>
      <c r="AB23" s="557">
        <v>43.8</v>
      </c>
      <c r="AC23" s="560"/>
      <c r="AD23" s="627"/>
    </row>
    <row r="24" spans="1:34" s="630" customFormat="1" ht="18" customHeight="1">
      <c r="A24" s="627"/>
      <c r="B24" s="634" t="s">
        <v>482</v>
      </c>
      <c r="C24" s="631"/>
      <c r="D24" s="634"/>
      <c r="E24" s="559">
        <v>77203.346000000005</v>
      </c>
      <c r="F24" s="559"/>
      <c r="G24" s="557">
        <v>971.50699999999983</v>
      </c>
      <c r="H24" s="557"/>
      <c r="I24" s="557">
        <v>27.425000000000001</v>
      </c>
      <c r="J24" s="557"/>
      <c r="K24" s="557">
        <v>1776.3580000000002</v>
      </c>
      <c r="L24" s="557"/>
      <c r="M24" s="557">
        <v>40661.733</v>
      </c>
      <c r="N24" s="557"/>
      <c r="O24" s="557">
        <v>12282.709000000001</v>
      </c>
      <c r="P24" s="557"/>
      <c r="Q24" s="557">
        <v>2658.0770000000007</v>
      </c>
      <c r="R24" s="557"/>
      <c r="S24" s="634" t="s">
        <v>482</v>
      </c>
      <c r="T24" s="557"/>
      <c r="U24" s="557"/>
      <c r="V24" s="557">
        <v>12063.955</v>
      </c>
      <c r="W24" s="557"/>
      <c r="X24" s="557">
        <v>6574.4459999999999</v>
      </c>
      <c r="Y24" s="557"/>
      <c r="Z24" s="557">
        <v>161.10300000000001</v>
      </c>
      <c r="AA24" s="557"/>
      <c r="AB24" s="557">
        <v>25.956000000000003</v>
      </c>
      <c r="AC24" s="560"/>
      <c r="AD24" s="627"/>
    </row>
    <row r="25" spans="1:34" s="630" customFormat="1" ht="18" customHeight="1">
      <c r="A25" s="627"/>
      <c r="B25" s="671" t="s">
        <v>474</v>
      </c>
      <c r="C25" s="631"/>
      <c r="D25" s="634"/>
      <c r="E25" s="559">
        <v>100255.23634800001</v>
      </c>
      <c r="F25" s="559"/>
      <c r="G25" s="557">
        <v>1114.70362</v>
      </c>
      <c r="H25" s="557"/>
      <c r="I25" s="557">
        <v>25.904975</v>
      </c>
      <c r="J25" s="557"/>
      <c r="K25" s="557">
        <v>1983.393599</v>
      </c>
      <c r="L25" s="557"/>
      <c r="M25" s="557">
        <v>51519.944807</v>
      </c>
      <c r="N25" s="557"/>
      <c r="O25" s="557">
        <v>16998.521481</v>
      </c>
      <c r="P25" s="557"/>
      <c r="Q25" s="557">
        <v>5180.1317419999996</v>
      </c>
      <c r="R25" s="557"/>
      <c r="S25" s="671" t="s">
        <v>474</v>
      </c>
      <c r="T25" s="557"/>
      <c r="U25" s="557"/>
      <c r="V25" s="557">
        <v>16243.707184000001</v>
      </c>
      <c r="W25" s="557"/>
      <c r="X25" s="557">
        <v>6955.5144529999998</v>
      </c>
      <c r="Y25" s="557"/>
      <c r="Z25" s="557">
        <v>199.505348</v>
      </c>
      <c r="AA25" s="557"/>
      <c r="AB25" s="557">
        <v>33.909139000000003</v>
      </c>
      <c r="AC25" s="560"/>
      <c r="AD25" s="627"/>
    </row>
    <row r="26" spans="1:34" s="15" customFormat="1" ht="10.5" customHeight="1">
      <c r="A26" s="37"/>
      <c r="B26" s="38"/>
      <c r="C26" s="39"/>
      <c r="D26" s="38"/>
      <c r="E26" s="70"/>
      <c r="F26" s="71"/>
      <c r="G26" s="72"/>
      <c r="H26" s="71"/>
      <c r="I26" s="72"/>
      <c r="J26" s="71"/>
      <c r="K26" s="72"/>
      <c r="L26" s="71"/>
      <c r="M26" s="72"/>
      <c r="N26" s="71"/>
      <c r="O26" s="72"/>
      <c r="P26" s="71"/>
      <c r="Q26" s="72"/>
      <c r="R26" s="40"/>
      <c r="S26" s="38"/>
      <c r="T26" s="39"/>
      <c r="U26" s="39"/>
      <c r="V26" s="72"/>
      <c r="W26" s="71"/>
      <c r="X26" s="72"/>
      <c r="Y26" s="71"/>
      <c r="Z26" s="72"/>
      <c r="AA26" s="71"/>
      <c r="AB26" s="72"/>
      <c r="AC26" s="71"/>
      <c r="AD26" s="37"/>
    </row>
    <row r="27" spans="1:34" s="15" customFormat="1" ht="10.5" customHeight="1">
      <c r="A27" s="16"/>
      <c r="B27" s="30"/>
      <c r="C27" s="73"/>
      <c r="D27" s="44"/>
      <c r="E27" s="345"/>
      <c r="F27" s="346"/>
      <c r="G27" s="346"/>
      <c r="H27" s="346"/>
      <c r="I27" s="346"/>
      <c r="J27" s="346"/>
      <c r="K27" s="346"/>
      <c r="L27" s="346"/>
      <c r="M27" s="346"/>
      <c r="N27" s="346"/>
      <c r="O27" s="346"/>
      <c r="P27" s="346"/>
      <c r="Q27" s="346"/>
      <c r="R27" s="33"/>
      <c r="S27" s="30"/>
      <c r="T27" s="44"/>
      <c r="U27" s="44"/>
      <c r="V27" s="346"/>
      <c r="W27" s="346"/>
      <c r="X27" s="346"/>
      <c r="Y27" s="346"/>
      <c r="Z27" s="346"/>
      <c r="AA27" s="346"/>
      <c r="AB27" s="346"/>
      <c r="AC27" s="67"/>
      <c r="AD27" s="16"/>
    </row>
    <row r="28" spans="1:34" s="624" customFormat="1" ht="18" customHeight="1">
      <c r="A28" s="626"/>
      <c r="B28" s="634" t="s">
        <v>482</v>
      </c>
      <c r="C28" s="631"/>
      <c r="D28" s="634" t="s">
        <v>40</v>
      </c>
      <c r="E28" s="654">
        <v>9176.2139999999999</v>
      </c>
      <c r="G28" s="655">
        <v>84.986999999999995</v>
      </c>
      <c r="I28" s="655">
        <v>3.0249999999999999</v>
      </c>
      <c r="K28" s="655">
        <v>177.06800000000001</v>
      </c>
      <c r="M28" s="655">
        <v>5891.3440000000001</v>
      </c>
      <c r="O28" s="655">
        <v>950.88900000000001</v>
      </c>
      <c r="Q28" s="655">
        <v>273.86500000000001</v>
      </c>
      <c r="R28" s="625"/>
      <c r="S28" s="634" t="s">
        <v>482</v>
      </c>
      <c r="T28" s="631"/>
      <c r="U28" s="634" t="s">
        <v>40</v>
      </c>
      <c r="V28" s="655">
        <v>1184.4179999999999</v>
      </c>
      <c r="X28" s="655">
        <v>588.95600000000002</v>
      </c>
      <c r="Z28" s="655">
        <v>19.175999999999998</v>
      </c>
      <c r="AB28" s="655">
        <v>2.4820000000000002</v>
      </c>
      <c r="AD28" s="655"/>
      <c r="AF28" s="655"/>
      <c r="AH28" s="655"/>
    </row>
    <row r="29" spans="1:34" s="624" customFormat="1" ht="18" customHeight="1">
      <c r="A29" s="626"/>
      <c r="B29" s="634"/>
      <c r="C29" s="631"/>
      <c r="D29" s="635" t="s">
        <v>33</v>
      </c>
      <c r="E29" s="654">
        <v>7605.45</v>
      </c>
      <c r="G29" s="655">
        <v>84.763999999999996</v>
      </c>
      <c r="I29" s="655">
        <v>2.339</v>
      </c>
      <c r="K29" s="655">
        <v>163.87299999999999</v>
      </c>
      <c r="M29" s="655">
        <v>4699.2740000000003</v>
      </c>
      <c r="O29" s="655">
        <v>875.80899999999997</v>
      </c>
      <c r="Q29" s="655">
        <v>187.46</v>
      </c>
      <c r="R29" s="625"/>
      <c r="S29" s="634"/>
      <c r="T29" s="631"/>
      <c r="U29" s="635" t="s">
        <v>33</v>
      </c>
      <c r="V29" s="655">
        <v>1027.1199999999999</v>
      </c>
      <c r="X29" s="655">
        <v>546.85500000000002</v>
      </c>
      <c r="Z29" s="655">
        <v>15.516</v>
      </c>
      <c r="AB29" s="655">
        <v>2.4369999999999998</v>
      </c>
      <c r="AD29" s="655"/>
      <c r="AF29" s="655"/>
      <c r="AH29" s="655"/>
    </row>
    <row r="30" spans="1:34" s="624" customFormat="1" ht="18" customHeight="1">
      <c r="A30" s="626"/>
      <c r="B30" s="634"/>
      <c r="C30" s="631"/>
      <c r="D30" s="635" t="s">
        <v>34</v>
      </c>
      <c r="E30" s="654">
        <v>7069.6809999999996</v>
      </c>
      <c r="G30" s="655">
        <v>79.850999999999999</v>
      </c>
      <c r="I30" s="655">
        <v>1.4810000000000001</v>
      </c>
      <c r="K30" s="655">
        <v>168.76900000000001</v>
      </c>
      <c r="M30" s="655">
        <v>4270.5290000000005</v>
      </c>
      <c r="O30" s="655">
        <v>756.327</v>
      </c>
      <c r="Q30" s="655">
        <v>264.06700000000001</v>
      </c>
      <c r="R30" s="625"/>
      <c r="S30" s="634"/>
      <c r="T30" s="631"/>
      <c r="U30" s="635" t="s">
        <v>34</v>
      </c>
      <c r="V30" s="655">
        <v>1005.992</v>
      </c>
      <c r="X30" s="655">
        <v>512.08199999999999</v>
      </c>
      <c r="Z30" s="655">
        <v>9.4990000000000006</v>
      </c>
      <c r="AB30" s="655">
        <v>1.079</v>
      </c>
      <c r="AD30" s="655"/>
      <c r="AF30" s="655"/>
      <c r="AH30" s="655"/>
    </row>
    <row r="31" spans="1:34" s="624" customFormat="1" ht="18" customHeight="1">
      <c r="A31" s="626"/>
      <c r="B31" s="634"/>
      <c r="C31" s="631"/>
      <c r="D31" s="635" t="s">
        <v>312</v>
      </c>
      <c r="E31" s="654">
        <v>6603.4759999999997</v>
      </c>
      <c r="G31" s="655">
        <v>55.472000000000001</v>
      </c>
      <c r="I31" s="655">
        <v>0.60899999999999999</v>
      </c>
      <c r="K31" s="655">
        <v>95.099000000000004</v>
      </c>
      <c r="M31" s="655">
        <v>3878.4070000000002</v>
      </c>
      <c r="O31" s="655">
        <v>856.76499999999999</v>
      </c>
      <c r="Q31" s="655">
        <v>170.84700000000001</v>
      </c>
      <c r="R31" s="625"/>
      <c r="S31" s="634"/>
      <c r="T31" s="631"/>
      <c r="U31" s="635" t="s">
        <v>312</v>
      </c>
      <c r="V31" s="655">
        <v>1010.287</v>
      </c>
      <c r="X31" s="655">
        <v>525.31500000000005</v>
      </c>
      <c r="Z31" s="655">
        <v>8.7200000000000006</v>
      </c>
      <c r="AB31" s="655">
        <v>1.95</v>
      </c>
      <c r="AD31" s="655"/>
      <c r="AF31" s="655"/>
      <c r="AH31" s="655"/>
    </row>
    <row r="32" spans="1:34" s="624" customFormat="1" ht="18" customHeight="1">
      <c r="A32" s="626"/>
      <c r="B32" s="634"/>
      <c r="C32" s="631"/>
      <c r="D32" s="635" t="s">
        <v>35</v>
      </c>
      <c r="E32" s="654">
        <v>5009.7359999999999</v>
      </c>
      <c r="G32" s="655">
        <v>74.471000000000004</v>
      </c>
      <c r="I32" s="655">
        <v>2.113</v>
      </c>
      <c r="K32" s="655">
        <v>90.918000000000006</v>
      </c>
      <c r="M32" s="655">
        <v>2591.8510000000001</v>
      </c>
      <c r="O32" s="655">
        <v>737.60199999999998</v>
      </c>
      <c r="Q32" s="655">
        <v>177.23</v>
      </c>
      <c r="R32" s="625"/>
      <c r="S32" s="634"/>
      <c r="T32" s="631"/>
      <c r="U32" s="635" t="s">
        <v>35</v>
      </c>
      <c r="V32" s="655">
        <v>906.16</v>
      </c>
      <c r="X32" s="655">
        <v>420.053</v>
      </c>
      <c r="Z32" s="655">
        <v>7.641</v>
      </c>
      <c r="AB32" s="655">
        <v>1.6919999999999999</v>
      </c>
      <c r="AD32" s="655"/>
      <c r="AF32" s="655"/>
      <c r="AH32" s="655"/>
    </row>
    <row r="33" spans="1:34" s="624" customFormat="1" ht="18" customHeight="1">
      <c r="A33" s="626"/>
      <c r="B33" s="634"/>
      <c r="C33" s="631"/>
      <c r="D33" s="635" t="s">
        <v>36</v>
      </c>
      <c r="E33" s="654">
        <v>5502.8270000000002</v>
      </c>
      <c r="G33" s="655">
        <v>85.429000000000002</v>
      </c>
      <c r="I33" s="655">
        <v>1.302</v>
      </c>
      <c r="K33" s="655">
        <v>141.376</v>
      </c>
      <c r="M33" s="655">
        <v>2557.6680000000001</v>
      </c>
      <c r="O33" s="655">
        <v>1097.6559999999999</v>
      </c>
      <c r="Q33" s="655">
        <v>143.40199999999999</v>
      </c>
      <c r="R33" s="625"/>
      <c r="S33" s="634"/>
      <c r="T33" s="631"/>
      <c r="U33" s="635" t="s">
        <v>36</v>
      </c>
      <c r="V33" s="655">
        <v>967.27099999999996</v>
      </c>
      <c r="X33" s="655">
        <v>492.73700000000002</v>
      </c>
      <c r="Z33" s="655">
        <v>13.484999999999999</v>
      </c>
      <c r="AB33" s="655">
        <v>2.496</v>
      </c>
      <c r="AD33" s="655"/>
      <c r="AF33" s="655"/>
      <c r="AH33" s="655"/>
    </row>
    <row r="34" spans="1:34" s="624" customFormat="1" ht="18" customHeight="1">
      <c r="A34" s="626"/>
      <c r="B34" s="634"/>
      <c r="C34" s="631"/>
      <c r="D34" s="635" t="s">
        <v>448</v>
      </c>
      <c r="E34" s="654">
        <v>5444.5540000000001</v>
      </c>
      <c r="G34" s="655">
        <v>85.391000000000005</v>
      </c>
      <c r="I34" s="655">
        <v>0.91100000000000003</v>
      </c>
      <c r="K34" s="655">
        <v>167.95</v>
      </c>
      <c r="M34" s="655">
        <v>2698.18</v>
      </c>
      <c r="O34" s="655">
        <v>903.95</v>
      </c>
      <c r="Q34" s="655">
        <v>148.94999999999999</v>
      </c>
      <c r="R34" s="625"/>
      <c r="S34" s="634"/>
      <c r="T34" s="631"/>
      <c r="U34" s="635" t="s">
        <v>448</v>
      </c>
      <c r="V34" s="655">
        <v>910.572</v>
      </c>
      <c r="X34" s="655">
        <v>511.70100000000002</v>
      </c>
      <c r="Z34" s="655">
        <v>14.939</v>
      </c>
      <c r="AB34" s="655">
        <v>2.0049999999999999</v>
      </c>
      <c r="AD34" s="655"/>
      <c r="AF34" s="655"/>
      <c r="AH34" s="655"/>
    </row>
    <row r="35" spans="1:34" s="624" customFormat="1" ht="18" customHeight="1">
      <c r="A35" s="626"/>
      <c r="B35" s="634"/>
      <c r="C35" s="631"/>
      <c r="D35" s="635" t="s">
        <v>37</v>
      </c>
      <c r="E35" s="654">
        <v>5497.1940000000004</v>
      </c>
      <c r="G35" s="655">
        <v>83.988</v>
      </c>
      <c r="I35" s="655">
        <v>1.552</v>
      </c>
      <c r="K35" s="655">
        <v>162.58799999999999</v>
      </c>
      <c r="M35" s="655">
        <v>2595.6109999999999</v>
      </c>
      <c r="O35" s="655">
        <v>1142.7860000000001</v>
      </c>
      <c r="Q35" s="655">
        <v>123.785</v>
      </c>
      <c r="R35" s="625"/>
      <c r="S35" s="634"/>
      <c r="T35" s="631"/>
      <c r="U35" s="635" t="s">
        <v>37</v>
      </c>
      <c r="V35" s="655">
        <v>836.50099999999998</v>
      </c>
      <c r="X35" s="655">
        <v>536.77599999999995</v>
      </c>
      <c r="Z35" s="655">
        <v>11.744999999999999</v>
      </c>
      <c r="AB35" s="655">
        <v>1.8560000000000001</v>
      </c>
      <c r="AD35" s="655"/>
      <c r="AF35" s="655"/>
      <c r="AH35" s="655"/>
    </row>
    <row r="36" spans="1:34" s="624" customFormat="1" ht="18" customHeight="1">
      <c r="A36" s="626"/>
      <c r="B36" s="634"/>
      <c r="C36" s="631"/>
      <c r="D36" s="635" t="s">
        <v>449</v>
      </c>
      <c r="E36" s="654">
        <v>5909.2849999999999</v>
      </c>
      <c r="G36" s="655">
        <v>86.944000000000003</v>
      </c>
      <c r="I36" s="655">
        <v>2.6739999999999999</v>
      </c>
      <c r="K36" s="655">
        <v>155.52500000000001</v>
      </c>
      <c r="M36" s="655">
        <v>2448.5419999999999</v>
      </c>
      <c r="O36" s="655">
        <v>1171.0909999999999</v>
      </c>
      <c r="Q36" s="655">
        <v>374.34</v>
      </c>
      <c r="R36" s="625"/>
      <c r="S36" s="634"/>
      <c r="T36" s="631"/>
      <c r="U36" s="635" t="s">
        <v>449</v>
      </c>
      <c r="V36" s="655">
        <v>1060.598</v>
      </c>
      <c r="X36" s="655">
        <v>593.99699999999996</v>
      </c>
      <c r="Z36" s="655">
        <v>13.292</v>
      </c>
      <c r="AB36" s="655">
        <v>2.2549999999999999</v>
      </c>
      <c r="AD36" s="655"/>
      <c r="AF36" s="655"/>
      <c r="AH36" s="655"/>
    </row>
    <row r="37" spans="1:34" s="624" customFormat="1" ht="18" customHeight="1">
      <c r="A37" s="626"/>
      <c r="B37" s="634"/>
      <c r="C37" s="631"/>
      <c r="D37" s="635" t="s">
        <v>38</v>
      </c>
      <c r="E37" s="654">
        <v>5702.3490000000002</v>
      </c>
      <c r="G37" s="655">
        <v>90.430999999999997</v>
      </c>
      <c r="I37" s="655">
        <v>3.5840000000000001</v>
      </c>
      <c r="K37" s="655">
        <v>135.065</v>
      </c>
      <c r="M37" s="655">
        <v>2544.5430000000001</v>
      </c>
      <c r="O37" s="655">
        <v>1167.877</v>
      </c>
      <c r="Q37" s="655">
        <v>269.66300000000001</v>
      </c>
      <c r="R37" s="625"/>
      <c r="S37" s="634"/>
      <c r="T37" s="631"/>
      <c r="U37" s="635" t="s">
        <v>38</v>
      </c>
      <c r="V37" s="655">
        <v>865.98400000000004</v>
      </c>
      <c r="X37" s="655">
        <v>604.96699999999998</v>
      </c>
      <c r="Z37" s="655">
        <v>17.792999999999999</v>
      </c>
      <c r="AB37" s="655">
        <v>2.4369999999999998</v>
      </c>
      <c r="AD37" s="655"/>
      <c r="AF37" s="655"/>
      <c r="AH37" s="655"/>
    </row>
    <row r="38" spans="1:34" s="624" customFormat="1" ht="18" customHeight="1">
      <c r="A38" s="626"/>
      <c r="B38" s="634"/>
      <c r="C38" s="631"/>
      <c r="D38" s="635" t="s">
        <v>41</v>
      </c>
      <c r="E38" s="654">
        <v>6194.7089999999998</v>
      </c>
      <c r="G38" s="655">
        <v>85.298000000000002</v>
      </c>
      <c r="I38" s="655">
        <v>4.766</v>
      </c>
      <c r="K38" s="655">
        <v>137.72</v>
      </c>
      <c r="M38" s="655">
        <v>2847.06</v>
      </c>
      <c r="O38" s="655">
        <v>1130.0440000000001</v>
      </c>
      <c r="Q38" s="655">
        <v>299.73500000000001</v>
      </c>
      <c r="R38" s="625"/>
      <c r="S38" s="634"/>
      <c r="T38" s="631"/>
      <c r="U38" s="635" t="s">
        <v>41</v>
      </c>
      <c r="V38" s="655">
        <v>1094.2070000000001</v>
      </c>
      <c r="X38" s="655">
        <v>580.87300000000005</v>
      </c>
      <c r="Z38" s="655">
        <v>12.715999999999999</v>
      </c>
      <c r="AB38" s="655">
        <v>2.2869999999999999</v>
      </c>
      <c r="AD38" s="655"/>
      <c r="AF38" s="655"/>
      <c r="AH38" s="655"/>
    </row>
    <row r="39" spans="1:34" s="624" customFormat="1" ht="18" customHeight="1">
      <c r="A39" s="626"/>
      <c r="B39" s="634"/>
      <c r="C39" s="631"/>
      <c r="D39" s="635" t="s">
        <v>39</v>
      </c>
      <c r="E39" s="654">
        <v>7487.8710000000001</v>
      </c>
      <c r="G39" s="655">
        <v>74.480999999999995</v>
      </c>
      <c r="I39" s="655">
        <v>3.069</v>
      </c>
      <c r="K39" s="655">
        <v>180.40700000000001</v>
      </c>
      <c r="M39" s="655">
        <v>3638.7240000000002</v>
      </c>
      <c r="O39" s="655">
        <v>1491.913</v>
      </c>
      <c r="Q39" s="655">
        <v>224.733</v>
      </c>
      <c r="R39" s="625"/>
      <c r="S39" s="634"/>
      <c r="T39" s="631"/>
      <c r="U39" s="635" t="s">
        <v>39</v>
      </c>
      <c r="V39" s="655">
        <v>1194.845</v>
      </c>
      <c r="X39" s="655">
        <v>660.13400000000001</v>
      </c>
      <c r="Z39" s="655">
        <v>16.581</v>
      </c>
      <c r="AB39" s="655">
        <v>2.98</v>
      </c>
      <c r="AD39" s="655"/>
      <c r="AF39" s="655"/>
      <c r="AH39" s="655"/>
    </row>
    <row r="40" spans="1:34" s="624" customFormat="1" ht="18" customHeight="1">
      <c r="A40" s="626"/>
      <c r="B40" s="634"/>
      <c r="C40" s="631"/>
      <c r="D40" s="635"/>
      <c r="E40" s="654"/>
      <c r="G40" s="655"/>
      <c r="I40" s="655"/>
      <c r="K40" s="655"/>
      <c r="M40" s="655"/>
      <c r="O40" s="655"/>
      <c r="Q40" s="655"/>
      <c r="R40" s="625"/>
      <c r="S40" s="634"/>
      <c r="T40" s="631"/>
      <c r="U40" s="635"/>
      <c r="V40" s="655"/>
      <c r="X40" s="655"/>
      <c r="Z40" s="655"/>
      <c r="AB40" s="655"/>
      <c r="AD40" s="655"/>
      <c r="AF40" s="655"/>
      <c r="AH40" s="655"/>
    </row>
    <row r="41" spans="1:34" s="624" customFormat="1" ht="18" customHeight="1">
      <c r="A41" s="626"/>
      <c r="B41" s="634" t="s">
        <v>474</v>
      </c>
      <c r="C41" s="631"/>
      <c r="D41" s="635" t="s">
        <v>40</v>
      </c>
      <c r="E41" s="654">
        <v>5861.33</v>
      </c>
      <c r="G41" s="655">
        <v>66.153999999999996</v>
      </c>
      <c r="I41" s="655">
        <v>2.79</v>
      </c>
      <c r="K41" s="655">
        <v>140.011</v>
      </c>
      <c r="M41" s="655">
        <v>3323.587</v>
      </c>
      <c r="O41" s="655">
        <v>559.52800000000002</v>
      </c>
      <c r="Q41" s="655">
        <v>269.03699999999998</v>
      </c>
      <c r="R41" s="625"/>
      <c r="S41" s="634" t="s">
        <v>474</v>
      </c>
      <c r="T41" s="631"/>
      <c r="U41" s="635" t="s">
        <v>40</v>
      </c>
      <c r="V41" s="655">
        <v>869.99099999999999</v>
      </c>
      <c r="X41" s="655">
        <v>607.73099999999999</v>
      </c>
      <c r="Z41" s="655">
        <v>20.378</v>
      </c>
      <c r="AB41" s="655">
        <v>2.1219999999999999</v>
      </c>
      <c r="AD41" s="655"/>
      <c r="AF41" s="655"/>
      <c r="AH41" s="655"/>
    </row>
    <row r="42" spans="1:34" s="624" customFormat="1" ht="18" customHeight="1">
      <c r="A42" s="626"/>
      <c r="B42" s="634"/>
      <c r="C42" s="631"/>
      <c r="D42" s="635" t="s">
        <v>33</v>
      </c>
      <c r="E42" s="654">
        <v>6427.2889999999998</v>
      </c>
      <c r="G42" s="655">
        <v>82.108999999999995</v>
      </c>
      <c r="I42" s="655">
        <v>3.1720000000000002</v>
      </c>
      <c r="K42" s="655">
        <v>110.59</v>
      </c>
      <c r="M42" s="655">
        <v>3727.0790000000002</v>
      </c>
      <c r="O42" s="655">
        <v>897.00400000000002</v>
      </c>
      <c r="Q42" s="655">
        <v>226.86099999999999</v>
      </c>
      <c r="R42" s="625"/>
      <c r="S42" s="634"/>
      <c r="T42" s="631"/>
      <c r="U42" s="635" t="s">
        <v>33</v>
      </c>
      <c r="V42" s="655">
        <v>795.29899999999998</v>
      </c>
      <c r="X42" s="655">
        <v>571.60599999999999</v>
      </c>
      <c r="Z42" s="655">
        <v>11.685</v>
      </c>
      <c r="AB42" s="655">
        <v>1.883</v>
      </c>
      <c r="AD42" s="655"/>
      <c r="AF42" s="655"/>
      <c r="AH42" s="655"/>
    </row>
    <row r="43" spans="1:34" s="624" customFormat="1" ht="18" customHeight="1">
      <c r="A43" s="626"/>
      <c r="B43" s="634"/>
      <c r="C43" s="631"/>
      <c r="D43" s="635" t="s">
        <v>34</v>
      </c>
      <c r="E43" s="654">
        <v>7411.9229999999998</v>
      </c>
      <c r="G43" s="655">
        <v>84.54</v>
      </c>
      <c r="I43" s="655">
        <v>1.524</v>
      </c>
      <c r="K43" s="655">
        <v>121.351</v>
      </c>
      <c r="M43" s="655">
        <v>3774.4650000000001</v>
      </c>
      <c r="O43" s="655">
        <v>1058.721</v>
      </c>
      <c r="Q43" s="655">
        <v>316.68299999999999</v>
      </c>
      <c r="R43" s="625"/>
      <c r="S43" s="634"/>
      <c r="T43" s="631"/>
      <c r="U43" s="635" t="s">
        <v>34</v>
      </c>
      <c r="V43" s="655">
        <v>1344.961</v>
      </c>
      <c r="X43" s="655">
        <v>686.3</v>
      </c>
      <c r="Z43" s="655">
        <v>20.925000000000001</v>
      </c>
      <c r="AB43" s="655">
        <v>2.4529999999999998</v>
      </c>
      <c r="AD43" s="655"/>
      <c r="AF43" s="655"/>
      <c r="AH43" s="655"/>
    </row>
    <row r="44" spans="1:34" s="624" customFormat="1" ht="18" customHeight="1">
      <c r="A44" s="626"/>
      <c r="B44" s="634"/>
      <c r="C44" s="631"/>
      <c r="D44" s="635" t="s">
        <v>312</v>
      </c>
      <c r="E44" s="654">
        <v>8162.3980000000001</v>
      </c>
      <c r="G44" s="655">
        <v>74.356999999999999</v>
      </c>
      <c r="I44" s="655">
        <v>2.02</v>
      </c>
      <c r="K44" s="655">
        <v>243.33600000000001</v>
      </c>
      <c r="M44" s="655">
        <v>4186.0339999999997</v>
      </c>
      <c r="O44" s="655">
        <v>1484.5920000000001</v>
      </c>
      <c r="Q44" s="655">
        <v>382.25900000000001</v>
      </c>
      <c r="R44" s="625"/>
      <c r="S44" s="634"/>
      <c r="T44" s="631"/>
      <c r="U44" s="635" t="s">
        <v>312</v>
      </c>
      <c r="V44" s="655">
        <v>1133.856</v>
      </c>
      <c r="X44" s="655">
        <v>636.89599999999996</v>
      </c>
      <c r="Z44" s="655">
        <v>16.222999999999999</v>
      </c>
      <c r="AB44" s="655">
        <v>2.8239999999999998</v>
      </c>
      <c r="AD44" s="655"/>
      <c r="AF44" s="655"/>
      <c r="AH44" s="655"/>
    </row>
    <row r="45" spans="1:34" s="624" customFormat="1" ht="18" customHeight="1">
      <c r="A45" s="626"/>
      <c r="B45" s="634"/>
      <c r="C45" s="631"/>
      <c r="D45" s="635" t="s">
        <v>35</v>
      </c>
      <c r="E45" s="654">
        <v>8356.1343899999993</v>
      </c>
      <c r="G45" s="655">
        <v>87.776599000000004</v>
      </c>
      <c r="I45" s="655">
        <v>1.7425520000000001</v>
      </c>
      <c r="K45" s="655">
        <v>110.294175</v>
      </c>
      <c r="M45" s="655">
        <v>4396.3685450000003</v>
      </c>
      <c r="O45" s="655">
        <v>1472.524375</v>
      </c>
      <c r="Q45" s="655">
        <v>317.52391999999998</v>
      </c>
      <c r="R45" s="625"/>
      <c r="S45" s="634"/>
      <c r="T45" s="631"/>
      <c r="U45" s="635" t="s">
        <v>35</v>
      </c>
      <c r="V45" s="655">
        <v>1340.3709679999999</v>
      </c>
      <c r="X45" s="655">
        <v>613.93017499999996</v>
      </c>
      <c r="Z45" s="655">
        <v>13.416339000000001</v>
      </c>
      <c r="AB45" s="655">
        <v>2.1867420000000002</v>
      </c>
      <c r="AD45" s="655"/>
      <c r="AF45" s="655"/>
      <c r="AH45" s="655"/>
    </row>
    <row r="46" spans="1:34" s="624" customFormat="1" ht="18" customHeight="1">
      <c r="A46" s="626"/>
      <c r="B46" s="634"/>
      <c r="C46" s="631"/>
      <c r="D46" s="635" t="s">
        <v>36</v>
      </c>
      <c r="E46" s="654">
        <v>7493.7250000000004</v>
      </c>
      <c r="G46" s="655">
        <v>96.465999999999994</v>
      </c>
      <c r="I46" s="655">
        <v>1.4350000000000001</v>
      </c>
      <c r="K46" s="655">
        <v>186.654</v>
      </c>
      <c r="M46" s="655">
        <v>3699.7959999999998</v>
      </c>
      <c r="O46" s="655">
        <v>1113.1759999999999</v>
      </c>
      <c r="Q46" s="655">
        <v>537.06100000000004</v>
      </c>
      <c r="R46" s="625"/>
      <c r="S46" s="634"/>
      <c r="T46" s="631"/>
      <c r="U46" s="635" t="s">
        <v>36</v>
      </c>
      <c r="V46" s="655">
        <v>1250.5340000000001</v>
      </c>
      <c r="X46" s="655">
        <v>594.62300000000005</v>
      </c>
      <c r="Z46" s="655">
        <v>11.771000000000001</v>
      </c>
      <c r="AB46" s="655">
        <v>2.2090000000000001</v>
      </c>
      <c r="AD46" s="655"/>
      <c r="AF46" s="655"/>
      <c r="AH46" s="655"/>
    </row>
    <row r="47" spans="1:34" s="624" customFormat="1" ht="18" customHeight="1">
      <c r="A47" s="626"/>
      <c r="B47" s="634"/>
      <c r="C47" s="631"/>
      <c r="D47" s="635" t="s">
        <v>448</v>
      </c>
      <c r="E47" s="654">
        <v>8632.4969999999994</v>
      </c>
      <c r="G47" s="655">
        <v>100.483</v>
      </c>
      <c r="I47" s="655">
        <v>1.3180000000000001</v>
      </c>
      <c r="K47" s="655">
        <v>201.374</v>
      </c>
      <c r="M47" s="655">
        <v>4528.5720000000001</v>
      </c>
      <c r="O47" s="655">
        <v>1617.829</v>
      </c>
      <c r="Q47" s="655">
        <v>432.012</v>
      </c>
      <c r="R47" s="625"/>
      <c r="S47" s="634"/>
      <c r="T47" s="631"/>
      <c r="U47" s="635" t="s">
        <v>448</v>
      </c>
      <c r="V47" s="655">
        <v>1171.645</v>
      </c>
      <c r="X47" s="655">
        <v>556.53700000000003</v>
      </c>
      <c r="Z47" s="655">
        <v>20.129000000000001</v>
      </c>
      <c r="AB47" s="655">
        <v>2.5990000000000002</v>
      </c>
      <c r="AD47" s="655"/>
      <c r="AF47" s="655"/>
      <c r="AH47" s="655"/>
    </row>
    <row r="48" spans="1:34" s="624" customFormat="1" ht="18" customHeight="1">
      <c r="A48" s="626"/>
      <c r="B48" s="634"/>
      <c r="C48" s="631"/>
      <c r="D48" s="635" t="s">
        <v>37</v>
      </c>
      <c r="E48" s="654">
        <v>8784.1260000000002</v>
      </c>
      <c r="G48" s="655">
        <v>87.081000000000003</v>
      </c>
      <c r="I48" s="655">
        <v>0.88800000000000001</v>
      </c>
      <c r="K48" s="655">
        <v>160.64500000000001</v>
      </c>
      <c r="M48" s="655">
        <v>4550.3909999999996</v>
      </c>
      <c r="O48" s="655">
        <v>1487.633</v>
      </c>
      <c r="Q48" s="655">
        <v>436.33600000000001</v>
      </c>
      <c r="R48" s="625"/>
      <c r="S48" s="634"/>
      <c r="T48" s="631"/>
      <c r="U48" s="635" t="s">
        <v>37</v>
      </c>
      <c r="V48" s="655">
        <v>1449.29</v>
      </c>
      <c r="X48" s="655">
        <v>590.76199999999994</v>
      </c>
      <c r="Z48" s="655">
        <v>18.422999999999998</v>
      </c>
      <c r="AB48" s="655">
        <v>2.6779999999999999</v>
      </c>
      <c r="AD48" s="655"/>
      <c r="AF48" s="655"/>
      <c r="AH48" s="655"/>
    </row>
    <row r="49" spans="1:34" s="624" customFormat="1" ht="18" customHeight="1">
      <c r="A49" s="626"/>
      <c r="B49" s="634"/>
      <c r="C49" s="631"/>
      <c r="D49" s="635" t="s">
        <v>449</v>
      </c>
      <c r="E49" s="654">
        <v>8321.23</v>
      </c>
      <c r="G49" s="655">
        <v>114.321</v>
      </c>
      <c r="I49" s="655">
        <v>1.776</v>
      </c>
      <c r="K49" s="655">
        <v>172.83099999999999</v>
      </c>
      <c r="M49" s="655">
        <v>3864.7829999999999</v>
      </c>
      <c r="O49" s="655">
        <v>1663.675</v>
      </c>
      <c r="Q49" s="655">
        <v>442.17500000000001</v>
      </c>
      <c r="R49" s="625"/>
      <c r="S49" s="634"/>
      <c r="T49" s="631"/>
      <c r="U49" s="635" t="s">
        <v>449</v>
      </c>
      <c r="V49" s="655">
        <v>1653.941</v>
      </c>
      <c r="X49" s="655">
        <v>390.89100000000002</v>
      </c>
      <c r="Z49" s="655">
        <v>14.010999999999999</v>
      </c>
      <c r="AB49" s="655">
        <v>2.8210000000000002</v>
      </c>
      <c r="AD49" s="655"/>
      <c r="AF49" s="655"/>
      <c r="AH49" s="655"/>
    </row>
    <row r="50" spans="1:34" s="624" customFormat="1" ht="18" customHeight="1">
      <c r="A50" s="626"/>
      <c r="B50" s="634"/>
      <c r="C50" s="631"/>
      <c r="D50" s="635" t="s">
        <v>38</v>
      </c>
      <c r="E50" s="654">
        <v>9113.6749999999993</v>
      </c>
      <c r="G50" s="655">
        <v>104.24299999999999</v>
      </c>
      <c r="I50" s="655">
        <v>1.9750000000000001</v>
      </c>
      <c r="K50" s="655">
        <v>157.429</v>
      </c>
      <c r="M50" s="655">
        <v>4211.0330000000004</v>
      </c>
      <c r="O50" s="655">
        <v>1692.7180000000001</v>
      </c>
      <c r="Q50" s="655">
        <v>697.41800000000001</v>
      </c>
      <c r="R50" s="625"/>
      <c r="S50" s="634"/>
      <c r="T50" s="631"/>
      <c r="U50" s="635" t="s">
        <v>38</v>
      </c>
      <c r="V50" s="655">
        <v>1605.393</v>
      </c>
      <c r="X50" s="655">
        <v>623.66600000000005</v>
      </c>
      <c r="Z50" s="655">
        <v>16.914000000000001</v>
      </c>
      <c r="AB50" s="655">
        <v>2.8820000000000001</v>
      </c>
      <c r="AD50" s="655"/>
      <c r="AF50" s="655"/>
      <c r="AH50" s="655"/>
    </row>
    <row r="51" spans="1:34" s="624" customFormat="1" ht="18" customHeight="1">
      <c r="A51" s="626"/>
      <c r="B51" s="634"/>
      <c r="C51" s="631"/>
      <c r="D51" s="635" t="s">
        <v>41</v>
      </c>
      <c r="E51" s="654">
        <v>10297.107</v>
      </c>
      <c r="G51" s="655">
        <v>120.358</v>
      </c>
      <c r="I51" s="655">
        <v>2.887</v>
      </c>
      <c r="K51" s="655">
        <v>194.053</v>
      </c>
      <c r="M51" s="655">
        <v>5360.7380000000003</v>
      </c>
      <c r="O51" s="655">
        <v>1849.66</v>
      </c>
      <c r="Q51" s="655">
        <v>487.06299999999999</v>
      </c>
      <c r="R51" s="625"/>
      <c r="S51" s="634"/>
      <c r="T51" s="631"/>
      <c r="U51" s="635" t="s">
        <v>41</v>
      </c>
      <c r="V51" s="655">
        <v>1777.3240000000001</v>
      </c>
      <c r="X51" s="655">
        <v>485.12099999999998</v>
      </c>
      <c r="Z51" s="655">
        <v>16.449000000000002</v>
      </c>
      <c r="AB51" s="655">
        <v>3.4540000000000002</v>
      </c>
      <c r="AD51" s="655"/>
      <c r="AF51" s="655"/>
      <c r="AH51" s="655"/>
    </row>
    <row r="52" spans="1:34" s="624" customFormat="1" ht="18" customHeight="1">
      <c r="A52" s="626"/>
      <c r="B52" s="634"/>
      <c r="C52" s="631"/>
      <c r="D52" s="635" t="s">
        <v>39</v>
      </c>
      <c r="E52" s="654">
        <v>11393.8</v>
      </c>
      <c r="G52" s="655">
        <v>96.811999999999998</v>
      </c>
      <c r="I52" s="655">
        <v>4.3769999999999998</v>
      </c>
      <c r="K52" s="655">
        <v>184.82400000000001</v>
      </c>
      <c r="M52" s="655">
        <v>5897.0990000000002</v>
      </c>
      <c r="O52" s="655">
        <v>2101.46</v>
      </c>
      <c r="Q52" s="655">
        <v>635.70299999999997</v>
      </c>
      <c r="R52" s="625"/>
      <c r="S52" s="634"/>
      <c r="T52" s="631"/>
      <c r="U52" s="635" t="s">
        <v>39</v>
      </c>
      <c r="V52" s="655">
        <v>1851.1</v>
      </c>
      <c r="X52" s="655">
        <v>597.45000000000005</v>
      </c>
      <c r="Z52" s="655">
        <v>19.181000000000001</v>
      </c>
      <c r="AB52" s="655">
        <v>5.7939999999999996</v>
      </c>
      <c r="AD52" s="655"/>
      <c r="AF52" s="655"/>
      <c r="AH52" s="655"/>
    </row>
    <row r="53" spans="1:34" s="624" customFormat="1" ht="18" customHeight="1">
      <c r="A53" s="626"/>
      <c r="B53" s="634"/>
      <c r="C53" s="631"/>
      <c r="D53" s="635"/>
      <c r="E53" s="654"/>
      <c r="G53" s="655"/>
      <c r="I53" s="655"/>
      <c r="K53" s="655"/>
      <c r="M53" s="655"/>
      <c r="O53" s="655"/>
      <c r="Q53" s="655"/>
      <c r="R53" s="625"/>
      <c r="S53" s="634"/>
      <c r="T53" s="631"/>
      <c r="U53" s="635"/>
      <c r="V53" s="655"/>
      <c r="X53" s="655"/>
      <c r="Z53" s="655"/>
      <c r="AB53" s="655"/>
      <c r="AD53" s="655"/>
      <c r="AF53" s="655"/>
      <c r="AH53" s="655"/>
    </row>
    <row r="54" spans="1:34" s="624" customFormat="1" ht="18" customHeight="1">
      <c r="A54" s="626"/>
      <c r="B54" s="634" t="s">
        <v>497</v>
      </c>
      <c r="C54" s="631"/>
      <c r="D54" s="635" t="s">
        <v>40</v>
      </c>
      <c r="E54" s="654">
        <v>10524.9</v>
      </c>
      <c r="G54" s="655">
        <v>73.58</v>
      </c>
      <c r="I54" s="655">
        <v>2.2690000000000001</v>
      </c>
      <c r="K54" s="655">
        <v>184.089</v>
      </c>
      <c r="M54" s="655">
        <v>5482.6629999999996</v>
      </c>
      <c r="O54" s="655">
        <v>1839.894</v>
      </c>
      <c r="Q54" s="655">
        <v>354.65300000000002</v>
      </c>
      <c r="R54" s="625"/>
      <c r="S54" s="634" t="s">
        <v>497</v>
      </c>
      <c r="T54" s="631"/>
      <c r="U54" s="635" t="s">
        <v>40</v>
      </c>
      <c r="V54" s="655">
        <v>2064.366</v>
      </c>
      <c r="W54" s="635"/>
      <c r="X54" s="655">
        <v>501.26</v>
      </c>
      <c r="Z54" s="655">
        <v>14.728</v>
      </c>
      <c r="AB54" s="655">
        <v>7.3810000000000002</v>
      </c>
      <c r="AD54" s="655"/>
      <c r="AF54" s="655"/>
      <c r="AH54" s="655"/>
    </row>
    <row r="55" spans="1:34" ht="18" customHeight="1" thickBot="1">
      <c r="A55" s="47"/>
      <c r="B55" s="48"/>
      <c r="C55" s="48"/>
      <c r="D55" s="48"/>
      <c r="E55" s="74"/>
      <c r="F55" s="74"/>
      <c r="G55" s="74"/>
      <c r="H55" s="74"/>
      <c r="I55" s="74"/>
      <c r="J55" s="74"/>
      <c r="K55" s="74"/>
      <c r="L55" s="74"/>
      <c r="M55" s="74"/>
      <c r="N55" s="74"/>
      <c r="O55" s="74"/>
      <c r="P55" s="74"/>
      <c r="Q55" s="74"/>
      <c r="R55" s="74"/>
      <c r="S55" s="75"/>
      <c r="T55" s="74"/>
      <c r="U55" s="74"/>
      <c r="V55" s="74"/>
      <c r="W55" s="74"/>
      <c r="X55" s="74"/>
      <c r="Y55" s="74"/>
      <c r="Z55" s="74"/>
      <c r="AA55" s="74"/>
      <c r="AB55" s="74"/>
      <c r="AC55" s="49"/>
      <c r="AD55" s="47"/>
    </row>
    <row r="56" spans="1:34" ht="18" customHeight="1">
      <c r="A56" s="51">
        <v>87</v>
      </c>
      <c r="B56" s="51"/>
      <c r="C56" s="51"/>
      <c r="D56" s="51"/>
      <c r="E56" s="51"/>
      <c r="F56" s="51"/>
      <c r="G56" s="51"/>
      <c r="H56" s="51"/>
      <c r="I56" s="51"/>
      <c r="J56" s="51"/>
      <c r="K56" s="51"/>
      <c r="L56" s="51"/>
      <c r="M56" s="51"/>
      <c r="N56" s="51"/>
      <c r="O56" s="51"/>
      <c r="P56" s="51"/>
      <c r="Q56" s="51"/>
      <c r="R56" s="51"/>
      <c r="S56" s="76"/>
      <c r="T56" s="51"/>
      <c r="U56" s="51"/>
      <c r="V56" s="51"/>
      <c r="W56" s="51"/>
      <c r="X56" s="51"/>
      <c r="Y56" s="51"/>
      <c r="Z56" s="51"/>
      <c r="AA56" s="51"/>
      <c r="AB56" s="51"/>
      <c r="AC56" s="51"/>
      <c r="AD56" s="51"/>
    </row>
    <row r="57" spans="1:34" ht="18" customHeight="1">
      <c r="A57" s="51"/>
      <c r="B57" s="51"/>
      <c r="C57" s="51"/>
      <c r="D57" s="51"/>
      <c r="E57" s="51"/>
      <c r="F57" s="51"/>
      <c r="G57" s="51"/>
      <c r="H57" s="51"/>
      <c r="I57" s="51"/>
      <c r="J57" s="51"/>
      <c r="K57" s="51"/>
      <c r="L57" s="51"/>
      <c r="M57" s="51"/>
      <c r="N57" s="51"/>
      <c r="O57" s="51"/>
      <c r="P57" s="51"/>
      <c r="Q57" s="51"/>
      <c r="R57" s="51"/>
      <c r="S57" s="76"/>
      <c r="T57" s="51"/>
      <c r="U57" s="51"/>
      <c r="V57" s="51"/>
      <c r="W57" s="51"/>
      <c r="X57" s="51"/>
      <c r="Y57" s="51"/>
      <c r="Z57" s="51"/>
      <c r="AA57" s="51"/>
      <c r="AB57" s="51"/>
      <c r="AC57" s="51"/>
      <c r="AD57" s="51"/>
    </row>
    <row r="58" spans="1:34" ht="18" customHeight="1">
      <c r="A58" s="51"/>
      <c r="B58" s="52"/>
      <c r="C58" s="52"/>
      <c r="D58" s="52"/>
      <c r="E58" s="51"/>
      <c r="F58" s="51"/>
      <c r="G58" s="51"/>
      <c r="H58" s="51"/>
      <c r="I58" s="51"/>
      <c r="J58" s="51"/>
      <c r="K58" s="51"/>
      <c r="L58" s="51"/>
      <c r="M58" s="51"/>
      <c r="N58" s="51"/>
      <c r="O58" s="51"/>
      <c r="P58" s="51"/>
      <c r="Q58" s="51"/>
      <c r="R58" s="51"/>
      <c r="S58" s="77"/>
      <c r="T58" s="52"/>
      <c r="U58" s="52"/>
      <c r="V58" s="51"/>
      <c r="W58" s="51"/>
      <c r="X58" s="51"/>
      <c r="Y58" s="51"/>
      <c r="Z58" s="51"/>
      <c r="AA58" s="51"/>
      <c r="AB58" s="51"/>
      <c r="AC58" s="51"/>
      <c r="AD58" s="51"/>
    </row>
    <row r="59" spans="1:34" ht="37.5" customHeight="1">
      <c r="A59" s="51"/>
      <c r="B59" s="52"/>
      <c r="C59" s="52"/>
      <c r="D59" s="52"/>
      <c r="E59" s="51"/>
      <c r="F59" s="51"/>
      <c r="G59" s="51"/>
      <c r="H59" s="51"/>
      <c r="I59" s="51"/>
      <c r="J59" s="51"/>
      <c r="K59" s="51"/>
      <c r="L59" s="51"/>
      <c r="M59" s="51"/>
      <c r="N59" s="51"/>
      <c r="O59" s="51"/>
      <c r="P59" s="51"/>
      <c r="Q59" s="51"/>
      <c r="R59" s="51"/>
      <c r="S59" s="77"/>
      <c r="T59" s="52"/>
      <c r="U59" s="52"/>
      <c r="V59" s="51"/>
      <c r="W59" s="51"/>
      <c r="X59" s="51"/>
      <c r="Y59" s="51"/>
      <c r="Z59" s="51"/>
      <c r="AA59" s="51"/>
      <c r="AB59" s="51"/>
      <c r="AC59" s="51"/>
      <c r="AD59" s="51"/>
    </row>
    <row r="60" spans="1:34" s="54" customFormat="1" ht="18" customHeight="1">
      <c r="A60" s="883"/>
      <c r="B60" s="883"/>
      <c r="C60" s="883"/>
      <c r="D60" s="883"/>
      <c r="E60" s="883"/>
      <c r="F60" s="883"/>
      <c r="G60" s="883"/>
      <c r="H60" s="883"/>
      <c r="I60" s="883"/>
      <c r="J60" s="883"/>
      <c r="K60" s="883"/>
      <c r="L60" s="883"/>
      <c r="M60" s="883"/>
      <c r="N60" s="883"/>
      <c r="O60" s="883"/>
      <c r="P60" s="883"/>
      <c r="Q60" s="883"/>
      <c r="R60" s="883"/>
      <c r="S60" s="883"/>
      <c r="T60" s="883"/>
      <c r="U60" s="883"/>
      <c r="V60" s="883"/>
      <c r="W60" s="883"/>
      <c r="X60" s="883"/>
      <c r="Y60" s="883"/>
      <c r="Z60" s="883"/>
      <c r="AA60" s="883"/>
      <c r="AB60" s="883"/>
      <c r="AC60" s="883"/>
      <c r="AD60" s="883"/>
      <c r="AE60" s="78"/>
    </row>
    <row r="61" spans="1:34" ht="18" customHeight="1"/>
    <row r="62" spans="1:34" ht="15" customHeight="1"/>
    <row r="63" spans="1:34" ht="15" customHeight="1"/>
    <row r="64" spans="1:34" ht="15" customHeight="1">
      <c r="E64" s="55"/>
      <c r="F64" s="55"/>
      <c r="G64" s="55"/>
      <c r="H64" s="55"/>
      <c r="I64" s="55"/>
      <c r="J64" s="55"/>
      <c r="K64" s="55"/>
      <c r="L64" s="55"/>
      <c r="M64" s="55"/>
      <c r="N64" s="55"/>
      <c r="O64" s="55"/>
      <c r="P64" s="55"/>
      <c r="Q64" s="55"/>
      <c r="R64" s="55"/>
      <c r="S64" s="80"/>
      <c r="T64" s="55"/>
      <c r="U64" s="55"/>
      <c r="V64" s="55"/>
      <c r="W64" s="55"/>
      <c r="X64" s="55"/>
      <c r="Y64" s="55"/>
      <c r="Z64" s="55"/>
      <c r="AA64" s="55"/>
      <c r="AB64" s="55"/>
      <c r="AC64" s="55"/>
      <c r="AD64" s="55"/>
    </row>
    <row r="65" spans="5:30" ht="15" customHeight="1">
      <c r="E65" s="55"/>
      <c r="F65" s="55"/>
      <c r="G65" s="55"/>
      <c r="H65" s="55"/>
      <c r="I65" s="55"/>
      <c r="J65" s="55"/>
      <c r="K65" s="55"/>
      <c r="L65" s="55"/>
      <c r="M65" s="55"/>
      <c r="N65" s="55"/>
      <c r="O65" s="55"/>
      <c r="P65" s="55"/>
      <c r="Q65" s="55"/>
      <c r="R65" s="55"/>
      <c r="S65" s="80"/>
      <c r="T65" s="55"/>
      <c r="U65" s="55"/>
      <c r="V65" s="55"/>
      <c r="W65" s="55"/>
      <c r="X65" s="55"/>
      <c r="Y65" s="55"/>
      <c r="Z65" s="55"/>
      <c r="AA65" s="55"/>
      <c r="AB65" s="55"/>
      <c r="AC65" s="55"/>
      <c r="AD65" s="55"/>
    </row>
    <row r="66" spans="5:30" ht="15" customHeight="1"/>
    <row r="67" spans="5:30" ht="15" customHeight="1"/>
    <row r="68" spans="5:30" ht="15" customHeight="1"/>
    <row r="69" spans="5:30" ht="15" customHeight="1"/>
    <row r="70" spans="5:30" ht="15" customHeight="1"/>
    <row r="71" spans="5:30" ht="15" customHeight="1"/>
    <row r="72" spans="5:30" ht="15" customHeight="1"/>
    <row r="73" spans="5:30" ht="15" customHeight="1">
      <c r="S73" s="50"/>
    </row>
    <row r="74" spans="5:30" ht="15" customHeight="1">
      <c r="S74" s="50"/>
    </row>
    <row r="75" spans="5:30" ht="15" customHeight="1">
      <c r="S75" s="50"/>
    </row>
    <row r="76" spans="5:30" ht="15" customHeight="1">
      <c r="S76" s="50"/>
    </row>
    <row r="77" spans="5:30" ht="15" customHeight="1">
      <c r="S77" s="50"/>
    </row>
    <row r="78" spans="5:30" ht="15" customHeight="1">
      <c r="S78" s="50"/>
    </row>
    <row r="79" spans="5:30" ht="15" customHeight="1">
      <c r="S79" s="50"/>
    </row>
    <row r="80" spans="5:30" ht="15" customHeight="1">
      <c r="S80" s="50"/>
    </row>
    <row r="81" spans="19:19" ht="15" customHeight="1">
      <c r="S81" s="50"/>
    </row>
  </sheetData>
  <mergeCells count="7">
    <mergeCell ref="A60:R60"/>
    <mergeCell ref="S60:AD60"/>
    <mergeCell ref="B1:D2"/>
    <mergeCell ref="S1:U2"/>
    <mergeCell ref="S6:T6"/>
    <mergeCell ref="E17:Q17"/>
    <mergeCell ref="V17:AB1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1"/>
  <sheetViews>
    <sheetView view="pageBreakPreview" topLeftCell="B1" zoomScale="80" zoomScaleNormal="80" zoomScaleSheetLayoutView="80" workbookViewId="0">
      <pane ySplit="18" topLeftCell="A31" activePane="bottomLeft" state="frozen"/>
      <selection activeCell="AE49" sqref="AE49"/>
      <selection pane="bottomLeft" activeCell="AE49" sqref="AE49"/>
    </sheetView>
  </sheetViews>
  <sheetFormatPr defaultRowHeight="14.25"/>
  <cols>
    <col min="1" max="1" width="1.7109375" style="50" hidden="1" customWidth="1"/>
    <col min="2" max="2" width="7.140625" style="79" customWidth="1"/>
    <col min="3" max="3" width="1.42578125" style="50" hidden="1" customWidth="1"/>
    <col min="4" max="4" width="6" style="50" customWidth="1"/>
    <col min="5" max="5" width="12.7109375" style="50" customWidth="1"/>
    <col min="6" max="6" width="1.7109375" style="50" customWidth="1"/>
    <col min="7" max="7" width="12.42578125" style="50" customWidth="1"/>
    <col min="8" max="8" width="3.42578125" style="50" customWidth="1"/>
    <col min="9" max="9" width="9" style="50" customWidth="1"/>
    <col min="10" max="10" width="4.140625" style="50" customWidth="1"/>
    <col min="11" max="11" width="11.28515625" style="50" customWidth="1"/>
    <col min="12" max="12" width="4" style="50" customWidth="1"/>
    <col min="13" max="13" width="11.5703125" style="50" customWidth="1"/>
    <col min="14" max="14" width="5.42578125" style="50" customWidth="1"/>
    <col min="15" max="15" width="9.28515625" style="50" customWidth="1"/>
    <col min="16" max="16" width="2.7109375" style="50" customWidth="1"/>
    <col min="17" max="17" width="11.5703125" style="50" customWidth="1"/>
    <col min="18" max="18" width="1.7109375" style="50" hidden="1" customWidth="1"/>
    <col min="19" max="19" width="1.7109375" style="50" customWidth="1"/>
    <col min="20" max="20" width="6.85546875" style="50" customWidth="1"/>
    <col min="21" max="21" width="3.7109375" style="50" hidden="1" customWidth="1"/>
    <col min="22" max="22" width="6.42578125" style="50" customWidth="1"/>
    <col min="23" max="23" width="13.140625" style="50" customWidth="1"/>
    <col min="24" max="24" width="9.5703125" style="50" customWidth="1"/>
    <col min="25" max="25" width="17.42578125" style="50" customWidth="1"/>
    <col min="26" max="26" width="6.28515625" style="50" customWidth="1"/>
    <col min="27" max="27" width="10" style="50" customWidth="1"/>
    <col min="28" max="28" width="11.28515625" style="50" customWidth="1"/>
    <col min="29" max="29" width="8.85546875" style="50" customWidth="1"/>
    <col min="30" max="31" width="5.85546875" style="50" customWidth="1"/>
    <col min="32" max="16384" width="9.140625" style="50"/>
  </cols>
  <sheetData>
    <row r="1" spans="1:31" s="1" customFormat="1" ht="18" customHeight="1">
      <c r="B1" s="890" t="s">
        <v>321</v>
      </c>
      <c r="C1" s="890"/>
      <c r="D1" s="890"/>
      <c r="E1" s="81" t="s">
        <v>322</v>
      </c>
      <c r="F1" s="4"/>
      <c r="G1" s="4"/>
      <c r="H1" s="4"/>
      <c r="I1" s="4"/>
      <c r="J1" s="4"/>
      <c r="K1" s="4"/>
      <c r="L1" s="4"/>
      <c r="M1" s="4"/>
      <c r="N1" s="4"/>
      <c r="O1" s="4"/>
      <c r="P1" s="4"/>
      <c r="Q1" s="4"/>
      <c r="R1" s="4"/>
      <c r="S1" s="4"/>
      <c r="T1" s="890" t="s">
        <v>321</v>
      </c>
      <c r="U1" s="890"/>
      <c r="V1" s="890"/>
      <c r="W1" s="81" t="s">
        <v>323</v>
      </c>
      <c r="X1" s="4"/>
      <c r="Y1" s="4"/>
      <c r="Z1" s="4"/>
      <c r="AA1" s="4"/>
      <c r="AB1" s="4"/>
      <c r="AC1" s="4"/>
      <c r="AD1" s="4"/>
      <c r="AE1" s="4"/>
    </row>
    <row r="2" spans="1:31" s="1" customFormat="1" ht="18" customHeight="1">
      <c r="A2" s="57" t="s">
        <v>2</v>
      </c>
      <c r="B2" s="890"/>
      <c r="C2" s="890"/>
      <c r="D2" s="890"/>
      <c r="E2" s="58" t="s">
        <v>324</v>
      </c>
      <c r="F2" s="57"/>
      <c r="G2" s="57"/>
      <c r="H2" s="57"/>
      <c r="I2" s="57"/>
      <c r="J2" s="57"/>
      <c r="K2" s="57"/>
      <c r="L2" s="57"/>
      <c r="M2" s="57"/>
      <c r="N2" s="57"/>
      <c r="O2" s="57"/>
      <c r="P2" s="57"/>
      <c r="Q2" s="57"/>
      <c r="R2" s="57"/>
      <c r="S2" s="57"/>
      <c r="T2" s="890"/>
      <c r="U2" s="890"/>
      <c r="V2" s="890"/>
      <c r="W2" s="58" t="s">
        <v>325</v>
      </c>
      <c r="X2" s="57"/>
      <c r="Y2" s="57"/>
      <c r="Z2" s="57"/>
      <c r="AA2" s="57"/>
      <c r="AB2" s="57"/>
      <c r="AC2" s="57"/>
      <c r="AD2" s="57"/>
      <c r="AE2" s="57"/>
    </row>
    <row r="3" spans="1:31" s="1" customFormat="1" ht="18" customHeight="1" thickBot="1">
      <c r="B3" s="395"/>
    </row>
    <row r="4" spans="1:31" s="15" customFormat="1" ht="5.0999999999999996" customHeight="1">
      <c r="A4" s="11"/>
      <c r="B4" s="14"/>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row>
    <row r="5" spans="1:31" s="15" customFormat="1" ht="15" customHeight="1">
      <c r="A5" s="16"/>
      <c r="B5" s="24"/>
      <c r="C5" s="21"/>
      <c r="D5" s="17"/>
      <c r="E5" s="329" t="s">
        <v>13</v>
      </c>
      <c r="F5" s="21"/>
      <c r="G5" s="329" t="s">
        <v>47</v>
      </c>
      <c r="H5" s="21"/>
      <c r="I5" s="329" t="s">
        <v>48</v>
      </c>
      <c r="J5" s="21"/>
      <c r="K5" s="329" t="s">
        <v>49</v>
      </c>
      <c r="L5" s="21"/>
      <c r="M5" s="329" t="s">
        <v>50</v>
      </c>
      <c r="N5" s="21"/>
      <c r="O5" s="329" t="s">
        <v>51</v>
      </c>
      <c r="P5" s="21"/>
      <c r="Q5" s="329" t="s">
        <v>49</v>
      </c>
      <c r="R5" s="21"/>
      <c r="S5" s="17"/>
      <c r="T5" s="17"/>
      <c r="U5" s="13"/>
      <c r="V5" s="17"/>
      <c r="W5" s="885" t="s">
        <v>52</v>
      </c>
      <c r="X5" s="885"/>
      <c r="Y5" s="329" t="s">
        <v>53</v>
      </c>
      <c r="Z5" s="329"/>
      <c r="AA5" s="329" t="s">
        <v>54</v>
      </c>
      <c r="AB5" s="21"/>
      <c r="AC5" s="329" t="s">
        <v>55</v>
      </c>
      <c r="AD5" s="13"/>
      <c r="AE5" s="408"/>
    </row>
    <row r="6" spans="1:31" s="15" customFormat="1" ht="12.95" customHeight="1">
      <c r="A6" s="16"/>
      <c r="B6" s="20"/>
      <c r="C6" s="21"/>
      <c r="D6" s="17"/>
      <c r="E6" s="61"/>
      <c r="F6" s="21"/>
      <c r="G6" s="61"/>
      <c r="H6" s="21"/>
      <c r="I6" s="329" t="s">
        <v>56</v>
      </c>
      <c r="J6" s="21"/>
      <c r="K6" s="329" t="s">
        <v>57</v>
      </c>
      <c r="L6" s="21"/>
      <c r="M6" s="329" t="s">
        <v>58</v>
      </c>
      <c r="N6" s="21"/>
      <c r="O6" s="329" t="s">
        <v>59</v>
      </c>
      <c r="P6" s="21"/>
      <c r="Q6" s="329" t="s">
        <v>60</v>
      </c>
      <c r="R6" s="21"/>
      <c r="S6" s="17"/>
      <c r="T6" s="22"/>
      <c r="U6" s="17"/>
      <c r="V6" s="17"/>
      <c r="W6" s="885" t="s">
        <v>61</v>
      </c>
      <c r="X6" s="885"/>
      <c r="Y6" s="329" t="s">
        <v>62</v>
      </c>
      <c r="Z6" s="329"/>
      <c r="AA6" s="329" t="s">
        <v>63</v>
      </c>
      <c r="AB6" s="21"/>
      <c r="AC6" s="329" t="s">
        <v>64</v>
      </c>
      <c r="AD6" s="13"/>
      <c r="AE6" s="408"/>
    </row>
    <row r="7" spans="1:31" s="15" customFormat="1" ht="15.75" customHeight="1">
      <c r="A7" s="16"/>
      <c r="B7" s="13"/>
      <c r="C7" s="21"/>
      <c r="D7" s="17"/>
      <c r="E7" s="329"/>
      <c r="F7" s="21"/>
      <c r="G7" s="329"/>
      <c r="H7" s="21"/>
      <c r="I7" s="329" t="s">
        <v>65</v>
      </c>
      <c r="J7" s="21"/>
      <c r="K7" s="329" t="s">
        <v>66</v>
      </c>
      <c r="L7" s="21"/>
      <c r="M7" s="329" t="s">
        <v>67</v>
      </c>
      <c r="N7" s="21"/>
      <c r="O7" s="329" t="s">
        <v>68</v>
      </c>
      <c r="P7" s="21"/>
      <c r="Q7" s="61"/>
      <c r="R7" s="22"/>
      <c r="S7" s="17"/>
      <c r="T7" s="17"/>
      <c r="U7" s="17"/>
      <c r="V7" s="17"/>
      <c r="W7" s="885" t="s">
        <v>69</v>
      </c>
      <c r="X7" s="885"/>
      <c r="Y7" s="329" t="s">
        <v>70</v>
      </c>
      <c r="Z7" s="329"/>
      <c r="AA7" s="61"/>
      <c r="AB7" s="22"/>
      <c r="AC7" s="329" t="s">
        <v>318</v>
      </c>
      <c r="AD7" s="13"/>
      <c r="AE7" s="408"/>
    </row>
    <row r="8" spans="1:31" s="15" customFormat="1" ht="12.95" customHeight="1">
      <c r="A8" s="16"/>
      <c r="B8" s="24"/>
      <c r="C8" s="22"/>
      <c r="D8" s="22"/>
      <c r="E8" s="17"/>
      <c r="F8" s="21"/>
      <c r="G8" s="23"/>
      <c r="H8" s="22"/>
      <c r="I8" s="61"/>
      <c r="J8" s="21"/>
      <c r="K8" s="329" t="s">
        <v>72</v>
      </c>
      <c r="L8" s="21"/>
      <c r="M8" s="329" t="s">
        <v>56</v>
      </c>
      <c r="N8" s="21"/>
      <c r="O8" s="329" t="s">
        <v>73</v>
      </c>
      <c r="P8" s="21"/>
      <c r="Q8" s="61"/>
      <c r="R8" s="17"/>
      <c r="S8" s="17"/>
      <c r="T8" s="17"/>
      <c r="U8" s="17"/>
      <c r="V8" s="17"/>
      <c r="W8" s="61"/>
      <c r="X8" s="61"/>
      <c r="Y8" s="61"/>
      <c r="Z8" s="61"/>
      <c r="AA8" s="61"/>
      <c r="AB8" s="22"/>
      <c r="AC8" s="61"/>
      <c r="AD8" s="20"/>
      <c r="AE8" s="409"/>
    </row>
    <row r="9" spans="1:31" s="15" customFormat="1" ht="12.95" customHeight="1">
      <c r="A9" s="16"/>
      <c r="B9" s="24"/>
      <c r="C9" s="22"/>
      <c r="D9" s="22"/>
      <c r="E9" s="17"/>
      <c r="F9" s="21"/>
      <c r="G9" s="23"/>
      <c r="H9" s="22"/>
      <c r="I9" s="61"/>
      <c r="J9" s="21"/>
      <c r="K9" s="329" t="s">
        <v>74</v>
      </c>
      <c r="L9" s="21"/>
      <c r="M9" s="329" t="s">
        <v>75</v>
      </c>
      <c r="N9" s="21"/>
      <c r="O9" s="329" t="s">
        <v>76</v>
      </c>
      <c r="P9" s="21"/>
      <c r="Q9" s="61"/>
      <c r="R9" s="17"/>
      <c r="S9" s="17"/>
      <c r="T9" s="17"/>
      <c r="U9" s="17"/>
      <c r="V9" s="17"/>
      <c r="W9" s="61"/>
      <c r="X9" s="61"/>
      <c r="Y9" s="61"/>
      <c r="Z9" s="61"/>
      <c r="AA9" s="61"/>
      <c r="AB9" s="22"/>
      <c r="AC9" s="61"/>
      <c r="AD9" s="20"/>
      <c r="AE9" s="409"/>
    </row>
    <row r="10" spans="1:31" s="15" customFormat="1" ht="15" customHeight="1">
      <c r="A10" s="16"/>
      <c r="B10" s="564" t="s">
        <v>17</v>
      </c>
      <c r="C10" s="17"/>
      <c r="D10" s="17"/>
      <c r="E10" s="17"/>
      <c r="F10" s="21"/>
      <c r="G10" s="17"/>
      <c r="H10" s="17"/>
      <c r="I10" s="61"/>
      <c r="J10" s="21"/>
      <c r="K10" s="329"/>
      <c r="L10" s="21"/>
      <c r="M10" s="329"/>
      <c r="N10" s="21"/>
      <c r="O10" s="329"/>
      <c r="P10" s="21"/>
      <c r="Q10" s="23"/>
      <c r="R10" s="17"/>
      <c r="S10" s="17"/>
      <c r="T10" s="564" t="s">
        <v>17</v>
      </c>
      <c r="U10" s="17"/>
      <c r="V10" s="17"/>
      <c r="W10" s="61"/>
      <c r="X10" s="61"/>
      <c r="Y10" s="61"/>
      <c r="Z10" s="61"/>
      <c r="AA10" s="61"/>
      <c r="AB10" s="22"/>
      <c r="AC10" s="410"/>
      <c r="AD10" s="20"/>
      <c r="AE10" s="409"/>
    </row>
    <row r="11" spans="1:31" s="15" customFormat="1" ht="12.95" customHeight="1">
      <c r="A11" s="16"/>
      <c r="B11" s="565" t="s">
        <v>21</v>
      </c>
      <c r="C11" s="21"/>
      <c r="D11" s="17"/>
      <c r="E11" s="61" t="s">
        <v>25</v>
      </c>
      <c r="F11" s="17"/>
      <c r="G11" s="61" t="s">
        <v>77</v>
      </c>
      <c r="H11" s="17"/>
      <c r="I11" s="61" t="s">
        <v>78</v>
      </c>
      <c r="J11" s="17"/>
      <c r="K11" s="61" t="s">
        <v>79</v>
      </c>
      <c r="L11" s="17"/>
      <c r="M11" s="61" t="s">
        <v>80</v>
      </c>
      <c r="N11" s="17"/>
      <c r="O11" s="61" t="s">
        <v>81</v>
      </c>
      <c r="P11" s="21"/>
      <c r="Q11" s="61" t="s">
        <v>82</v>
      </c>
      <c r="R11" s="17"/>
      <c r="S11" s="17"/>
      <c r="T11" s="565" t="s">
        <v>21</v>
      </c>
      <c r="U11" s="22"/>
      <c r="V11" s="17"/>
      <c r="W11" s="886" t="s">
        <v>83</v>
      </c>
      <c r="X11" s="886"/>
      <c r="Y11" s="61" t="s">
        <v>84</v>
      </c>
      <c r="Z11" s="61"/>
      <c r="AA11" s="61" t="s">
        <v>85</v>
      </c>
      <c r="AB11" s="17"/>
      <c r="AC11" s="61" t="s">
        <v>85</v>
      </c>
      <c r="AD11" s="20"/>
      <c r="AE11" s="409"/>
    </row>
    <row r="12" spans="1:31" s="15" customFormat="1" ht="12.95" customHeight="1">
      <c r="A12" s="16"/>
      <c r="B12" s="24"/>
      <c r="C12" s="17"/>
      <c r="D12" s="17"/>
      <c r="E12" s="17"/>
      <c r="F12" s="17"/>
      <c r="G12" s="17"/>
      <c r="H12" s="17"/>
      <c r="I12" s="61" t="s">
        <v>86</v>
      </c>
      <c r="J12" s="17"/>
      <c r="K12" s="61" t="s">
        <v>87</v>
      </c>
      <c r="L12" s="17"/>
      <c r="M12" s="61" t="s">
        <v>88</v>
      </c>
      <c r="N12" s="17"/>
      <c r="O12" s="61" t="s">
        <v>89</v>
      </c>
      <c r="P12" s="17"/>
      <c r="Q12" s="61" t="s">
        <v>90</v>
      </c>
      <c r="R12" s="17"/>
      <c r="S12" s="17"/>
      <c r="T12" s="17"/>
      <c r="U12" s="17"/>
      <c r="V12" s="17"/>
      <c r="W12" s="886" t="s">
        <v>91</v>
      </c>
      <c r="X12" s="886"/>
      <c r="Y12" s="61" t="s">
        <v>92</v>
      </c>
      <c r="Z12" s="61"/>
      <c r="AA12" s="61" t="s">
        <v>93</v>
      </c>
      <c r="AB12" s="17"/>
      <c r="AC12" s="61" t="s">
        <v>319</v>
      </c>
      <c r="AD12" s="20"/>
      <c r="AE12" s="409"/>
    </row>
    <row r="13" spans="1:31" s="15" customFormat="1" ht="12.95" customHeight="1">
      <c r="A13" s="16"/>
      <c r="B13" s="24"/>
      <c r="C13" s="17"/>
      <c r="D13" s="17"/>
      <c r="E13" s="17"/>
      <c r="F13" s="17"/>
      <c r="G13" s="17"/>
      <c r="H13" s="17"/>
      <c r="I13" s="61" t="s">
        <v>95</v>
      </c>
      <c r="J13" s="17"/>
      <c r="K13" s="61" t="s">
        <v>96</v>
      </c>
      <c r="L13" s="17"/>
      <c r="M13" s="61" t="s">
        <v>97</v>
      </c>
      <c r="N13" s="17"/>
      <c r="O13" s="61" t="s">
        <v>98</v>
      </c>
      <c r="P13" s="17"/>
      <c r="Q13" s="17"/>
      <c r="R13" s="17"/>
      <c r="S13" s="17"/>
      <c r="T13" s="17"/>
      <c r="U13" s="17"/>
      <c r="V13" s="17"/>
      <c r="W13" s="22"/>
      <c r="X13" s="22"/>
      <c r="Y13" s="61" t="s">
        <v>99</v>
      </c>
      <c r="Z13" s="61"/>
      <c r="AA13" s="61" t="s">
        <v>100</v>
      </c>
      <c r="AB13" s="17"/>
      <c r="AC13" s="61" t="s">
        <v>320</v>
      </c>
      <c r="AD13" s="20"/>
      <c r="AE13" s="409"/>
    </row>
    <row r="14" spans="1:31" s="15" customFormat="1" ht="12.95" customHeight="1">
      <c r="A14" s="16"/>
      <c r="B14" s="24"/>
      <c r="C14" s="17"/>
      <c r="D14" s="17"/>
      <c r="E14" s="17"/>
      <c r="F14" s="17"/>
      <c r="G14" s="17"/>
      <c r="H14" s="17"/>
      <c r="I14" s="61"/>
      <c r="J14" s="17"/>
      <c r="K14" s="61"/>
      <c r="L14" s="17"/>
      <c r="M14" s="61" t="s">
        <v>102</v>
      </c>
      <c r="N14" s="17"/>
      <c r="O14" s="61"/>
      <c r="P14" s="17"/>
      <c r="Q14" s="17"/>
      <c r="R14" s="17"/>
      <c r="S14" s="17"/>
      <c r="T14" s="17"/>
      <c r="U14" s="17"/>
      <c r="V14" s="17"/>
      <c r="W14" s="17"/>
      <c r="X14" s="22"/>
      <c r="Y14" s="20"/>
      <c r="Z14" s="22"/>
      <c r="AA14" s="17"/>
      <c r="AB14" s="17"/>
      <c r="AC14" s="20"/>
      <c r="AD14" s="20"/>
      <c r="AE14" s="409"/>
    </row>
    <row r="15" spans="1:31" s="15" customFormat="1" ht="5.0999999999999996" customHeight="1">
      <c r="A15" s="16"/>
      <c r="B15" s="24"/>
      <c r="C15" s="17"/>
      <c r="D15" s="17"/>
      <c r="E15" s="21"/>
      <c r="F15" s="17"/>
      <c r="G15" s="17"/>
      <c r="H15" s="17"/>
      <c r="I15" s="17"/>
      <c r="J15" s="17"/>
      <c r="K15" s="17"/>
      <c r="L15" s="17"/>
      <c r="M15" s="20"/>
      <c r="N15" s="20"/>
      <c r="O15" s="17"/>
      <c r="P15" s="17"/>
      <c r="Q15" s="17"/>
      <c r="R15" s="17"/>
      <c r="S15" s="17"/>
      <c r="T15" s="17"/>
      <c r="U15" s="17"/>
      <c r="V15" s="17"/>
      <c r="W15" s="19"/>
      <c r="X15" s="17"/>
      <c r="Y15" s="17"/>
      <c r="Z15" s="17"/>
      <c r="AA15" s="17"/>
      <c r="AB15" s="17"/>
      <c r="AC15" s="17"/>
      <c r="AD15" s="17"/>
    </row>
    <row r="16" spans="1:31" s="15" customFormat="1" ht="5.0999999999999996" customHeight="1">
      <c r="A16" s="16"/>
      <c r="B16" s="24"/>
      <c r="C16" s="17"/>
      <c r="D16" s="17"/>
      <c r="E16" s="62"/>
      <c r="F16" s="25"/>
      <c r="G16" s="25"/>
      <c r="H16" s="25"/>
      <c r="I16" s="25"/>
      <c r="J16" s="25"/>
      <c r="K16" s="25"/>
      <c r="L16" s="25"/>
      <c r="M16" s="63"/>
      <c r="N16" s="63"/>
      <c r="O16" s="25"/>
      <c r="P16" s="25"/>
      <c r="Q16" s="25"/>
      <c r="R16" s="25"/>
      <c r="S16" s="17"/>
      <c r="T16" s="17"/>
      <c r="U16" s="17"/>
      <c r="V16" s="17"/>
      <c r="W16" s="17"/>
      <c r="X16" s="25"/>
      <c r="Y16" s="25"/>
      <c r="Z16" s="25"/>
      <c r="AA16" s="25"/>
      <c r="AB16" s="25"/>
      <c r="AC16" s="25"/>
      <c r="AD16" s="25"/>
    </row>
    <row r="17" spans="1:35" s="15" customFormat="1" ht="15" customHeight="1">
      <c r="A17" s="16"/>
      <c r="B17" s="24"/>
      <c r="C17" s="17"/>
      <c r="D17" s="17"/>
      <c r="E17" s="887" t="s">
        <v>454</v>
      </c>
      <c r="F17" s="887"/>
      <c r="G17" s="887"/>
      <c r="H17" s="887"/>
      <c r="I17" s="887"/>
      <c r="J17" s="887"/>
      <c r="K17" s="887"/>
      <c r="L17" s="887"/>
      <c r="M17" s="887"/>
      <c r="N17" s="887"/>
      <c r="O17" s="887"/>
      <c r="P17" s="887"/>
      <c r="Q17" s="887"/>
      <c r="R17" s="17"/>
      <c r="S17" s="17"/>
      <c r="T17" s="17"/>
      <c r="U17" s="17"/>
      <c r="V17" s="17"/>
      <c r="W17" s="885" t="s">
        <v>453</v>
      </c>
      <c r="X17" s="885"/>
      <c r="Y17" s="885"/>
      <c r="Z17" s="888"/>
      <c r="AA17" s="885"/>
      <c r="AB17" s="885"/>
      <c r="AC17" s="885"/>
      <c r="AD17" s="885"/>
      <c r="AE17" s="26"/>
    </row>
    <row r="18" spans="1:35" s="15" customFormat="1" ht="5.0999999999999996" customHeight="1" thickBot="1">
      <c r="A18" s="27"/>
      <c r="B18" s="65"/>
      <c r="C18" s="28"/>
      <c r="D18" s="28"/>
      <c r="E18" s="66" t="s">
        <v>456</v>
      </c>
      <c r="F18" s="28"/>
      <c r="G18" s="28"/>
      <c r="H18" s="28"/>
      <c r="I18" s="28"/>
      <c r="J18" s="28"/>
      <c r="K18" s="28"/>
      <c r="L18" s="28"/>
      <c r="M18" s="28"/>
      <c r="N18" s="28"/>
      <c r="O18" s="28"/>
      <c r="P18" s="28"/>
      <c r="Q18" s="28"/>
      <c r="R18" s="28"/>
      <c r="S18" s="28"/>
      <c r="T18" s="28"/>
      <c r="U18" s="28"/>
      <c r="V18" s="28"/>
      <c r="W18" s="28"/>
      <c r="X18" s="66"/>
      <c r="Y18" s="28"/>
      <c r="Z18" s="28"/>
      <c r="AA18" s="28"/>
      <c r="AB18" s="28"/>
      <c r="AC18" s="28"/>
      <c r="AD18" s="28"/>
    </row>
    <row r="19" spans="1:35" s="15" customFormat="1" ht="14.25" customHeight="1">
      <c r="A19" s="16"/>
      <c r="B19" s="30" t="s">
        <v>7</v>
      </c>
      <c r="C19" s="30"/>
      <c r="D19" s="30"/>
      <c r="E19" s="31"/>
      <c r="F19" s="31"/>
      <c r="G19" s="31"/>
      <c r="H19" s="31"/>
      <c r="I19" s="31"/>
      <c r="J19" s="31"/>
      <c r="K19" s="31"/>
      <c r="L19" s="31"/>
      <c r="M19" s="31"/>
      <c r="N19" s="31"/>
      <c r="O19" s="31"/>
      <c r="P19" s="31"/>
      <c r="Q19" s="31"/>
      <c r="R19" s="31"/>
      <c r="S19" s="16"/>
      <c r="T19" s="102"/>
      <c r="U19" s="30"/>
      <c r="V19" s="30"/>
      <c r="W19" s="30"/>
      <c r="X19" s="31"/>
      <c r="Y19" s="31"/>
      <c r="Z19" s="46"/>
      <c r="AA19" s="31"/>
      <c r="AB19" s="31"/>
      <c r="AC19" s="31"/>
      <c r="AD19" s="31"/>
      <c r="AE19" s="411"/>
    </row>
    <row r="20" spans="1:35" s="15" customFormat="1" ht="17.25" customHeight="1">
      <c r="A20" s="37"/>
      <c r="B20" s="30" t="s">
        <v>304</v>
      </c>
      <c r="C20" s="32"/>
      <c r="D20" s="30"/>
      <c r="E20" s="398">
        <v>30242.349216999999</v>
      </c>
      <c r="F20" s="322"/>
      <c r="G20" s="399">
        <v>4204.3875200000002</v>
      </c>
      <c r="H20" s="322"/>
      <c r="I20" s="399">
        <v>818.44482000000005</v>
      </c>
      <c r="J20" s="322"/>
      <c r="K20" s="399">
        <v>543.99698899999999</v>
      </c>
      <c r="L20" s="322"/>
      <c r="M20" s="399">
        <v>5135.2964890000003</v>
      </c>
      <c r="N20" s="322"/>
      <c r="O20" s="399">
        <v>488.03461600000003</v>
      </c>
      <c r="P20" s="322"/>
      <c r="Q20" s="399">
        <v>3367.7868629999998</v>
      </c>
      <c r="R20" s="399"/>
      <c r="S20" s="399"/>
      <c r="T20" s="30" t="s">
        <v>304</v>
      </c>
      <c r="U20" s="32"/>
      <c r="V20" s="30"/>
      <c r="W20" s="399">
        <v>3957.9181279999998</v>
      </c>
      <c r="X20" s="33"/>
      <c r="Y20" s="412">
        <v>9177.7502260000001</v>
      </c>
      <c r="Z20" s="378"/>
      <c r="AA20" s="399">
        <v>2410.5336400000001</v>
      </c>
      <c r="AB20" s="33"/>
      <c r="AC20" s="399">
        <v>138.199926</v>
      </c>
      <c r="AD20" s="33"/>
      <c r="AE20" s="413"/>
    </row>
    <row r="21" spans="1:35" s="15" customFormat="1" ht="17.25" customHeight="1">
      <c r="A21" s="37"/>
      <c r="B21" s="30" t="s">
        <v>32</v>
      </c>
      <c r="C21" s="32"/>
      <c r="D21" s="30"/>
      <c r="E21" s="398">
        <v>28942.690489000001</v>
      </c>
      <c r="F21" s="322"/>
      <c r="G21" s="399">
        <v>4270.4193210000003</v>
      </c>
      <c r="H21" s="322"/>
      <c r="I21" s="399">
        <v>795.69500300000004</v>
      </c>
      <c r="J21" s="322"/>
      <c r="K21" s="399">
        <v>691.85288800000001</v>
      </c>
      <c r="L21" s="322"/>
      <c r="M21" s="399">
        <v>2790.2925620000001</v>
      </c>
      <c r="N21" s="322"/>
      <c r="O21" s="399">
        <v>309.66042099999999</v>
      </c>
      <c r="P21" s="322"/>
      <c r="Q21" s="399">
        <v>3225.0829330000001</v>
      </c>
      <c r="R21" s="399"/>
      <c r="S21" s="399"/>
      <c r="T21" s="30" t="s">
        <v>32</v>
      </c>
      <c r="U21" s="32"/>
      <c r="V21" s="30"/>
      <c r="W21" s="399">
        <v>3421.182421</v>
      </c>
      <c r="X21" s="33"/>
      <c r="Y21" s="412">
        <v>10853.935039</v>
      </c>
      <c r="Z21" s="378"/>
      <c r="AA21" s="399">
        <v>2475.647837</v>
      </c>
      <c r="AB21" s="33"/>
      <c r="AC21" s="399">
        <v>108.92206400000001</v>
      </c>
      <c r="AD21" s="33"/>
      <c r="AE21" s="413"/>
    </row>
    <row r="22" spans="1:35" s="15" customFormat="1" ht="17.25" customHeight="1">
      <c r="A22" s="37"/>
      <c r="B22" s="30" t="s">
        <v>306</v>
      </c>
      <c r="C22" s="32"/>
      <c r="D22" s="30"/>
      <c r="E22" s="398">
        <v>28714.724150999999</v>
      </c>
      <c r="F22" s="322"/>
      <c r="G22" s="399">
        <v>4555.7855159999999</v>
      </c>
      <c r="H22" s="322"/>
      <c r="I22" s="399">
        <v>718.15675599999997</v>
      </c>
      <c r="J22" s="322"/>
      <c r="K22" s="399">
        <v>917.46887200000003</v>
      </c>
      <c r="L22" s="322"/>
      <c r="M22" s="399">
        <v>3084.3453840000002</v>
      </c>
      <c r="N22" s="322"/>
      <c r="O22" s="399">
        <v>311.50318099999998</v>
      </c>
      <c r="P22" s="322"/>
      <c r="Q22" s="399">
        <v>3277.4309429999998</v>
      </c>
      <c r="R22" s="399"/>
      <c r="S22" s="399"/>
      <c r="T22" s="30" t="s">
        <v>305</v>
      </c>
      <c r="U22" s="32"/>
      <c r="V22" s="30"/>
      <c r="W22" s="399">
        <v>3637.1486289999998</v>
      </c>
      <c r="X22" s="33"/>
      <c r="Y22" s="412">
        <v>9523.8695059999991</v>
      </c>
      <c r="Z22" s="378"/>
      <c r="AA22" s="399">
        <v>2564.653444</v>
      </c>
      <c r="AB22" s="33"/>
      <c r="AC22" s="399">
        <v>124.36192</v>
      </c>
      <c r="AD22" s="33"/>
      <c r="AE22" s="413"/>
    </row>
    <row r="23" spans="1:35" s="630" customFormat="1" ht="17.25" customHeight="1">
      <c r="A23" s="672"/>
      <c r="B23" s="634" t="s">
        <v>458</v>
      </c>
      <c r="C23" s="631"/>
      <c r="D23" s="634"/>
      <c r="E23" s="607">
        <v>30658.564804000001</v>
      </c>
      <c r="F23" s="578"/>
      <c r="G23" s="609">
        <v>4720.6282709999996</v>
      </c>
      <c r="H23" s="578"/>
      <c r="I23" s="609">
        <v>772.91035999999997</v>
      </c>
      <c r="J23" s="578"/>
      <c r="K23" s="609">
        <v>1065.8712820000001</v>
      </c>
      <c r="L23" s="578"/>
      <c r="M23" s="609">
        <v>4284.357352</v>
      </c>
      <c r="N23" s="578"/>
      <c r="O23" s="609">
        <v>389.952359</v>
      </c>
      <c r="P23" s="578"/>
      <c r="Q23" s="609">
        <v>3659.8785349999998</v>
      </c>
      <c r="R23" s="609"/>
      <c r="S23" s="609"/>
      <c r="T23" s="634" t="s">
        <v>458</v>
      </c>
      <c r="U23" s="631"/>
      <c r="V23" s="634"/>
      <c r="W23" s="609">
        <v>3877.3045910000001</v>
      </c>
      <c r="X23" s="628"/>
      <c r="Y23" s="610">
        <v>9219.6266730000007</v>
      </c>
      <c r="Z23" s="670"/>
      <c r="AA23" s="609">
        <v>2564.057859</v>
      </c>
      <c r="AB23" s="628"/>
      <c r="AC23" s="609">
        <v>103.97752199999999</v>
      </c>
      <c r="AD23" s="628"/>
      <c r="AE23" s="577"/>
    </row>
    <row r="24" spans="1:35" s="630" customFormat="1" ht="17.25" customHeight="1">
      <c r="A24" s="672"/>
      <c r="B24" s="634" t="s">
        <v>464</v>
      </c>
      <c r="C24" s="631"/>
      <c r="D24" s="634"/>
      <c r="E24" s="607">
        <v>35342.494385999998</v>
      </c>
      <c r="F24" s="578"/>
      <c r="G24" s="609">
        <v>4625.2336240000004</v>
      </c>
      <c r="H24" s="578"/>
      <c r="I24" s="609">
        <v>927.75754500000005</v>
      </c>
      <c r="J24" s="578"/>
      <c r="K24" s="609">
        <v>986.02403100000004</v>
      </c>
      <c r="L24" s="578"/>
      <c r="M24" s="609">
        <v>4972.4968319999998</v>
      </c>
      <c r="N24" s="578"/>
      <c r="O24" s="609">
        <v>767.58034999999995</v>
      </c>
      <c r="P24" s="578"/>
      <c r="Q24" s="609">
        <v>3574.7064759999998</v>
      </c>
      <c r="R24" s="609"/>
      <c r="S24" s="609"/>
      <c r="T24" s="634" t="s">
        <v>464</v>
      </c>
      <c r="U24" s="631"/>
      <c r="V24" s="634"/>
      <c r="W24" s="609">
        <v>4293.7923940000001</v>
      </c>
      <c r="X24" s="628"/>
      <c r="Y24" s="610">
        <v>12438.815576999999</v>
      </c>
      <c r="Z24" s="670"/>
      <c r="AA24" s="609">
        <v>2659.2985490000001</v>
      </c>
      <c r="AB24" s="628"/>
      <c r="AC24" s="609">
        <v>96.789007999999995</v>
      </c>
      <c r="AD24" s="628"/>
      <c r="AE24" s="577"/>
    </row>
    <row r="25" spans="1:35" s="630" customFormat="1" ht="17.25" customHeight="1">
      <c r="A25" s="672"/>
      <c r="B25" s="671" t="s">
        <v>482</v>
      </c>
      <c r="C25" s="631"/>
      <c r="D25" s="634"/>
      <c r="E25" s="607">
        <v>38090.125607000002</v>
      </c>
      <c r="F25" s="578"/>
      <c r="G25" s="609">
        <v>4899.9331359999996</v>
      </c>
      <c r="H25" s="578"/>
      <c r="I25" s="609">
        <v>840.64556100000004</v>
      </c>
      <c r="J25" s="578"/>
      <c r="K25" s="609">
        <v>1048.9544249999999</v>
      </c>
      <c r="L25" s="578"/>
      <c r="M25" s="609">
        <v>3112.247903</v>
      </c>
      <c r="N25" s="578"/>
      <c r="O25" s="609">
        <v>530.469607</v>
      </c>
      <c r="P25" s="578"/>
      <c r="Q25" s="609">
        <v>3325.6702970000001</v>
      </c>
      <c r="R25" s="609"/>
      <c r="S25" s="609"/>
      <c r="T25" s="671" t="s">
        <v>482</v>
      </c>
      <c r="U25" s="631"/>
      <c r="V25" s="634"/>
      <c r="W25" s="609">
        <v>3481.7552270000001</v>
      </c>
      <c r="X25" s="628"/>
      <c r="Y25" s="610">
        <v>18429.279082000001</v>
      </c>
      <c r="Z25" s="670"/>
      <c r="AA25" s="609">
        <v>2322.8744940000001</v>
      </c>
      <c r="AB25" s="628"/>
      <c r="AC25" s="609">
        <v>98.295874999999995</v>
      </c>
      <c r="AD25" s="628"/>
      <c r="AE25" s="577"/>
    </row>
    <row r="26" spans="1:35" s="630" customFormat="1" ht="17.25" customHeight="1">
      <c r="A26" s="672"/>
      <c r="B26" s="671" t="s">
        <v>474</v>
      </c>
      <c r="C26" s="631"/>
      <c r="D26" s="634"/>
      <c r="E26" s="607">
        <v>31619.762729000005</v>
      </c>
      <c r="F26" s="578"/>
      <c r="G26" s="609">
        <v>5393.0243039999996</v>
      </c>
      <c r="H26" s="578"/>
      <c r="I26" s="609">
        <v>782.66740699999991</v>
      </c>
      <c r="J26" s="578"/>
      <c r="K26" s="609">
        <v>1049.2347150000001</v>
      </c>
      <c r="L26" s="578"/>
      <c r="M26" s="609">
        <v>3419.3351330000005</v>
      </c>
      <c r="N26" s="578"/>
      <c r="O26" s="609">
        <v>404.00760299999996</v>
      </c>
      <c r="P26" s="578"/>
      <c r="Q26" s="609">
        <v>4596.0740379999997</v>
      </c>
      <c r="R26" s="609"/>
      <c r="S26" s="609"/>
      <c r="T26" s="671" t="s">
        <v>474</v>
      </c>
      <c r="U26" s="631"/>
      <c r="V26" s="634"/>
      <c r="W26" s="609">
        <v>4001.7848100000001</v>
      </c>
      <c r="X26" s="628"/>
      <c r="Y26" s="610">
        <v>9226.9337400000004</v>
      </c>
      <c r="Z26" s="670"/>
      <c r="AA26" s="609">
        <v>2634.0698300000004</v>
      </c>
      <c r="AB26" s="628"/>
      <c r="AC26" s="609">
        <v>112.63114899999998</v>
      </c>
      <c r="AD26" s="628"/>
      <c r="AE26" s="577"/>
    </row>
    <row r="27" spans="1:35" s="15" customFormat="1" ht="10.5" customHeight="1">
      <c r="A27" s="37"/>
      <c r="B27" s="38"/>
      <c r="C27" s="39"/>
      <c r="D27" s="38"/>
      <c r="E27" s="402"/>
      <c r="F27" s="403"/>
      <c r="G27" s="404"/>
      <c r="H27" s="403"/>
      <c r="I27" s="404"/>
      <c r="J27" s="403"/>
      <c r="K27" s="404"/>
      <c r="L27" s="403"/>
      <c r="M27" s="404"/>
      <c r="N27" s="403"/>
      <c r="O27" s="404"/>
      <c r="P27" s="403"/>
      <c r="Q27" s="404"/>
      <c r="R27" s="404"/>
      <c r="S27" s="404"/>
      <c r="T27" s="104"/>
      <c r="U27" s="39"/>
      <c r="V27" s="38"/>
      <c r="W27" s="404"/>
      <c r="X27" s="40"/>
      <c r="Y27" s="414"/>
      <c r="Z27" s="415"/>
      <c r="AA27" s="404"/>
      <c r="AB27" s="40"/>
      <c r="AC27" s="404"/>
      <c r="AD27" s="40"/>
      <c r="AE27" s="413"/>
    </row>
    <row r="28" spans="1:35" s="15" customFormat="1" ht="10.5" customHeight="1">
      <c r="A28" s="16"/>
      <c r="B28" s="30"/>
      <c r="C28" s="407"/>
      <c r="D28" s="30"/>
      <c r="E28" s="398"/>
      <c r="F28" s="399"/>
      <c r="G28" s="399"/>
      <c r="H28" s="399"/>
      <c r="I28" s="399"/>
      <c r="J28" s="399"/>
      <c r="K28" s="399"/>
      <c r="L28" s="399"/>
      <c r="M28" s="399"/>
      <c r="N28" s="399"/>
      <c r="O28" s="399"/>
      <c r="P28" s="399"/>
      <c r="Q28" s="399"/>
      <c r="R28" s="399"/>
      <c r="S28" s="399"/>
      <c r="T28" s="376"/>
      <c r="U28" s="399"/>
      <c r="V28" s="399"/>
      <c r="W28" s="399"/>
      <c r="X28" s="399"/>
      <c r="Y28" s="412"/>
      <c r="Z28" s="376"/>
      <c r="AA28" s="399"/>
      <c r="AB28" s="399"/>
      <c r="AC28" s="399"/>
      <c r="AD28" s="33"/>
      <c r="AE28" s="413"/>
    </row>
    <row r="29" spans="1:35" s="630" customFormat="1" ht="17.100000000000001" customHeight="1">
      <c r="A29" s="627"/>
      <c r="B29" s="671" t="s">
        <v>482</v>
      </c>
      <c r="C29" s="631"/>
      <c r="D29" s="634" t="s">
        <v>40</v>
      </c>
      <c r="E29" s="607">
        <v>2476.557906</v>
      </c>
      <c r="F29" s="608"/>
      <c r="G29" s="609">
        <v>420.24938300000002</v>
      </c>
      <c r="H29" s="608"/>
      <c r="I29" s="609">
        <v>89.359806000000006</v>
      </c>
      <c r="J29" s="608"/>
      <c r="K29" s="609">
        <v>109.725189</v>
      </c>
      <c r="L29" s="608"/>
      <c r="M29" s="609">
        <v>291.36711700000001</v>
      </c>
      <c r="N29" s="608"/>
      <c r="O29" s="609">
        <v>48.198725000000003</v>
      </c>
      <c r="P29" s="608"/>
      <c r="Q29" s="609">
        <v>287.67163799999997</v>
      </c>
      <c r="R29" s="628"/>
      <c r="S29" s="627"/>
      <c r="T29" s="671" t="s">
        <v>482</v>
      </c>
      <c r="U29" s="631"/>
      <c r="V29" s="634" t="s">
        <v>40</v>
      </c>
      <c r="W29" s="609">
        <v>344.83673499999998</v>
      </c>
      <c r="X29" s="608"/>
      <c r="Y29" s="609">
        <v>662.83953199999996</v>
      </c>
      <c r="Z29" s="608"/>
      <c r="AA29" s="609">
        <v>212.33791400000001</v>
      </c>
      <c r="AB29" s="608"/>
      <c r="AC29" s="609">
        <v>9.9718669999999996</v>
      </c>
      <c r="AD29" s="608"/>
      <c r="AE29" s="609"/>
      <c r="AF29" s="608"/>
      <c r="AG29" s="609"/>
      <c r="AH29" s="608"/>
      <c r="AI29" s="609"/>
    </row>
    <row r="30" spans="1:35" s="630" customFormat="1" ht="17.100000000000001" customHeight="1">
      <c r="A30" s="627"/>
      <c r="B30" s="634"/>
      <c r="C30" s="631"/>
      <c r="D30" s="635" t="s">
        <v>33</v>
      </c>
      <c r="E30" s="607">
        <v>2348.9123020000002</v>
      </c>
      <c r="F30" s="608"/>
      <c r="G30" s="609">
        <v>315.743741</v>
      </c>
      <c r="H30" s="608"/>
      <c r="I30" s="609">
        <v>65.555015999999995</v>
      </c>
      <c r="J30" s="608"/>
      <c r="K30" s="609">
        <v>77.041199000000006</v>
      </c>
      <c r="L30" s="608"/>
      <c r="M30" s="609">
        <v>419.96461699999998</v>
      </c>
      <c r="N30" s="608"/>
      <c r="O30" s="609">
        <v>61.440551999999997</v>
      </c>
      <c r="P30" s="608"/>
      <c r="Q30" s="609">
        <v>289.86203899999998</v>
      </c>
      <c r="R30" s="628"/>
      <c r="S30" s="627"/>
      <c r="T30" s="634"/>
      <c r="U30" s="631"/>
      <c r="V30" s="635" t="s">
        <v>33</v>
      </c>
      <c r="W30" s="609">
        <v>285.16987499999999</v>
      </c>
      <c r="X30" s="608"/>
      <c r="Y30" s="609">
        <v>664.14115000000004</v>
      </c>
      <c r="Z30" s="608"/>
      <c r="AA30" s="609">
        <v>164.15189100000001</v>
      </c>
      <c r="AB30" s="608"/>
      <c r="AC30" s="609">
        <v>5.8422219999999996</v>
      </c>
      <c r="AD30" s="608"/>
      <c r="AE30" s="609"/>
      <c r="AF30" s="608"/>
      <c r="AG30" s="609"/>
      <c r="AH30" s="608"/>
      <c r="AI30" s="609"/>
    </row>
    <row r="31" spans="1:35" s="630" customFormat="1" ht="17.100000000000001" customHeight="1">
      <c r="A31" s="627"/>
      <c r="B31" s="634"/>
      <c r="C31" s="631"/>
      <c r="D31" s="635" t="s">
        <v>34</v>
      </c>
      <c r="E31" s="607">
        <v>2594.1917279999998</v>
      </c>
      <c r="F31" s="608"/>
      <c r="G31" s="609">
        <v>420.09065299999997</v>
      </c>
      <c r="H31" s="608"/>
      <c r="I31" s="609">
        <v>75.507153000000002</v>
      </c>
      <c r="J31" s="608"/>
      <c r="K31" s="609">
        <v>86.763157000000007</v>
      </c>
      <c r="L31" s="608"/>
      <c r="M31" s="609">
        <v>393.733542</v>
      </c>
      <c r="N31" s="608"/>
      <c r="O31" s="609">
        <v>69.386612</v>
      </c>
      <c r="P31" s="608"/>
      <c r="Q31" s="609">
        <v>324.28428500000001</v>
      </c>
      <c r="R31" s="628"/>
      <c r="S31" s="627"/>
      <c r="T31" s="634"/>
      <c r="U31" s="631"/>
      <c r="V31" s="635" t="s">
        <v>34</v>
      </c>
      <c r="W31" s="609">
        <v>316.11182700000001</v>
      </c>
      <c r="X31" s="608"/>
      <c r="Y31" s="609">
        <v>702.64374199999997</v>
      </c>
      <c r="Z31" s="608"/>
      <c r="AA31" s="609">
        <v>198.698218</v>
      </c>
      <c r="AB31" s="608"/>
      <c r="AC31" s="609">
        <v>6.9725390000000003</v>
      </c>
      <c r="AD31" s="608"/>
      <c r="AE31" s="609"/>
      <c r="AF31" s="608"/>
      <c r="AG31" s="609"/>
      <c r="AH31" s="608"/>
      <c r="AI31" s="609"/>
    </row>
    <row r="32" spans="1:35" s="630" customFormat="1" ht="17.100000000000001" customHeight="1">
      <c r="A32" s="627"/>
      <c r="B32" s="634"/>
      <c r="C32" s="631"/>
      <c r="D32" s="635" t="s">
        <v>312</v>
      </c>
      <c r="E32" s="607">
        <v>11843.721455000001</v>
      </c>
      <c r="F32" s="608"/>
      <c r="G32" s="609">
        <v>409.767045</v>
      </c>
      <c r="H32" s="608"/>
      <c r="I32" s="609">
        <v>31.180620000000001</v>
      </c>
      <c r="J32" s="608"/>
      <c r="K32" s="609">
        <v>79.337877000000006</v>
      </c>
      <c r="L32" s="608"/>
      <c r="M32" s="609">
        <v>311.63475299999999</v>
      </c>
      <c r="N32" s="608"/>
      <c r="O32" s="609">
        <v>27.65943</v>
      </c>
      <c r="P32" s="608"/>
      <c r="Q32" s="609">
        <v>303.96635900000001</v>
      </c>
      <c r="R32" s="628"/>
      <c r="S32" s="627"/>
      <c r="T32" s="634"/>
      <c r="U32" s="631"/>
      <c r="V32" s="635" t="s">
        <v>312</v>
      </c>
      <c r="W32" s="609">
        <v>233.83573899999999</v>
      </c>
      <c r="X32" s="608"/>
      <c r="Y32" s="609">
        <v>10344.217003</v>
      </c>
      <c r="Z32" s="608"/>
      <c r="AA32" s="609">
        <v>97.389426999999998</v>
      </c>
      <c r="AB32" s="608"/>
      <c r="AC32" s="609">
        <v>4.7332020000000004</v>
      </c>
      <c r="AD32" s="608"/>
      <c r="AE32" s="609"/>
      <c r="AF32" s="608"/>
      <c r="AG32" s="609"/>
      <c r="AH32" s="608"/>
      <c r="AI32" s="609"/>
    </row>
    <row r="33" spans="1:35" s="630" customFormat="1" ht="16.5" customHeight="1">
      <c r="A33" s="627"/>
      <c r="B33" s="634"/>
      <c r="C33" s="631"/>
      <c r="D33" s="635" t="s">
        <v>35</v>
      </c>
      <c r="E33" s="607">
        <v>1732.503365</v>
      </c>
      <c r="F33" s="608"/>
      <c r="G33" s="609">
        <v>381.76806399999998</v>
      </c>
      <c r="H33" s="608"/>
      <c r="I33" s="609">
        <v>43.065094000000002</v>
      </c>
      <c r="J33" s="608"/>
      <c r="K33" s="609">
        <v>78.044599000000005</v>
      </c>
      <c r="L33" s="608"/>
      <c r="M33" s="609">
        <v>140.572259</v>
      </c>
      <c r="N33" s="608"/>
      <c r="O33" s="609">
        <v>39.794345999999997</v>
      </c>
      <c r="P33" s="608"/>
      <c r="Q33" s="609">
        <v>251.35922500000001</v>
      </c>
      <c r="R33" s="628"/>
      <c r="S33" s="627"/>
      <c r="T33" s="634"/>
      <c r="U33" s="631"/>
      <c r="V33" s="635" t="s">
        <v>35</v>
      </c>
      <c r="W33" s="609">
        <v>206.49940900000001</v>
      </c>
      <c r="X33" s="608"/>
      <c r="Y33" s="609">
        <v>471.65431000000001</v>
      </c>
      <c r="Z33" s="608"/>
      <c r="AA33" s="609">
        <v>113.101429</v>
      </c>
      <c r="AB33" s="608"/>
      <c r="AC33" s="609">
        <v>6.6446300000000003</v>
      </c>
      <c r="AD33" s="608"/>
      <c r="AE33" s="609"/>
      <c r="AF33" s="608"/>
      <c r="AG33" s="609"/>
      <c r="AH33" s="608"/>
      <c r="AI33" s="609"/>
    </row>
    <row r="34" spans="1:35" s="630" customFormat="1" ht="16.5" customHeight="1">
      <c r="A34" s="627"/>
      <c r="B34" s="634"/>
      <c r="C34" s="631"/>
      <c r="D34" s="635" t="s">
        <v>36</v>
      </c>
      <c r="E34" s="607">
        <v>2211.343926</v>
      </c>
      <c r="F34" s="608"/>
      <c r="G34" s="609">
        <v>443.36856699999998</v>
      </c>
      <c r="H34" s="608"/>
      <c r="I34" s="609">
        <v>64.941838000000004</v>
      </c>
      <c r="J34" s="608"/>
      <c r="K34" s="609">
        <v>71.871053000000003</v>
      </c>
      <c r="L34" s="608"/>
      <c r="M34" s="609">
        <v>170.330826</v>
      </c>
      <c r="N34" s="608"/>
      <c r="O34" s="609">
        <v>27.177288999999998</v>
      </c>
      <c r="P34" s="608"/>
      <c r="Q34" s="609">
        <v>231.43058099999999</v>
      </c>
      <c r="R34" s="628"/>
      <c r="S34" s="627"/>
      <c r="T34" s="634"/>
      <c r="U34" s="631"/>
      <c r="V34" s="635" t="s">
        <v>36</v>
      </c>
      <c r="W34" s="609">
        <v>256.20286499999997</v>
      </c>
      <c r="X34" s="608"/>
      <c r="Y34" s="609">
        <v>741.70067700000004</v>
      </c>
      <c r="Z34" s="608"/>
      <c r="AA34" s="609">
        <v>196.79048900000001</v>
      </c>
      <c r="AB34" s="608"/>
      <c r="AC34" s="609">
        <v>7.5297409999999996</v>
      </c>
      <c r="AD34" s="608"/>
      <c r="AE34" s="609"/>
      <c r="AF34" s="608"/>
      <c r="AG34" s="609"/>
      <c r="AH34" s="608"/>
      <c r="AI34" s="609"/>
    </row>
    <row r="35" spans="1:35" s="630" customFormat="1" ht="16.5" customHeight="1">
      <c r="A35" s="627"/>
      <c r="B35" s="634"/>
      <c r="C35" s="631"/>
      <c r="D35" s="635" t="s">
        <v>448</v>
      </c>
      <c r="E35" s="607">
        <v>2563.3564240000001</v>
      </c>
      <c r="F35" s="608"/>
      <c r="G35" s="609">
        <v>423.84229800000003</v>
      </c>
      <c r="H35" s="608"/>
      <c r="I35" s="609">
        <v>88.425462999999993</v>
      </c>
      <c r="J35" s="608"/>
      <c r="K35" s="609">
        <v>81.080810999999997</v>
      </c>
      <c r="L35" s="608"/>
      <c r="M35" s="609">
        <v>227.16706500000001</v>
      </c>
      <c r="N35" s="608"/>
      <c r="O35" s="609">
        <v>55.090305999999998</v>
      </c>
      <c r="P35" s="608"/>
      <c r="Q35" s="609">
        <v>257.197069</v>
      </c>
      <c r="R35" s="628"/>
      <c r="S35" s="627"/>
      <c r="T35" s="634"/>
      <c r="U35" s="631"/>
      <c r="V35" s="635" t="s">
        <v>448</v>
      </c>
      <c r="W35" s="609">
        <v>345.59900199999998</v>
      </c>
      <c r="X35" s="608"/>
      <c r="Y35" s="609">
        <v>866.07798300000002</v>
      </c>
      <c r="Z35" s="608"/>
      <c r="AA35" s="609">
        <v>206.06723099999999</v>
      </c>
      <c r="AB35" s="608"/>
      <c r="AC35" s="609">
        <v>12.809196</v>
      </c>
      <c r="AD35" s="608"/>
      <c r="AE35" s="609"/>
      <c r="AF35" s="608"/>
      <c r="AG35" s="609"/>
      <c r="AH35" s="608"/>
      <c r="AI35" s="609"/>
    </row>
    <row r="36" spans="1:35" s="630" customFormat="1" ht="16.5" customHeight="1">
      <c r="A36" s="627"/>
      <c r="B36" s="634"/>
      <c r="C36" s="631"/>
      <c r="D36" s="635" t="s">
        <v>37</v>
      </c>
      <c r="E36" s="607">
        <v>2464.5325520000001</v>
      </c>
      <c r="F36" s="608"/>
      <c r="G36" s="609">
        <v>425.10835700000001</v>
      </c>
      <c r="H36" s="608"/>
      <c r="I36" s="609">
        <v>73.596560999999994</v>
      </c>
      <c r="J36" s="608"/>
      <c r="K36" s="609">
        <v>85.358172999999994</v>
      </c>
      <c r="L36" s="608"/>
      <c r="M36" s="609">
        <v>236.92425600000001</v>
      </c>
      <c r="N36" s="608"/>
      <c r="O36" s="609">
        <v>14.708163000000001</v>
      </c>
      <c r="P36" s="608"/>
      <c r="Q36" s="609">
        <v>269.10368499999998</v>
      </c>
      <c r="R36" s="628"/>
      <c r="S36" s="627"/>
      <c r="T36" s="634"/>
      <c r="U36" s="631"/>
      <c r="V36" s="635" t="s">
        <v>37</v>
      </c>
      <c r="W36" s="609">
        <v>279.34950800000001</v>
      </c>
      <c r="X36" s="608"/>
      <c r="Y36" s="609">
        <v>837.304216</v>
      </c>
      <c r="Z36" s="608"/>
      <c r="AA36" s="609">
        <v>235.53645900000001</v>
      </c>
      <c r="AB36" s="608"/>
      <c r="AC36" s="609">
        <v>7.5431739999999996</v>
      </c>
      <c r="AD36" s="608"/>
      <c r="AE36" s="609"/>
      <c r="AF36" s="608"/>
      <c r="AG36" s="609"/>
      <c r="AH36" s="608"/>
      <c r="AI36" s="609"/>
    </row>
    <row r="37" spans="1:35" s="630" customFormat="1" ht="16.5" customHeight="1">
      <c r="A37" s="627"/>
      <c r="B37" s="634"/>
      <c r="C37" s="631"/>
      <c r="D37" s="635" t="s">
        <v>449</v>
      </c>
      <c r="E37" s="607">
        <v>2597.361676</v>
      </c>
      <c r="F37" s="608"/>
      <c r="G37" s="609">
        <v>426.18382000000003</v>
      </c>
      <c r="H37" s="608"/>
      <c r="I37" s="609">
        <v>95.171603000000005</v>
      </c>
      <c r="J37" s="608"/>
      <c r="K37" s="609">
        <v>87.170863999999995</v>
      </c>
      <c r="L37" s="608"/>
      <c r="M37" s="609">
        <v>222.33947800000001</v>
      </c>
      <c r="N37" s="608"/>
      <c r="O37" s="609">
        <v>26.278219</v>
      </c>
      <c r="P37" s="608"/>
      <c r="Q37" s="609">
        <v>301.75312500000001</v>
      </c>
      <c r="R37" s="628"/>
      <c r="S37" s="627"/>
      <c r="T37" s="634"/>
      <c r="U37" s="631"/>
      <c r="V37" s="635" t="s">
        <v>449</v>
      </c>
      <c r="W37" s="609">
        <v>337.406227</v>
      </c>
      <c r="X37" s="608"/>
      <c r="Y37" s="609">
        <v>841.32989199999997</v>
      </c>
      <c r="Z37" s="608"/>
      <c r="AA37" s="609">
        <v>249.81437600000001</v>
      </c>
      <c r="AB37" s="608"/>
      <c r="AC37" s="609">
        <v>9.9140720000000009</v>
      </c>
      <c r="AD37" s="608"/>
      <c r="AE37" s="609"/>
      <c r="AF37" s="608"/>
      <c r="AG37" s="609"/>
      <c r="AH37" s="608"/>
      <c r="AI37" s="609"/>
    </row>
    <row r="38" spans="1:35" s="630" customFormat="1" ht="16.5" customHeight="1">
      <c r="A38" s="627"/>
      <c r="B38" s="634"/>
      <c r="C38" s="631"/>
      <c r="D38" s="635" t="s">
        <v>38</v>
      </c>
      <c r="E38" s="607">
        <v>2319.835192</v>
      </c>
      <c r="F38" s="608"/>
      <c r="G38" s="609">
        <v>387.75477599999999</v>
      </c>
      <c r="H38" s="608"/>
      <c r="I38" s="609">
        <v>81.416776999999996</v>
      </c>
      <c r="J38" s="608"/>
      <c r="K38" s="609">
        <v>85.033281000000002</v>
      </c>
      <c r="L38" s="608"/>
      <c r="M38" s="609">
        <v>249.41756599999999</v>
      </c>
      <c r="N38" s="608"/>
      <c r="O38" s="609">
        <v>41.037748999999998</v>
      </c>
      <c r="P38" s="608"/>
      <c r="Q38" s="609">
        <v>255.987829</v>
      </c>
      <c r="R38" s="628"/>
      <c r="S38" s="627"/>
      <c r="T38" s="634"/>
      <c r="U38" s="631"/>
      <c r="V38" s="635" t="s">
        <v>38</v>
      </c>
      <c r="W38" s="609">
        <v>276.74281500000001</v>
      </c>
      <c r="X38" s="608"/>
      <c r="Y38" s="609">
        <v>737.77433699999995</v>
      </c>
      <c r="Z38" s="608"/>
      <c r="AA38" s="609">
        <v>194.776126</v>
      </c>
      <c r="AB38" s="608"/>
      <c r="AC38" s="609">
        <v>9.8939360000000001</v>
      </c>
      <c r="AD38" s="608"/>
      <c r="AE38" s="609"/>
      <c r="AF38" s="608"/>
      <c r="AG38" s="609"/>
      <c r="AH38" s="608"/>
      <c r="AI38" s="609"/>
    </row>
    <row r="39" spans="1:35" s="630" customFormat="1" ht="16.5" customHeight="1">
      <c r="A39" s="627"/>
      <c r="B39" s="634"/>
      <c r="C39" s="631"/>
      <c r="D39" s="635" t="s">
        <v>41</v>
      </c>
      <c r="E39" s="607">
        <v>2314.4662429999998</v>
      </c>
      <c r="F39" s="608"/>
      <c r="G39" s="609">
        <v>361.728859</v>
      </c>
      <c r="H39" s="608"/>
      <c r="I39" s="609">
        <v>62.099516999999999</v>
      </c>
      <c r="J39" s="608"/>
      <c r="K39" s="609">
        <v>115.863333</v>
      </c>
      <c r="L39" s="608"/>
      <c r="M39" s="609">
        <v>224.35357200000001</v>
      </c>
      <c r="N39" s="608"/>
      <c r="O39" s="609">
        <v>20.762916000000001</v>
      </c>
      <c r="P39" s="608"/>
      <c r="Q39" s="609">
        <v>311.06887999999998</v>
      </c>
      <c r="R39" s="628"/>
      <c r="S39" s="627"/>
      <c r="T39" s="634"/>
      <c r="U39" s="631"/>
      <c r="V39" s="635" t="s">
        <v>41</v>
      </c>
      <c r="W39" s="609">
        <v>285.73446300000001</v>
      </c>
      <c r="X39" s="608"/>
      <c r="Y39" s="609">
        <v>716.31968700000004</v>
      </c>
      <c r="Z39" s="608"/>
      <c r="AA39" s="609">
        <v>208.67407</v>
      </c>
      <c r="AB39" s="608"/>
      <c r="AC39" s="609">
        <v>7.8609460000000002</v>
      </c>
      <c r="AD39" s="608"/>
      <c r="AE39" s="609"/>
      <c r="AF39" s="608"/>
      <c r="AG39" s="609"/>
      <c r="AH39" s="608"/>
      <c r="AI39" s="609"/>
    </row>
    <row r="40" spans="1:35" s="630" customFormat="1" ht="16.5" customHeight="1">
      <c r="A40" s="627"/>
      <c r="B40" s="634"/>
      <c r="C40" s="631"/>
      <c r="D40" s="635" t="s">
        <v>39</v>
      </c>
      <c r="E40" s="607">
        <v>2623.342838</v>
      </c>
      <c r="F40" s="608"/>
      <c r="G40" s="609">
        <v>484.32757299999997</v>
      </c>
      <c r="H40" s="608"/>
      <c r="I40" s="609">
        <v>70.326113000000007</v>
      </c>
      <c r="J40" s="608"/>
      <c r="K40" s="609">
        <v>91.664889000000002</v>
      </c>
      <c r="L40" s="608"/>
      <c r="M40" s="609">
        <v>224.44285199999999</v>
      </c>
      <c r="N40" s="608"/>
      <c r="O40" s="609">
        <v>98.935299999999998</v>
      </c>
      <c r="P40" s="608"/>
      <c r="Q40" s="609">
        <v>241.98558199999999</v>
      </c>
      <c r="R40" s="628"/>
      <c r="S40" s="627"/>
      <c r="T40" s="634"/>
      <c r="U40" s="631"/>
      <c r="V40" s="635" t="s">
        <v>39</v>
      </c>
      <c r="W40" s="609">
        <v>314.26676200000003</v>
      </c>
      <c r="X40" s="608"/>
      <c r="Y40" s="609">
        <v>843.27655300000004</v>
      </c>
      <c r="Z40" s="608"/>
      <c r="AA40" s="609">
        <v>245.53686400000001</v>
      </c>
      <c r="AB40" s="608"/>
      <c r="AC40" s="609">
        <v>8.5803499999999993</v>
      </c>
      <c r="AD40" s="608"/>
      <c r="AE40" s="609"/>
      <c r="AF40" s="608"/>
      <c r="AG40" s="609"/>
      <c r="AH40" s="608"/>
      <c r="AI40" s="609"/>
    </row>
    <row r="41" spans="1:35" s="630" customFormat="1" ht="16.5" customHeight="1">
      <c r="A41" s="627"/>
      <c r="B41" s="634"/>
      <c r="C41" s="631"/>
      <c r="D41" s="635"/>
      <c r="E41" s="607"/>
      <c r="F41" s="608"/>
      <c r="G41" s="609"/>
      <c r="H41" s="608"/>
      <c r="I41" s="609"/>
      <c r="J41" s="608"/>
      <c r="K41" s="609"/>
      <c r="L41" s="608"/>
      <c r="M41" s="609"/>
      <c r="N41" s="608"/>
      <c r="O41" s="609"/>
      <c r="P41" s="608"/>
      <c r="Q41" s="609"/>
      <c r="R41" s="628"/>
      <c r="S41" s="627"/>
      <c r="T41" s="634"/>
      <c r="U41" s="631"/>
      <c r="V41" s="635"/>
      <c r="W41" s="609"/>
      <c r="X41" s="608"/>
      <c r="Y41" s="609"/>
      <c r="Z41" s="608"/>
      <c r="AA41" s="609"/>
      <c r="AB41" s="608"/>
      <c r="AC41" s="609"/>
      <c r="AD41" s="608"/>
      <c r="AE41" s="609"/>
      <c r="AF41" s="608"/>
      <c r="AG41" s="609"/>
      <c r="AH41" s="608"/>
      <c r="AI41" s="609"/>
    </row>
    <row r="42" spans="1:35" s="630" customFormat="1" ht="16.5" customHeight="1">
      <c r="A42" s="627"/>
      <c r="B42" s="671" t="s">
        <v>474</v>
      </c>
      <c r="C42" s="631"/>
      <c r="D42" s="635" t="s">
        <v>40</v>
      </c>
      <c r="E42" s="607">
        <v>2120.380283</v>
      </c>
      <c r="F42" s="608"/>
      <c r="G42" s="609">
        <v>345.27601800000002</v>
      </c>
      <c r="H42" s="608"/>
      <c r="I42" s="609">
        <v>55.257984999999998</v>
      </c>
      <c r="J42" s="608"/>
      <c r="K42" s="609">
        <v>114.799577</v>
      </c>
      <c r="L42" s="608"/>
      <c r="M42" s="609">
        <v>163.84710200000001</v>
      </c>
      <c r="N42" s="608"/>
      <c r="O42" s="609">
        <v>77.473280000000003</v>
      </c>
      <c r="P42" s="608"/>
      <c r="Q42" s="609">
        <v>283.58362699999998</v>
      </c>
      <c r="R42" s="628"/>
      <c r="S42" s="627"/>
      <c r="T42" s="671" t="s">
        <v>474</v>
      </c>
      <c r="U42" s="631"/>
      <c r="V42" s="635" t="s">
        <v>40</v>
      </c>
      <c r="W42" s="609">
        <v>289.69266900000002</v>
      </c>
      <c r="X42" s="608"/>
      <c r="Y42" s="609">
        <v>588.89922799999999</v>
      </c>
      <c r="Z42" s="608"/>
      <c r="AA42" s="609">
        <v>191.23747399999999</v>
      </c>
      <c r="AB42" s="608"/>
      <c r="AC42" s="609">
        <v>10.313323</v>
      </c>
      <c r="AD42" s="608"/>
      <c r="AE42" s="609"/>
      <c r="AF42" s="608"/>
      <c r="AG42" s="609"/>
      <c r="AH42" s="608"/>
      <c r="AI42" s="609"/>
    </row>
    <row r="43" spans="1:35" s="630" customFormat="1" ht="16.5" customHeight="1">
      <c r="A43" s="627"/>
      <c r="B43" s="634"/>
      <c r="C43" s="631"/>
      <c r="D43" s="635" t="s">
        <v>33</v>
      </c>
      <c r="E43" s="607">
        <v>2241.2159539999998</v>
      </c>
      <c r="F43" s="608"/>
      <c r="G43" s="609">
        <v>400.24259799999999</v>
      </c>
      <c r="H43" s="608"/>
      <c r="I43" s="609">
        <v>63.668317999999999</v>
      </c>
      <c r="J43" s="608"/>
      <c r="K43" s="609">
        <v>26.390156000000001</v>
      </c>
      <c r="L43" s="608"/>
      <c r="M43" s="609">
        <v>187.32212799999999</v>
      </c>
      <c r="N43" s="608"/>
      <c r="O43" s="609">
        <v>41.801830000000002</v>
      </c>
      <c r="P43" s="608"/>
      <c r="Q43" s="609">
        <v>295.64553100000001</v>
      </c>
      <c r="R43" s="628"/>
      <c r="S43" s="627"/>
      <c r="T43" s="634"/>
      <c r="U43" s="631"/>
      <c r="V43" s="635" t="s">
        <v>33</v>
      </c>
      <c r="W43" s="609">
        <v>291.75390700000003</v>
      </c>
      <c r="X43" s="608"/>
      <c r="Y43" s="609">
        <v>720.69830999999999</v>
      </c>
      <c r="Z43" s="608"/>
      <c r="AA43" s="609">
        <v>203.046784</v>
      </c>
      <c r="AB43" s="608"/>
      <c r="AC43" s="609">
        <v>10.646392000000001</v>
      </c>
      <c r="AD43" s="608"/>
      <c r="AE43" s="609"/>
      <c r="AF43" s="608"/>
      <c r="AG43" s="609"/>
      <c r="AH43" s="608"/>
      <c r="AI43" s="609"/>
    </row>
    <row r="44" spans="1:35" s="630" customFormat="1" ht="16.5" customHeight="1">
      <c r="A44" s="627"/>
      <c r="B44" s="634"/>
      <c r="C44" s="631"/>
      <c r="D44" s="635" t="s">
        <v>34</v>
      </c>
      <c r="E44" s="607">
        <v>2710.2219380000001</v>
      </c>
      <c r="F44" s="608"/>
      <c r="G44" s="609">
        <v>498.66330099999999</v>
      </c>
      <c r="H44" s="608"/>
      <c r="I44" s="609">
        <v>55.461841</v>
      </c>
      <c r="J44" s="608"/>
      <c r="K44" s="609">
        <v>31.520009999999999</v>
      </c>
      <c r="L44" s="608"/>
      <c r="M44" s="609">
        <v>169.855086</v>
      </c>
      <c r="N44" s="608"/>
      <c r="O44" s="609">
        <v>92.136370999999997</v>
      </c>
      <c r="P44" s="608"/>
      <c r="Q44" s="609">
        <v>328.72661099999999</v>
      </c>
      <c r="R44" s="628"/>
      <c r="S44" s="627"/>
      <c r="T44" s="634"/>
      <c r="U44" s="631"/>
      <c r="V44" s="635" t="s">
        <v>34</v>
      </c>
      <c r="W44" s="609">
        <v>377.62123500000001</v>
      </c>
      <c r="X44" s="608"/>
      <c r="Y44" s="609">
        <v>877.41701899999998</v>
      </c>
      <c r="Z44" s="608"/>
      <c r="AA44" s="609">
        <v>269.534155</v>
      </c>
      <c r="AB44" s="608"/>
      <c r="AC44" s="609">
        <v>9.2863089999999993</v>
      </c>
      <c r="AD44" s="608"/>
      <c r="AE44" s="609"/>
      <c r="AF44" s="608"/>
      <c r="AG44" s="609"/>
      <c r="AH44" s="608"/>
      <c r="AI44" s="609"/>
    </row>
    <row r="45" spans="1:35" s="630" customFormat="1" ht="16.5" customHeight="1">
      <c r="A45" s="627"/>
      <c r="B45" s="634"/>
      <c r="C45" s="631"/>
      <c r="D45" s="635" t="s">
        <v>312</v>
      </c>
      <c r="E45" s="607">
        <v>2741.106577</v>
      </c>
      <c r="F45" s="608"/>
      <c r="G45" s="609">
        <v>542.12849700000004</v>
      </c>
      <c r="H45" s="608"/>
      <c r="I45" s="609">
        <v>70.525756000000001</v>
      </c>
      <c r="J45" s="608"/>
      <c r="K45" s="609">
        <v>39.034213999999999</v>
      </c>
      <c r="L45" s="608"/>
      <c r="M45" s="609">
        <v>165.45672400000001</v>
      </c>
      <c r="N45" s="608"/>
      <c r="O45" s="609">
        <v>19.276164000000001</v>
      </c>
      <c r="P45" s="608"/>
      <c r="Q45" s="609">
        <v>394.829678</v>
      </c>
      <c r="R45" s="628"/>
      <c r="S45" s="627"/>
      <c r="T45" s="634"/>
      <c r="U45" s="631"/>
      <c r="V45" s="635" t="s">
        <v>312</v>
      </c>
      <c r="W45" s="609">
        <v>351.46422000000001</v>
      </c>
      <c r="X45" s="608"/>
      <c r="Y45" s="609">
        <v>863.87595699999997</v>
      </c>
      <c r="Z45" s="608"/>
      <c r="AA45" s="609">
        <v>283.09108500000002</v>
      </c>
      <c r="AB45" s="608"/>
      <c r="AC45" s="609">
        <v>11.424282</v>
      </c>
      <c r="AD45" s="608"/>
      <c r="AE45" s="609"/>
      <c r="AF45" s="608"/>
      <c r="AG45" s="609"/>
      <c r="AH45" s="608"/>
      <c r="AI45" s="609"/>
    </row>
    <row r="46" spans="1:35" s="630" customFormat="1" ht="16.5" customHeight="1">
      <c r="A46" s="627"/>
      <c r="B46" s="634"/>
      <c r="C46" s="631"/>
      <c r="D46" s="635" t="s">
        <v>35</v>
      </c>
      <c r="E46" s="607">
        <v>2781.466887</v>
      </c>
      <c r="F46" s="608"/>
      <c r="G46" s="609">
        <v>426.604086</v>
      </c>
      <c r="H46" s="608"/>
      <c r="I46" s="609">
        <v>80.246842000000001</v>
      </c>
      <c r="J46" s="608"/>
      <c r="K46" s="609">
        <v>225.220809</v>
      </c>
      <c r="L46" s="608"/>
      <c r="M46" s="609">
        <v>233.61591899999999</v>
      </c>
      <c r="N46" s="608"/>
      <c r="O46" s="609">
        <v>26.449428999999999</v>
      </c>
      <c r="P46" s="608"/>
      <c r="Q46" s="609">
        <v>301.77053000000001</v>
      </c>
      <c r="R46" s="628"/>
      <c r="S46" s="627"/>
      <c r="T46" s="634"/>
      <c r="U46" s="631"/>
      <c r="V46" s="635" t="s">
        <v>35</v>
      </c>
      <c r="W46" s="609">
        <v>397.56849399999999</v>
      </c>
      <c r="X46" s="608"/>
      <c r="Y46" s="609">
        <v>858.59788800000001</v>
      </c>
      <c r="Z46" s="608"/>
      <c r="AA46" s="609">
        <v>222.87737899999999</v>
      </c>
      <c r="AB46" s="608"/>
      <c r="AC46" s="609">
        <v>8.5155110000000001</v>
      </c>
      <c r="AD46" s="608"/>
      <c r="AE46" s="609"/>
      <c r="AF46" s="608"/>
      <c r="AG46" s="609"/>
      <c r="AH46" s="608"/>
      <c r="AI46" s="609"/>
    </row>
    <row r="47" spans="1:35" s="630" customFormat="1" ht="16.5" customHeight="1">
      <c r="A47" s="627"/>
      <c r="B47" s="634"/>
      <c r="C47" s="631"/>
      <c r="D47" s="635" t="s">
        <v>36</v>
      </c>
      <c r="E47" s="607">
        <v>2637.578751</v>
      </c>
      <c r="F47" s="608"/>
      <c r="G47" s="609">
        <v>483.98452700000001</v>
      </c>
      <c r="H47" s="608"/>
      <c r="I47" s="609">
        <v>76.731164000000007</v>
      </c>
      <c r="J47" s="608"/>
      <c r="K47" s="609">
        <v>30.645575999999998</v>
      </c>
      <c r="L47" s="608"/>
      <c r="M47" s="609">
        <v>413.28821499999998</v>
      </c>
      <c r="N47" s="608"/>
      <c r="O47" s="609">
        <v>27.979040000000001</v>
      </c>
      <c r="P47" s="608"/>
      <c r="Q47" s="609">
        <v>435.61016100000001</v>
      </c>
      <c r="R47" s="628"/>
      <c r="S47" s="627"/>
      <c r="T47" s="634"/>
      <c r="U47" s="631"/>
      <c r="V47" s="635" t="s">
        <v>36</v>
      </c>
      <c r="W47" s="609">
        <v>326.47014300000001</v>
      </c>
      <c r="X47" s="608"/>
      <c r="Y47" s="609">
        <v>644.27385400000003</v>
      </c>
      <c r="Z47" s="608"/>
      <c r="AA47" s="609">
        <v>188.91629900000001</v>
      </c>
      <c r="AB47" s="608"/>
      <c r="AC47" s="609">
        <v>9.6797719999999998</v>
      </c>
      <c r="AD47" s="608"/>
      <c r="AE47" s="609"/>
      <c r="AF47" s="608"/>
      <c r="AG47" s="609"/>
      <c r="AH47" s="608"/>
      <c r="AI47" s="609"/>
    </row>
    <row r="48" spans="1:35" s="630" customFormat="1" ht="16.5" customHeight="1">
      <c r="A48" s="627"/>
      <c r="B48" s="634"/>
      <c r="C48" s="631"/>
      <c r="D48" s="635" t="s">
        <v>448</v>
      </c>
      <c r="E48" s="607">
        <v>2071.0922890000002</v>
      </c>
      <c r="F48" s="608"/>
      <c r="G48" s="609">
        <v>412.38592699999998</v>
      </c>
      <c r="H48" s="608"/>
      <c r="I48" s="609">
        <v>45.652797</v>
      </c>
      <c r="J48" s="608"/>
      <c r="K48" s="609">
        <v>24.470319</v>
      </c>
      <c r="L48" s="608"/>
      <c r="M48" s="609">
        <v>254.90698900000001</v>
      </c>
      <c r="N48" s="608"/>
      <c r="O48" s="609">
        <v>16.359901000000001</v>
      </c>
      <c r="P48" s="608"/>
      <c r="Q48" s="609">
        <v>409.46591100000001</v>
      </c>
      <c r="R48" s="628"/>
      <c r="S48" s="627"/>
      <c r="T48" s="634"/>
      <c r="U48" s="631"/>
      <c r="V48" s="635" t="s">
        <v>448</v>
      </c>
      <c r="W48" s="609">
        <v>284.018799</v>
      </c>
      <c r="X48" s="608"/>
      <c r="Y48" s="609">
        <v>485.57025399999998</v>
      </c>
      <c r="Z48" s="608"/>
      <c r="AA48" s="609">
        <v>129.27006299999999</v>
      </c>
      <c r="AB48" s="608"/>
      <c r="AC48" s="609">
        <v>8.9913290000000003</v>
      </c>
      <c r="AD48" s="608"/>
      <c r="AE48" s="609"/>
      <c r="AF48" s="608"/>
      <c r="AG48" s="609"/>
      <c r="AH48" s="608"/>
      <c r="AI48" s="609"/>
    </row>
    <row r="49" spans="1:35" s="630" customFormat="1" ht="16.5" customHeight="1">
      <c r="A49" s="627"/>
      <c r="B49" s="634"/>
      <c r="C49" s="631"/>
      <c r="D49" s="635" t="s">
        <v>37</v>
      </c>
      <c r="E49" s="607">
        <v>2245.1428740000001</v>
      </c>
      <c r="F49" s="608"/>
      <c r="G49" s="609">
        <v>425.37105100000002</v>
      </c>
      <c r="H49" s="608"/>
      <c r="I49" s="609">
        <v>40.057744999999997</v>
      </c>
      <c r="J49" s="608"/>
      <c r="K49" s="609">
        <v>36.328256000000003</v>
      </c>
      <c r="L49" s="608"/>
      <c r="M49" s="609">
        <v>388.26356900000002</v>
      </c>
      <c r="N49" s="608"/>
      <c r="O49" s="609">
        <v>6.0529289999999998</v>
      </c>
      <c r="P49" s="608"/>
      <c r="Q49" s="609">
        <v>323.224988</v>
      </c>
      <c r="R49" s="628"/>
      <c r="S49" s="627"/>
      <c r="T49" s="634"/>
      <c r="U49" s="631"/>
      <c r="V49" s="635" t="s">
        <v>37</v>
      </c>
      <c r="W49" s="609">
        <v>273.62688000000003</v>
      </c>
      <c r="X49" s="608"/>
      <c r="Y49" s="609">
        <v>592.49585000000002</v>
      </c>
      <c r="Z49" s="608"/>
      <c r="AA49" s="609">
        <v>152.11985000000001</v>
      </c>
      <c r="AB49" s="608"/>
      <c r="AC49" s="609">
        <v>7.601756</v>
      </c>
      <c r="AD49" s="608"/>
      <c r="AE49" s="609"/>
      <c r="AF49" s="608"/>
      <c r="AG49" s="609"/>
      <c r="AH49" s="608"/>
      <c r="AI49" s="609"/>
    </row>
    <row r="50" spans="1:35" s="630" customFormat="1" ht="16.5" customHeight="1">
      <c r="A50" s="627"/>
      <c r="B50" s="634"/>
      <c r="C50" s="631"/>
      <c r="D50" s="635" t="s">
        <v>449</v>
      </c>
      <c r="E50" s="607">
        <v>2864.9293050000001</v>
      </c>
      <c r="F50" s="608"/>
      <c r="G50" s="609">
        <v>462.75370099999998</v>
      </c>
      <c r="H50" s="608"/>
      <c r="I50" s="609">
        <v>73.21669</v>
      </c>
      <c r="J50" s="608"/>
      <c r="K50" s="609">
        <v>24.293723</v>
      </c>
      <c r="L50" s="608"/>
      <c r="M50" s="609">
        <v>408.24321300000003</v>
      </c>
      <c r="N50" s="608"/>
      <c r="O50" s="609">
        <v>6.6257419999999998</v>
      </c>
      <c r="P50" s="608"/>
      <c r="Q50" s="609">
        <v>444.73958299999998</v>
      </c>
      <c r="R50" s="628"/>
      <c r="S50" s="627"/>
      <c r="T50" s="634"/>
      <c r="U50" s="631"/>
      <c r="V50" s="635" t="s">
        <v>449</v>
      </c>
      <c r="W50" s="609">
        <v>358.48512799999997</v>
      </c>
      <c r="X50" s="608"/>
      <c r="Y50" s="609">
        <v>866.906969</v>
      </c>
      <c r="Z50" s="608"/>
      <c r="AA50" s="609">
        <v>209.31248400000001</v>
      </c>
      <c r="AB50" s="608"/>
      <c r="AC50" s="609">
        <v>10.352072</v>
      </c>
      <c r="AD50" s="608"/>
      <c r="AE50" s="609"/>
      <c r="AF50" s="608"/>
      <c r="AG50" s="609"/>
      <c r="AH50" s="608"/>
      <c r="AI50" s="609"/>
    </row>
    <row r="51" spans="1:35" s="630" customFormat="1" ht="16.5" customHeight="1">
      <c r="A51" s="627"/>
      <c r="B51" s="634"/>
      <c r="C51" s="631"/>
      <c r="D51" s="635" t="s">
        <v>38</v>
      </c>
      <c r="E51" s="607">
        <v>2882.984504</v>
      </c>
      <c r="F51" s="608"/>
      <c r="G51" s="609">
        <v>435.908928</v>
      </c>
      <c r="H51" s="608"/>
      <c r="I51" s="609">
        <v>70.522667999999996</v>
      </c>
      <c r="J51" s="608"/>
      <c r="K51" s="609">
        <v>155.57953699999999</v>
      </c>
      <c r="L51" s="608"/>
      <c r="M51" s="609">
        <v>433.89189199999998</v>
      </c>
      <c r="N51" s="608"/>
      <c r="O51" s="609">
        <v>6.1429580000000001</v>
      </c>
      <c r="P51" s="608"/>
      <c r="Q51" s="609">
        <v>379.18745899999999</v>
      </c>
      <c r="R51" s="628"/>
      <c r="S51" s="627"/>
      <c r="T51" s="634"/>
      <c r="U51" s="631"/>
      <c r="V51" s="635" t="s">
        <v>38</v>
      </c>
      <c r="W51" s="609">
        <v>315.90896700000002</v>
      </c>
      <c r="X51" s="608"/>
      <c r="Y51" s="609">
        <v>834.06101999999998</v>
      </c>
      <c r="Z51" s="608"/>
      <c r="AA51" s="609">
        <v>241.80087399999999</v>
      </c>
      <c r="AB51" s="608"/>
      <c r="AC51" s="609">
        <v>9.9802009999999992</v>
      </c>
      <c r="AD51" s="608"/>
      <c r="AE51" s="609"/>
      <c r="AF51" s="608"/>
      <c r="AG51" s="609"/>
      <c r="AH51" s="608"/>
      <c r="AI51" s="609"/>
    </row>
    <row r="52" spans="1:35" s="630" customFormat="1" ht="16.5" customHeight="1">
      <c r="A52" s="627"/>
      <c r="B52" s="634"/>
      <c r="C52" s="631"/>
      <c r="D52" s="635" t="s">
        <v>41</v>
      </c>
      <c r="E52" s="607">
        <v>3043.6898350000001</v>
      </c>
      <c r="F52" s="608"/>
      <c r="G52" s="609">
        <v>479.70169199999998</v>
      </c>
      <c r="H52" s="608"/>
      <c r="I52" s="609">
        <v>68.031906000000006</v>
      </c>
      <c r="J52" s="608"/>
      <c r="K52" s="609">
        <v>246.87615400000001</v>
      </c>
      <c r="L52" s="608"/>
      <c r="M52" s="609">
        <v>266.14742000000001</v>
      </c>
      <c r="N52" s="608"/>
      <c r="O52" s="609">
        <v>52.25264</v>
      </c>
      <c r="P52" s="608"/>
      <c r="Q52" s="609">
        <v>466.33110399999998</v>
      </c>
      <c r="R52" s="628"/>
      <c r="S52" s="627"/>
      <c r="T52" s="634"/>
      <c r="U52" s="631"/>
      <c r="V52" s="635" t="s">
        <v>41</v>
      </c>
      <c r="W52" s="609">
        <v>327.71719300000001</v>
      </c>
      <c r="X52" s="608"/>
      <c r="Y52" s="609">
        <v>854.52382599999999</v>
      </c>
      <c r="Z52" s="608"/>
      <c r="AA52" s="609">
        <v>274.19923399999999</v>
      </c>
      <c r="AB52" s="608"/>
      <c r="AC52" s="609">
        <v>7.9086660000000002</v>
      </c>
      <c r="AD52" s="608"/>
      <c r="AE52" s="609"/>
      <c r="AF52" s="608"/>
      <c r="AG52" s="609"/>
      <c r="AH52" s="608"/>
      <c r="AI52" s="609"/>
    </row>
    <row r="53" spans="1:35" s="630" customFormat="1" ht="16.5" customHeight="1">
      <c r="A53" s="627"/>
      <c r="B53" s="634"/>
      <c r="C53" s="631"/>
      <c r="D53" s="635" t="s">
        <v>39</v>
      </c>
      <c r="E53" s="607">
        <v>3279.953532</v>
      </c>
      <c r="F53" s="608"/>
      <c r="G53" s="609">
        <v>480.00397800000002</v>
      </c>
      <c r="H53" s="608"/>
      <c r="I53" s="609">
        <v>83.293695</v>
      </c>
      <c r="J53" s="608"/>
      <c r="K53" s="609">
        <v>94.076384000000004</v>
      </c>
      <c r="L53" s="608"/>
      <c r="M53" s="609">
        <v>334.49687599999999</v>
      </c>
      <c r="N53" s="608"/>
      <c r="O53" s="609">
        <v>31.457318999999998</v>
      </c>
      <c r="P53" s="608"/>
      <c r="Q53" s="609">
        <v>532.95885499999997</v>
      </c>
      <c r="R53" s="628"/>
      <c r="S53" s="627"/>
      <c r="T53" s="634"/>
      <c r="U53" s="631"/>
      <c r="V53" s="635" t="s">
        <v>39</v>
      </c>
      <c r="W53" s="609">
        <v>407.45717500000001</v>
      </c>
      <c r="X53" s="608"/>
      <c r="Y53" s="609">
        <v>1039.6135650000001</v>
      </c>
      <c r="Z53" s="608"/>
      <c r="AA53" s="609">
        <v>268.66414900000001</v>
      </c>
      <c r="AB53" s="608"/>
      <c r="AC53" s="609">
        <v>7.9315360000000004</v>
      </c>
      <c r="AD53" s="608"/>
      <c r="AE53" s="609"/>
      <c r="AF53" s="608"/>
      <c r="AG53" s="609"/>
      <c r="AH53" s="608"/>
      <c r="AI53" s="609"/>
    </row>
    <row r="54" spans="1:35" s="630" customFormat="1" ht="16.5" customHeight="1">
      <c r="A54" s="627"/>
      <c r="B54" s="634"/>
      <c r="C54" s="631"/>
      <c r="D54" s="635"/>
      <c r="E54" s="607"/>
      <c r="F54" s="608"/>
      <c r="G54" s="609"/>
      <c r="H54" s="608"/>
      <c r="I54" s="609"/>
      <c r="J54" s="608"/>
      <c r="K54" s="609"/>
      <c r="L54" s="608"/>
      <c r="M54" s="609"/>
      <c r="N54" s="608"/>
      <c r="O54" s="609"/>
      <c r="P54" s="608"/>
      <c r="Q54" s="609"/>
      <c r="R54" s="628"/>
      <c r="S54" s="627"/>
      <c r="T54" s="634"/>
      <c r="U54" s="631"/>
      <c r="V54" s="635"/>
      <c r="W54" s="609"/>
      <c r="X54" s="608"/>
      <c r="Y54" s="609"/>
      <c r="Z54" s="608"/>
      <c r="AA54" s="609"/>
      <c r="AB54" s="608"/>
      <c r="AC54" s="609"/>
      <c r="AD54" s="608"/>
      <c r="AE54" s="609"/>
      <c r="AF54" s="608"/>
      <c r="AG54" s="609"/>
      <c r="AH54" s="608"/>
      <c r="AI54" s="609"/>
    </row>
    <row r="55" spans="1:35" s="630" customFormat="1" ht="16.5" customHeight="1">
      <c r="A55" s="627"/>
      <c r="B55" s="634" t="s">
        <v>491</v>
      </c>
      <c r="C55" s="631"/>
      <c r="D55" s="635" t="s">
        <v>40</v>
      </c>
      <c r="E55" s="607">
        <v>2991.8</v>
      </c>
      <c r="F55" s="608"/>
      <c r="G55" s="609">
        <v>488.3</v>
      </c>
      <c r="H55" s="608"/>
      <c r="I55" s="609">
        <v>90.6</v>
      </c>
      <c r="J55" s="608"/>
      <c r="K55" s="609">
        <v>116.6</v>
      </c>
      <c r="L55" s="608"/>
      <c r="M55" s="609">
        <v>341.2</v>
      </c>
      <c r="N55" s="608"/>
      <c r="O55" s="609">
        <v>9</v>
      </c>
      <c r="P55" s="608"/>
      <c r="Q55" s="609">
        <v>422.8</v>
      </c>
      <c r="R55" s="628"/>
      <c r="S55" s="627"/>
      <c r="T55" s="634" t="s">
        <v>491</v>
      </c>
      <c r="U55" s="631"/>
      <c r="V55" s="635" t="s">
        <v>40</v>
      </c>
      <c r="W55" s="609">
        <v>341.3</v>
      </c>
      <c r="X55" s="608"/>
      <c r="Y55" s="609">
        <v>919.4</v>
      </c>
      <c r="Z55" s="608"/>
      <c r="AA55" s="609">
        <v>254</v>
      </c>
      <c r="AB55" s="608"/>
      <c r="AC55" s="609">
        <v>8.6</v>
      </c>
      <c r="AD55" s="608"/>
      <c r="AE55" s="609"/>
      <c r="AF55" s="608"/>
      <c r="AG55" s="609"/>
      <c r="AH55" s="608"/>
      <c r="AI55" s="609"/>
    </row>
    <row r="56" spans="1:35" ht="17.25" customHeight="1" thickBot="1">
      <c r="A56" s="47"/>
      <c r="B56" s="790"/>
      <c r="C56" s="790"/>
      <c r="D56" s="790"/>
      <c r="E56" s="791"/>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2"/>
      <c r="AE56" s="793"/>
      <c r="AF56" s="794"/>
      <c r="AG56" s="794"/>
      <c r="AH56" s="794"/>
      <c r="AI56" s="794"/>
    </row>
    <row r="57" spans="1:35" ht="18" customHeight="1">
      <c r="A57" s="51"/>
      <c r="B57" s="76"/>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35" ht="30" customHeight="1">
      <c r="A58" s="51">
        <v>87</v>
      </c>
      <c r="B58" s="76"/>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1:35" ht="30" customHeight="1">
      <c r="A59" s="51"/>
      <c r="B59" s="76"/>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row>
    <row r="60" spans="1:35" s="54" customFormat="1" ht="18" customHeight="1">
      <c r="A60" s="889"/>
      <c r="B60" s="889"/>
      <c r="C60" s="889"/>
      <c r="D60" s="889"/>
      <c r="E60" s="889"/>
      <c r="F60" s="889"/>
      <c r="G60" s="889"/>
      <c r="H60" s="889"/>
      <c r="I60" s="889"/>
      <c r="J60" s="889"/>
      <c r="K60" s="889"/>
      <c r="L60" s="889"/>
      <c r="M60" s="889"/>
      <c r="N60" s="889"/>
      <c r="O60" s="889"/>
      <c r="P60" s="889"/>
      <c r="Q60" s="889"/>
      <c r="R60" s="889"/>
      <c r="S60" s="416">
        <v>210</v>
      </c>
      <c r="T60" s="889"/>
      <c r="U60" s="889"/>
      <c r="V60" s="889"/>
      <c r="W60" s="889"/>
      <c r="X60" s="889"/>
      <c r="Y60" s="889"/>
      <c r="Z60" s="889"/>
      <c r="AA60" s="889"/>
      <c r="AB60" s="889"/>
      <c r="AC60" s="889"/>
      <c r="AD60" s="889"/>
      <c r="AE60" s="416"/>
      <c r="AF60" s="78"/>
    </row>
    <row r="62" spans="1:35" ht="15" customHeight="1"/>
    <row r="63" spans="1:35" ht="15" customHeight="1"/>
    <row r="64" spans="1:3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1">
    <mergeCell ref="B1:D2"/>
    <mergeCell ref="T1:V2"/>
    <mergeCell ref="W5:X5"/>
    <mergeCell ref="W6:X6"/>
    <mergeCell ref="W7:X7"/>
    <mergeCell ref="W11:X11"/>
    <mergeCell ref="W12:X12"/>
    <mergeCell ref="E17:Q17"/>
    <mergeCell ref="W17:AD17"/>
    <mergeCell ref="A60:R60"/>
    <mergeCell ref="T60:AD60"/>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1"/>
  <sheetViews>
    <sheetView view="pageBreakPreview" topLeftCell="B1" zoomScale="89" zoomScaleNormal="80" zoomScaleSheetLayoutView="89" workbookViewId="0">
      <pane xSplit="3" ySplit="18" topLeftCell="E34" activePane="bottomRight" state="frozen"/>
      <selection activeCell="AE49" sqref="AE49"/>
      <selection pane="topRight" activeCell="AE49" sqref="AE49"/>
      <selection pane="bottomLeft" activeCell="AE49" sqref="AE49"/>
      <selection pane="bottomRight" activeCell="AE49" sqref="AE49"/>
    </sheetView>
  </sheetViews>
  <sheetFormatPr defaultRowHeight="14.25"/>
  <cols>
    <col min="1" max="1" width="2.28515625" style="50" hidden="1" customWidth="1"/>
    <col min="2" max="2" width="7.140625" style="50" customWidth="1"/>
    <col min="3" max="3" width="3.42578125" style="50" hidden="1" customWidth="1"/>
    <col min="4" max="4" width="6.42578125" style="50" customWidth="1"/>
    <col min="5" max="5" width="11.140625" style="50" customWidth="1"/>
    <col min="6" max="6" width="5.140625" style="50" customWidth="1"/>
    <col min="7" max="7" width="8.5703125" style="50" customWidth="1"/>
    <col min="8" max="8" width="5.140625" style="50" customWidth="1"/>
    <col min="9" max="9" width="8.85546875" style="50" customWidth="1"/>
    <col min="10" max="10" width="5.140625" style="50" customWidth="1"/>
    <col min="11" max="11" width="9.5703125" style="50" customWidth="1"/>
    <col min="12" max="12" width="5.140625" style="50" customWidth="1"/>
    <col min="13" max="13" width="10.28515625" style="50" customWidth="1"/>
    <col min="14" max="14" width="5.140625" style="50" customWidth="1"/>
    <col min="15" max="15" width="8.5703125" style="50" customWidth="1"/>
    <col min="16" max="16" width="5.140625" style="50" customWidth="1"/>
    <col min="17" max="17" width="10.7109375" style="50" customWidth="1"/>
    <col min="18" max="18" width="2.28515625" style="50" hidden="1" customWidth="1"/>
    <col min="19" max="19" width="1.7109375" style="50" customWidth="1"/>
    <col min="20" max="20" width="7" style="50" customWidth="1"/>
    <col min="21" max="21" width="2.42578125" style="50" hidden="1" customWidth="1"/>
    <col min="22" max="22" width="6.7109375" style="50" customWidth="1"/>
    <col min="23" max="23" width="8.85546875" style="50" customWidth="1"/>
    <col min="24" max="24" width="3.28515625" style="50" customWidth="1"/>
    <col min="25" max="25" width="8.85546875" style="50" customWidth="1"/>
    <col min="26" max="26" width="10" style="50" customWidth="1"/>
    <col min="27" max="27" width="12.5703125" style="50" customWidth="1"/>
    <col min="28" max="28" width="8.7109375" style="50" customWidth="1"/>
    <col min="29" max="29" width="12.5703125" style="50" customWidth="1"/>
    <col min="30" max="30" width="8.85546875" style="50" customWidth="1"/>
    <col min="31" max="31" width="6.42578125" style="50" customWidth="1"/>
    <col min="32" max="32" width="1.7109375" style="50" customWidth="1"/>
    <col min="33" max="16384" width="9.140625" style="50"/>
  </cols>
  <sheetData>
    <row r="1" spans="1:32" s="1" customFormat="1" ht="18" customHeight="1">
      <c r="B1" s="884" t="s">
        <v>103</v>
      </c>
      <c r="C1" s="884"/>
      <c r="D1" s="884"/>
      <c r="E1" s="81" t="s">
        <v>104</v>
      </c>
      <c r="F1" s="4"/>
      <c r="G1" s="4"/>
      <c r="H1" s="4"/>
      <c r="I1" s="4"/>
      <c r="J1" s="4"/>
      <c r="K1" s="4"/>
      <c r="L1" s="4"/>
      <c r="M1" s="4"/>
      <c r="N1" s="4"/>
      <c r="O1" s="82"/>
      <c r="P1" s="4"/>
      <c r="Q1" s="4"/>
      <c r="R1" s="4"/>
      <c r="S1" s="83"/>
      <c r="T1" s="884" t="s">
        <v>103</v>
      </c>
      <c r="U1" s="884"/>
      <c r="V1" s="884"/>
      <c r="W1" s="81" t="s">
        <v>105</v>
      </c>
      <c r="X1" s="83"/>
      <c r="Y1" s="83"/>
      <c r="Z1" s="83"/>
      <c r="AA1" s="83"/>
      <c r="AB1" s="83"/>
      <c r="AC1" s="83"/>
      <c r="AD1" s="83"/>
      <c r="AE1" s="83"/>
      <c r="AF1" s="84"/>
    </row>
    <row r="2" spans="1:32" s="1" customFormat="1" ht="18" customHeight="1">
      <c r="A2" s="57" t="s">
        <v>106</v>
      </c>
      <c r="B2" s="884"/>
      <c r="C2" s="884"/>
      <c r="D2" s="884"/>
      <c r="E2" s="58" t="s">
        <v>107</v>
      </c>
      <c r="F2" s="57"/>
      <c r="G2" s="57"/>
      <c r="H2" s="57"/>
      <c r="I2" s="57"/>
      <c r="J2" s="57"/>
      <c r="K2" s="57"/>
      <c r="L2" s="57"/>
      <c r="M2" s="57"/>
      <c r="N2" s="57"/>
      <c r="O2" s="57"/>
      <c r="P2" s="57"/>
      <c r="Q2" s="57"/>
      <c r="R2" s="57"/>
      <c r="S2" s="57" t="s">
        <v>108</v>
      </c>
      <c r="T2" s="884"/>
      <c r="U2" s="884"/>
      <c r="V2" s="884"/>
      <c r="W2" s="58" t="s">
        <v>109</v>
      </c>
      <c r="X2" s="85"/>
      <c r="Y2" s="85"/>
      <c r="Z2" s="85"/>
      <c r="AA2" s="85"/>
      <c r="AB2" s="85"/>
      <c r="AC2" s="85"/>
      <c r="AD2" s="85"/>
      <c r="AE2" s="85"/>
      <c r="AF2" s="86"/>
    </row>
    <row r="3" spans="1:32" s="9" customFormat="1" ht="15" customHeight="1" thickBot="1">
      <c r="S3" s="87"/>
      <c r="T3" s="87"/>
      <c r="U3" s="87"/>
      <c r="V3" s="87"/>
      <c r="W3" s="87"/>
      <c r="X3" s="87"/>
      <c r="Y3" s="87"/>
      <c r="Z3" s="87"/>
      <c r="AA3" s="87"/>
      <c r="AB3" s="87"/>
      <c r="AC3" s="87"/>
      <c r="AD3" s="87"/>
      <c r="AE3" s="87"/>
      <c r="AF3" s="88"/>
    </row>
    <row r="4" spans="1:32" s="15" customFormat="1" ht="6.75" customHeight="1">
      <c r="A4" s="11"/>
      <c r="B4" s="12"/>
      <c r="C4" s="12"/>
      <c r="D4" s="12"/>
      <c r="E4" s="12"/>
      <c r="F4" s="12"/>
      <c r="G4" s="12"/>
      <c r="H4" s="12"/>
      <c r="I4" s="12"/>
      <c r="J4" s="12"/>
      <c r="K4" s="12"/>
      <c r="L4" s="12"/>
      <c r="M4" s="12"/>
      <c r="N4" s="12"/>
      <c r="O4" s="12"/>
      <c r="P4" s="12"/>
      <c r="Q4" s="12"/>
      <c r="R4" s="12"/>
      <c r="S4" s="89"/>
      <c r="T4" s="89"/>
      <c r="U4" s="89"/>
      <c r="V4" s="89"/>
      <c r="W4" s="89"/>
      <c r="X4" s="89"/>
      <c r="Y4" s="89"/>
      <c r="Z4" s="89"/>
      <c r="AA4" s="89"/>
      <c r="AB4" s="89"/>
      <c r="AC4" s="89"/>
      <c r="AD4" s="89"/>
      <c r="AE4" s="89"/>
      <c r="AF4" s="90"/>
    </row>
    <row r="5" spans="1:32" s="15" customFormat="1" ht="15" customHeight="1">
      <c r="A5" s="16"/>
      <c r="B5" s="21"/>
      <c r="C5" s="21"/>
      <c r="D5" s="21"/>
      <c r="E5" s="329" t="s">
        <v>13</v>
      </c>
      <c r="F5" s="21"/>
      <c r="G5" s="329" t="s">
        <v>47</v>
      </c>
      <c r="H5" s="21"/>
      <c r="I5" s="329" t="s">
        <v>48</v>
      </c>
      <c r="J5" s="21"/>
      <c r="K5" s="329" t="s">
        <v>49</v>
      </c>
      <c r="L5" s="21"/>
      <c r="M5" s="329" t="s">
        <v>50</v>
      </c>
      <c r="N5" s="21"/>
      <c r="O5" s="329" t="s">
        <v>51</v>
      </c>
      <c r="P5" s="21"/>
      <c r="Q5" s="329" t="s">
        <v>49</v>
      </c>
      <c r="R5" s="21"/>
      <c r="S5" s="90"/>
      <c r="T5" s="17"/>
      <c r="U5" s="91"/>
      <c r="V5" s="91"/>
      <c r="W5" s="331" t="s">
        <v>52</v>
      </c>
      <c r="X5" s="91"/>
      <c r="Y5" s="91"/>
      <c r="Z5" s="331" t="s">
        <v>53</v>
      </c>
      <c r="AA5" s="91"/>
      <c r="AB5" s="331" t="s">
        <v>54</v>
      </c>
      <c r="AC5" s="91"/>
      <c r="AD5" s="331" t="s">
        <v>55</v>
      </c>
      <c r="AE5" s="92"/>
      <c r="AF5" s="91"/>
    </row>
    <row r="6" spans="1:32" s="15" customFormat="1" ht="12.95" customHeight="1">
      <c r="A6" s="16"/>
      <c r="B6" s="61"/>
      <c r="C6" s="21"/>
      <c r="D6" s="17"/>
      <c r="E6" s="61"/>
      <c r="F6" s="21"/>
      <c r="G6" s="61"/>
      <c r="H6" s="21"/>
      <c r="I6" s="329" t="s">
        <v>56</v>
      </c>
      <c r="J6" s="21"/>
      <c r="K6" s="329" t="s">
        <v>57</v>
      </c>
      <c r="L6" s="21"/>
      <c r="M6" s="329" t="s">
        <v>58</v>
      </c>
      <c r="N6" s="21"/>
      <c r="O6" s="329" t="s">
        <v>59</v>
      </c>
      <c r="P6" s="21"/>
      <c r="Q6" s="329" t="s">
        <v>60</v>
      </c>
      <c r="R6" s="21"/>
      <c r="S6" s="90"/>
      <c r="T6" s="892"/>
      <c r="U6" s="892"/>
      <c r="V6" s="330"/>
      <c r="W6" s="331" t="s">
        <v>61</v>
      </c>
      <c r="X6" s="91"/>
      <c r="Y6" s="91"/>
      <c r="Z6" s="331" t="s">
        <v>62</v>
      </c>
      <c r="AA6" s="91"/>
      <c r="AB6" s="331" t="s">
        <v>63</v>
      </c>
      <c r="AC6" s="91"/>
      <c r="AD6" s="331" t="s">
        <v>64</v>
      </c>
      <c r="AE6" s="92"/>
      <c r="AF6" s="91"/>
    </row>
    <row r="7" spans="1:32" s="15" customFormat="1" ht="16.5" customHeight="1">
      <c r="A7" s="16"/>
      <c r="B7" s="329"/>
      <c r="C7" s="21"/>
      <c r="D7" s="17"/>
      <c r="E7" s="329"/>
      <c r="F7" s="21"/>
      <c r="G7" s="329"/>
      <c r="H7" s="21"/>
      <c r="I7" s="329" t="s">
        <v>65</v>
      </c>
      <c r="J7" s="21"/>
      <c r="K7" s="329" t="s">
        <v>66</v>
      </c>
      <c r="L7" s="21"/>
      <c r="M7" s="329" t="s">
        <v>67</v>
      </c>
      <c r="N7" s="21"/>
      <c r="O7" s="329" t="s">
        <v>68</v>
      </c>
      <c r="P7" s="21"/>
      <c r="Q7" s="61"/>
      <c r="R7" s="22"/>
      <c r="S7" s="90"/>
      <c r="T7" s="90"/>
      <c r="U7" s="90"/>
      <c r="V7" s="90"/>
      <c r="W7" s="331" t="s">
        <v>69</v>
      </c>
      <c r="X7" s="91"/>
      <c r="Y7" s="91"/>
      <c r="Z7" s="331" t="s">
        <v>110</v>
      </c>
      <c r="AA7" s="91"/>
      <c r="AB7" s="330"/>
      <c r="AC7" s="90"/>
      <c r="AD7" s="331" t="s">
        <v>71</v>
      </c>
      <c r="AE7" s="92"/>
      <c r="AF7" s="91"/>
    </row>
    <row r="8" spans="1:32" s="15" customFormat="1" ht="12.95" customHeight="1">
      <c r="A8" s="16"/>
      <c r="B8" s="17"/>
      <c r="C8" s="22"/>
      <c r="D8" s="22"/>
      <c r="E8" s="17"/>
      <c r="F8" s="22"/>
      <c r="G8" s="23"/>
      <c r="H8" s="22"/>
      <c r="I8" s="61"/>
      <c r="J8" s="21"/>
      <c r="K8" s="329" t="s">
        <v>72</v>
      </c>
      <c r="L8" s="21"/>
      <c r="M8" s="329" t="s">
        <v>56</v>
      </c>
      <c r="N8" s="21"/>
      <c r="O8" s="329" t="s">
        <v>73</v>
      </c>
      <c r="P8" s="21"/>
      <c r="Q8" s="61"/>
      <c r="R8" s="17"/>
      <c r="S8" s="90"/>
      <c r="T8" s="90"/>
      <c r="U8" s="90"/>
      <c r="V8" s="90"/>
      <c r="W8" s="330"/>
      <c r="X8" s="330"/>
      <c r="Y8" s="93"/>
      <c r="Z8" s="330"/>
      <c r="AA8" s="93"/>
      <c r="AB8" s="330"/>
      <c r="AC8" s="90"/>
      <c r="AD8" s="330"/>
      <c r="AE8" s="94"/>
      <c r="AF8" s="90"/>
    </row>
    <row r="9" spans="1:32" s="15" customFormat="1" ht="13.5" customHeight="1">
      <c r="A9" s="16"/>
      <c r="B9" s="564" t="s">
        <v>17</v>
      </c>
      <c r="C9" s="22"/>
      <c r="D9" s="22"/>
      <c r="E9" s="17"/>
      <c r="F9" s="22"/>
      <c r="G9" s="23"/>
      <c r="H9" s="22"/>
      <c r="I9" s="61"/>
      <c r="J9" s="21"/>
      <c r="K9" s="329" t="s">
        <v>74</v>
      </c>
      <c r="L9" s="21"/>
      <c r="M9" s="329" t="s">
        <v>75</v>
      </c>
      <c r="N9" s="21"/>
      <c r="O9" s="329" t="s">
        <v>76</v>
      </c>
      <c r="P9" s="21"/>
      <c r="Q9" s="61"/>
      <c r="R9" s="17"/>
      <c r="S9" s="90"/>
      <c r="T9" s="566" t="s">
        <v>17</v>
      </c>
      <c r="U9" s="90"/>
      <c r="V9" s="90"/>
      <c r="W9" s="330"/>
      <c r="X9" s="330"/>
      <c r="Y9" s="93"/>
      <c r="Z9" s="330"/>
      <c r="AA9" s="93"/>
      <c r="AB9" s="330"/>
      <c r="AC9" s="90"/>
      <c r="AD9" s="330"/>
      <c r="AE9" s="94"/>
      <c r="AF9" s="90"/>
    </row>
    <row r="10" spans="1:32" s="15" customFormat="1" ht="15" customHeight="1">
      <c r="A10" s="16"/>
      <c r="B10" s="565" t="s">
        <v>21</v>
      </c>
      <c r="C10" s="22"/>
      <c r="D10" s="22"/>
      <c r="E10" s="17"/>
      <c r="F10" s="17"/>
      <c r="G10" s="17"/>
      <c r="H10" s="17"/>
      <c r="I10" s="61"/>
      <c r="J10" s="21"/>
      <c r="K10" s="329"/>
      <c r="L10" s="21"/>
      <c r="M10" s="329"/>
      <c r="N10" s="21"/>
      <c r="O10" s="329"/>
      <c r="P10" s="21"/>
      <c r="Q10" s="23"/>
      <c r="R10" s="17"/>
      <c r="S10" s="90"/>
      <c r="T10" s="567" t="s">
        <v>21</v>
      </c>
      <c r="U10" s="93"/>
      <c r="V10" s="93"/>
      <c r="W10" s="330"/>
      <c r="X10" s="330"/>
      <c r="Y10" s="93"/>
      <c r="Z10" s="330"/>
      <c r="AA10" s="93"/>
      <c r="AB10" s="330"/>
      <c r="AC10" s="90"/>
      <c r="AD10" s="330"/>
      <c r="AE10" s="94"/>
      <c r="AF10" s="90"/>
    </row>
    <row r="11" spans="1:32" s="15" customFormat="1" ht="12.95" customHeight="1">
      <c r="A11" s="16"/>
      <c r="B11" s="17"/>
      <c r="C11" s="17"/>
      <c r="D11" s="17"/>
      <c r="E11" s="61" t="s">
        <v>25</v>
      </c>
      <c r="F11" s="21"/>
      <c r="G11" s="61" t="s">
        <v>77</v>
      </c>
      <c r="H11" s="17"/>
      <c r="I11" s="61" t="s">
        <v>78</v>
      </c>
      <c r="J11" s="17"/>
      <c r="K11" s="61" t="s">
        <v>79</v>
      </c>
      <c r="L11" s="17"/>
      <c r="M11" s="61" t="s">
        <v>80</v>
      </c>
      <c r="N11" s="17"/>
      <c r="O11" s="61" t="s">
        <v>81</v>
      </c>
      <c r="P11" s="21"/>
      <c r="Q11" s="61" t="s">
        <v>82</v>
      </c>
      <c r="R11" s="17"/>
      <c r="S11" s="90"/>
      <c r="T11" s="17"/>
      <c r="U11" s="17"/>
      <c r="V11" s="17"/>
      <c r="W11" s="330" t="s">
        <v>83</v>
      </c>
      <c r="X11" s="330"/>
      <c r="Y11" s="93"/>
      <c r="Z11" s="330" t="s">
        <v>84</v>
      </c>
      <c r="AA11" s="93"/>
      <c r="AB11" s="330" t="s">
        <v>85</v>
      </c>
      <c r="AC11" s="90"/>
      <c r="AD11" s="330" t="s">
        <v>85</v>
      </c>
      <c r="AE11" s="94"/>
      <c r="AF11" s="90"/>
    </row>
    <row r="12" spans="1:32" s="15" customFormat="1" ht="12.95" customHeight="1">
      <c r="A12" s="16"/>
      <c r="B12" s="17"/>
      <c r="C12" s="17"/>
      <c r="D12" s="17"/>
      <c r="E12" s="17"/>
      <c r="F12" s="17"/>
      <c r="G12" s="17"/>
      <c r="H12" s="17"/>
      <c r="I12" s="61" t="s">
        <v>86</v>
      </c>
      <c r="J12" s="17"/>
      <c r="K12" s="61" t="s">
        <v>87</v>
      </c>
      <c r="L12" s="17"/>
      <c r="M12" s="61" t="s">
        <v>88</v>
      </c>
      <c r="N12" s="17"/>
      <c r="O12" s="61" t="s">
        <v>89</v>
      </c>
      <c r="P12" s="17"/>
      <c r="Q12" s="61" t="s">
        <v>90</v>
      </c>
      <c r="R12" s="17"/>
      <c r="S12" s="90"/>
      <c r="T12" s="90"/>
      <c r="U12" s="90"/>
      <c r="V12" s="90"/>
      <c r="W12" s="892" t="s">
        <v>91</v>
      </c>
      <c r="X12" s="892"/>
      <c r="Y12" s="93"/>
      <c r="Z12" s="330" t="s">
        <v>92</v>
      </c>
      <c r="AA12" s="93"/>
      <c r="AB12" s="330" t="s">
        <v>93</v>
      </c>
      <c r="AC12" s="90"/>
      <c r="AD12" s="330" t="s">
        <v>94</v>
      </c>
      <c r="AE12" s="94"/>
      <c r="AF12" s="90"/>
    </row>
    <row r="13" spans="1:32" s="15" customFormat="1" ht="12.95" customHeight="1">
      <c r="A13" s="16"/>
      <c r="B13" s="17"/>
      <c r="C13" s="17"/>
      <c r="D13" s="17"/>
      <c r="E13" s="17"/>
      <c r="F13" s="17"/>
      <c r="G13" s="17"/>
      <c r="H13" s="17"/>
      <c r="I13" s="61" t="s">
        <v>95</v>
      </c>
      <c r="J13" s="17"/>
      <c r="K13" s="61" t="s">
        <v>96</v>
      </c>
      <c r="L13" s="17"/>
      <c r="M13" s="61" t="s">
        <v>97</v>
      </c>
      <c r="N13" s="17"/>
      <c r="O13" s="61" t="s">
        <v>98</v>
      </c>
      <c r="P13" s="17"/>
      <c r="Q13" s="17"/>
      <c r="R13" s="17"/>
      <c r="S13" s="90"/>
      <c r="T13" s="90"/>
      <c r="U13" s="90"/>
      <c r="V13" s="90"/>
      <c r="W13" s="93"/>
      <c r="X13" s="93"/>
      <c r="Y13" s="93"/>
      <c r="Z13" s="330" t="s">
        <v>99</v>
      </c>
      <c r="AA13" s="93"/>
      <c r="AB13" s="330" t="s">
        <v>100</v>
      </c>
      <c r="AC13" s="90"/>
      <c r="AD13" s="330" t="s">
        <v>101</v>
      </c>
      <c r="AE13" s="94"/>
      <c r="AF13" s="90"/>
    </row>
    <row r="14" spans="1:32" s="15" customFormat="1" ht="12.95" customHeight="1">
      <c r="A14" s="16"/>
      <c r="B14" s="17"/>
      <c r="C14" s="17"/>
      <c r="D14" s="17"/>
      <c r="E14" s="17"/>
      <c r="F14" s="17"/>
      <c r="G14" s="17"/>
      <c r="H14" s="17"/>
      <c r="I14" s="61"/>
      <c r="J14" s="17"/>
      <c r="K14" s="61"/>
      <c r="L14" s="17"/>
      <c r="M14" s="61" t="s">
        <v>102</v>
      </c>
      <c r="N14" s="17"/>
      <c r="O14" s="61"/>
      <c r="P14" s="17"/>
      <c r="Q14" s="17"/>
      <c r="R14" s="17"/>
      <c r="S14" s="90"/>
      <c r="T14" s="90"/>
      <c r="U14" s="90"/>
      <c r="V14" s="90"/>
      <c r="W14" s="93"/>
      <c r="X14" s="93"/>
      <c r="Y14" s="93"/>
      <c r="Z14" s="330"/>
      <c r="AA14" s="93"/>
      <c r="AB14" s="90"/>
      <c r="AC14" s="90"/>
      <c r="AD14" s="94"/>
      <c r="AE14" s="94"/>
      <c r="AF14" s="90"/>
    </row>
    <row r="15" spans="1:32" s="15" customFormat="1" ht="5.0999999999999996" customHeight="1">
      <c r="A15" s="16"/>
      <c r="B15" s="17"/>
      <c r="C15" s="17"/>
      <c r="D15" s="17"/>
      <c r="E15" s="21"/>
      <c r="F15" s="21"/>
      <c r="G15" s="17"/>
      <c r="H15" s="17"/>
      <c r="I15" s="17"/>
      <c r="J15" s="17"/>
      <c r="K15" s="17"/>
      <c r="L15" s="17"/>
      <c r="M15" s="61"/>
      <c r="N15" s="20"/>
      <c r="O15" s="17"/>
      <c r="P15" s="17"/>
      <c r="Q15" s="17"/>
      <c r="R15" s="17"/>
      <c r="S15" s="90"/>
      <c r="T15" s="90"/>
      <c r="U15" s="90"/>
      <c r="V15" s="90"/>
      <c r="W15" s="90"/>
      <c r="X15" s="90"/>
      <c r="Y15" s="90"/>
      <c r="Z15" s="90"/>
      <c r="AA15" s="90"/>
      <c r="AB15" s="90"/>
      <c r="AC15" s="90"/>
      <c r="AD15" s="90"/>
      <c r="AE15" s="90"/>
      <c r="AF15" s="90"/>
    </row>
    <row r="16" spans="1:32" s="15" customFormat="1" ht="5.0999999999999996" customHeight="1">
      <c r="A16" s="16"/>
      <c r="B16" s="17"/>
      <c r="C16" s="17"/>
      <c r="D16" s="17"/>
      <c r="E16" s="62"/>
      <c r="F16" s="62"/>
      <c r="G16" s="25"/>
      <c r="H16" s="25"/>
      <c r="I16" s="25"/>
      <c r="J16" s="25"/>
      <c r="K16" s="25"/>
      <c r="L16" s="25"/>
      <c r="M16" s="63"/>
      <c r="N16" s="63"/>
      <c r="O16" s="25"/>
      <c r="P16" s="25"/>
      <c r="Q16" s="25"/>
      <c r="R16" s="25"/>
      <c r="S16" s="90"/>
      <c r="T16" s="90"/>
      <c r="U16" s="90"/>
      <c r="V16" s="90"/>
      <c r="W16" s="95"/>
      <c r="X16" s="95"/>
      <c r="Y16" s="95"/>
      <c r="Z16" s="95"/>
      <c r="AA16" s="95"/>
      <c r="AB16" s="95"/>
      <c r="AC16" s="95"/>
      <c r="AD16" s="95"/>
      <c r="AE16" s="95"/>
      <c r="AF16" s="90"/>
    </row>
    <row r="17" spans="1:32" s="15" customFormat="1" ht="15" customHeight="1">
      <c r="A17" s="16"/>
      <c r="B17" s="17"/>
      <c r="C17" s="17"/>
      <c r="D17" s="17"/>
      <c r="E17" s="887" t="s">
        <v>453</v>
      </c>
      <c r="F17" s="887"/>
      <c r="G17" s="887"/>
      <c r="H17" s="887"/>
      <c r="I17" s="887"/>
      <c r="J17" s="887"/>
      <c r="K17" s="887"/>
      <c r="L17" s="887"/>
      <c r="M17" s="887"/>
      <c r="N17" s="887"/>
      <c r="O17" s="887"/>
      <c r="P17" s="887"/>
      <c r="Q17" s="887"/>
      <c r="R17" s="17"/>
      <c r="S17" s="90"/>
      <c r="T17" s="90"/>
      <c r="U17" s="90"/>
      <c r="V17" s="90"/>
      <c r="W17" s="893" t="s">
        <v>455</v>
      </c>
      <c r="X17" s="893"/>
      <c r="Y17" s="893"/>
      <c r="Z17" s="893"/>
      <c r="AA17" s="893"/>
      <c r="AB17" s="893"/>
      <c r="AC17" s="893"/>
      <c r="AD17" s="893"/>
      <c r="AE17" s="90"/>
      <c r="AF17" s="90"/>
    </row>
    <row r="18" spans="1:32" s="15" customFormat="1" ht="5.25" customHeight="1" thickBot="1">
      <c r="A18" s="27"/>
      <c r="B18" s="28"/>
      <c r="C18" s="28"/>
      <c r="D18" s="28"/>
      <c r="E18" s="66" t="s">
        <v>456</v>
      </c>
      <c r="F18" s="64"/>
      <c r="G18" s="28"/>
      <c r="H18" s="28"/>
      <c r="I18" s="28"/>
      <c r="J18" s="28"/>
      <c r="K18" s="28"/>
      <c r="L18" s="28"/>
      <c r="M18" s="28"/>
      <c r="N18" s="28"/>
      <c r="O18" s="28"/>
      <c r="P18" s="28"/>
      <c r="Q18" s="28"/>
      <c r="R18" s="28"/>
      <c r="S18" s="96"/>
      <c r="T18" s="96"/>
      <c r="U18" s="96"/>
      <c r="V18" s="96"/>
      <c r="W18" s="28"/>
      <c r="X18" s="28"/>
      <c r="Y18" s="97"/>
      <c r="Z18" s="96"/>
      <c r="AA18" s="96"/>
      <c r="AB18" s="96"/>
      <c r="AC18" s="96"/>
      <c r="AD18" s="96"/>
      <c r="AE18" s="96"/>
      <c r="AF18" s="96"/>
    </row>
    <row r="19" spans="1:32" s="15" customFormat="1" ht="17.100000000000001" customHeight="1">
      <c r="A19" s="16"/>
      <c r="B19" s="30" t="s">
        <v>7</v>
      </c>
      <c r="C19" s="30"/>
      <c r="D19" s="30"/>
      <c r="E19" s="31"/>
      <c r="F19" s="31"/>
      <c r="G19" s="31"/>
      <c r="H19" s="31"/>
      <c r="I19" s="31"/>
      <c r="J19" s="31"/>
      <c r="K19" s="31"/>
      <c r="L19" s="31"/>
      <c r="M19" s="31"/>
      <c r="N19" s="31"/>
      <c r="O19" s="31"/>
      <c r="P19" s="31"/>
      <c r="Q19" s="31"/>
      <c r="R19" s="31"/>
      <c r="S19" s="98"/>
      <c r="T19" s="99"/>
      <c r="U19" s="100"/>
      <c r="V19" s="100"/>
      <c r="W19" s="101"/>
      <c r="X19" s="101"/>
      <c r="Y19" s="101"/>
      <c r="Z19" s="101"/>
      <c r="AA19" s="101"/>
      <c r="AB19" s="101"/>
      <c r="AC19" s="101"/>
      <c r="AD19" s="101"/>
      <c r="AE19" s="101"/>
      <c r="AF19" s="98"/>
    </row>
    <row r="20" spans="1:32" s="15" customFormat="1" ht="17.100000000000001" customHeight="1">
      <c r="A20" s="16"/>
      <c r="B20" s="30" t="s">
        <v>32</v>
      </c>
      <c r="C20" s="32"/>
      <c r="D20" s="30"/>
      <c r="E20" s="68">
        <v>39767.4</v>
      </c>
      <c r="F20" s="69"/>
      <c r="G20" s="69">
        <v>4438.7</v>
      </c>
      <c r="H20" s="69"/>
      <c r="I20" s="69">
        <v>656.6</v>
      </c>
      <c r="J20" s="69"/>
      <c r="K20" s="69">
        <v>2083.8000000000002</v>
      </c>
      <c r="L20" s="69"/>
      <c r="M20" s="69">
        <v>2823.3</v>
      </c>
      <c r="N20" s="69"/>
      <c r="O20" s="69">
        <v>204</v>
      </c>
      <c r="P20" s="69"/>
      <c r="Q20" s="69">
        <v>5689</v>
      </c>
      <c r="R20" s="69" t="e">
        <f>SUM(#REF!)</f>
        <v>#REF!</v>
      </c>
      <c r="S20" s="69" t="e">
        <f>SUM(#REF!)</f>
        <v>#REF!</v>
      </c>
      <c r="T20" s="30" t="s">
        <v>32</v>
      </c>
      <c r="U20" s="69">
        <v>0</v>
      </c>
      <c r="V20" s="69"/>
      <c r="W20" s="69">
        <v>4713.1000000000004</v>
      </c>
      <c r="X20" s="69"/>
      <c r="Y20" s="69"/>
      <c r="Z20" s="69">
        <v>15969.1</v>
      </c>
      <c r="AA20" s="69"/>
      <c r="AB20" s="69">
        <v>2978.4</v>
      </c>
      <c r="AC20" s="69"/>
      <c r="AD20" s="69">
        <v>181.5</v>
      </c>
      <c r="AE20" s="36"/>
      <c r="AF20" s="16"/>
    </row>
    <row r="21" spans="1:32" s="561" customFormat="1" ht="17.100000000000001" customHeight="1">
      <c r="A21" s="552"/>
      <c r="B21" s="554" t="s">
        <v>306</v>
      </c>
      <c r="C21" s="558"/>
      <c r="D21" s="554"/>
      <c r="E21" s="559">
        <v>40089.665999999997</v>
      </c>
      <c r="F21" s="559"/>
      <c r="G21" s="557">
        <v>4612.4279999999999</v>
      </c>
      <c r="H21" s="557"/>
      <c r="I21" s="557">
        <v>647.56500000000005</v>
      </c>
      <c r="J21" s="557"/>
      <c r="K21" s="557">
        <v>3723.5230000000001</v>
      </c>
      <c r="L21" s="557"/>
      <c r="M21" s="557">
        <v>3431.2269999999999</v>
      </c>
      <c r="N21" s="557"/>
      <c r="O21" s="557">
        <v>229.322</v>
      </c>
      <c r="P21" s="557"/>
      <c r="Q21" s="557">
        <v>6233.2730000000001</v>
      </c>
      <c r="R21" s="557" t="e">
        <f>SUM(#REF!)</f>
        <v>#REF!</v>
      </c>
      <c r="S21" s="557" t="e">
        <f>SUM(#REF!)</f>
        <v>#REF!</v>
      </c>
      <c r="T21" s="554" t="s">
        <v>306</v>
      </c>
      <c r="U21" s="557">
        <v>0</v>
      </c>
      <c r="V21" s="557"/>
      <c r="W21" s="557">
        <v>5106.0559999999996</v>
      </c>
      <c r="X21" s="557"/>
      <c r="Y21" s="557"/>
      <c r="Z21" s="557">
        <v>13087.620999999999</v>
      </c>
      <c r="AA21" s="557"/>
      <c r="AB21" s="557">
        <v>2776.0140000000001</v>
      </c>
      <c r="AC21" s="557"/>
      <c r="AD21" s="557">
        <v>242.63300000000001</v>
      </c>
      <c r="AE21" s="562"/>
      <c r="AF21" s="552"/>
    </row>
    <row r="22" spans="1:32" s="561" customFormat="1" ht="17.100000000000001" customHeight="1">
      <c r="A22" s="552"/>
      <c r="B22" s="554" t="s">
        <v>458</v>
      </c>
      <c r="C22" s="558"/>
      <c r="D22" s="554"/>
      <c r="E22" s="559">
        <v>44804.7</v>
      </c>
      <c r="F22" s="559"/>
      <c r="G22" s="557">
        <v>4762.3</v>
      </c>
      <c r="H22" s="557"/>
      <c r="I22" s="557">
        <v>684.7</v>
      </c>
      <c r="J22" s="557"/>
      <c r="K22" s="557">
        <v>4430.7</v>
      </c>
      <c r="L22" s="557"/>
      <c r="M22" s="557">
        <v>3999.6</v>
      </c>
      <c r="N22" s="557"/>
      <c r="O22" s="557">
        <v>341.6</v>
      </c>
      <c r="P22" s="557"/>
      <c r="Q22" s="557">
        <v>6727.5</v>
      </c>
      <c r="R22" s="557" t="e">
        <f>SUM(#REF!)</f>
        <v>#REF!</v>
      </c>
      <c r="S22" s="557" t="e">
        <f>SUM(#REF!)</f>
        <v>#REF!</v>
      </c>
      <c r="T22" s="30" t="s">
        <v>458</v>
      </c>
      <c r="U22" s="557"/>
      <c r="V22" s="557"/>
      <c r="W22" s="557">
        <v>6188.1</v>
      </c>
      <c r="X22" s="557"/>
      <c r="Y22" s="557"/>
      <c r="Z22" s="557">
        <v>14214.5</v>
      </c>
      <c r="AA22" s="557"/>
      <c r="AB22" s="557">
        <v>3247.5</v>
      </c>
      <c r="AC22" s="557"/>
      <c r="AD22" s="557">
        <v>208.2</v>
      </c>
      <c r="AE22" s="562"/>
      <c r="AF22" s="552"/>
    </row>
    <row r="23" spans="1:32" s="630" customFormat="1" ht="17.100000000000001" customHeight="1">
      <c r="A23" s="627"/>
      <c r="B23" s="30" t="s">
        <v>464</v>
      </c>
      <c r="C23" s="631"/>
      <c r="D23" s="634"/>
      <c r="E23" s="559">
        <v>44605.294000000002</v>
      </c>
      <c r="F23" s="559"/>
      <c r="G23" s="557">
        <v>4831.7570000000005</v>
      </c>
      <c r="H23" s="557"/>
      <c r="I23" s="557">
        <v>770.64600000000007</v>
      </c>
      <c r="J23" s="557"/>
      <c r="K23" s="557">
        <v>4312.4050000000007</v>
      </c>
      <c r="L23" s="557"/>
      <c r="M23" s="557">
        <v>3091.1909999999998</v>
      </c>
      <c r="N23" s="557"/>
      <c r="O23" s="557">
        <v>457.255</v>
      </c>
      <c r="P23" s="557"/>
      <c r="Q23" s="557">
        <v>6754.9210000000003</v>
      </c>
      <c r="R23" s="557"/>
      <c r="S23" s="557"/>
      <c r="T23" s="30" t="s">
        <v>464</v>
      </c>
      <c r="U23" s="557"/>
      <c r="V23" s="557"/>
      <c r="W23" s="557">
        <v>6166.2370000000001</v>
      </c>
      <c r="X23" s="557"/>
      <c r="Y23" s="557"/>
      <c r="Z23" s="557">
        <v>14265.29</v>
      </c>
      <c r="AA23" s="557"/>
      <c r="AB23" s="557">
        <v>3770.1909999999998</v>
      </c>
      <c r="AC23" s="557"/>
      <c r="AD23" s="557">
        <v>185.09</v>
      </c>
      <c r="AE23" s="633"/>
      <c r="AF23" s="627"/>
    </row>
    <row r="24" spans="1:32" s="630" customFormat="1" ht="17.100000000000001" customHeight="1">
      <c r="A24" s="627"/>
      <c r="B24" s="634" t="s">
        <v>482</v>
      </c>
      <c r="C24" s="631"/>
      <c r="D24" s="634"/>
      <c r="E24" s="559">
        <v>41872.535000000003</v>
      </c>
      <c r="F24" s="559"/>
      <c r="G24" s="557">
        <v>5152.9449999999997</v>
      </c>
      <c r="H24" s="557"/>
      <c r="I24" s="557">
        <v>694.81400000000008</v>
      </c>
      <c r="J24" s="557"/>
      <c r="K24" s="557">
        <v>3674.7879999999996</v>
      </c>
      <c r="L24" s="557"/>
      <c r="M24" s="557">
        <v>2301.2870000000003</v>
      </c>
      <c r="N24" s="557"/>
      <c r="O24" s="557">
        <v>171.82700000000003</v>
      </c>
      <c r="P24" s="557"/>
      <c r="Q24" s="557">
        <v>6961.8739999999998</v>
      </c>
      <c r="R24" s="557"/>
      <c r="S24" s="557"/>
      <c r="T24" s="634" t="s">
        <v>482</v>
      </c>
      <c r="U24" s="557"/>
      <c r="V24" s="557"/>
      <c r="W24" s="557">
        <v>5753.241</v>
      </c>
      <c r="X24" s="557"/>
      <c r="Y24" s="557"/>
      <c r="Z24" s="557">
        <v>13247.422999999999</v>
      </c>
      <c r="AA24" s="557"/>
      <c r="AB24" s="557">
        <v>2843.442</v>
      </c>
      <c r="AC24" s="557"/>
      <c r="AD24" s="557">
        <v>150.83800000000002</v>
      </c>
      <c r="AE24" s="633"/>
      <c r="AF24" s="627"/>
    </row>
    <row r="25" spans="1:32" s="630" customFormat="1" ht="17.100000000000001" customHeight="1">
      <c r="A25" s="627"/>
      <c r="B25" s="671" t="s">
        <v>474</v>
      </c>
      <c r="C25" s="631"/>
      <c r="D25" s="634"/>
      <c r="E25" s="559">
        <v>49275.925000000003</v>
      </c>
      <c r="F25" s="559"/>
      <c r="G25" s="557">
        <v>5773.26</v>
      </c>
      <c r="H25" s="557"/>
      <c r="I25" s="557">
        <v>718.28</v>
      </c>
      <c r="J25" s="557"/>
      <c r="K25" s="557">
        <v>4915.21</v>
      </c>
      <c r="L25" s="557"/>
      <c r="M25" s="557">
        <v>3936.64</v>
      </c>
      <c r="N25" s="557"/>
      <c r="O25" s="557">
        <v>210.76</v>
      </c>
      <c r="P25" s="557"/>
      <c r="Q25" s="557">
        <v>9144.83</v>
      </c>
      <c r="R25" s="557"/>
      <c r="S25" s="557"/>
      <c r="T25" s="671" t="s">
        <v>474</v>
      </c>
      <c r="U25" s="557"/>
      <c r="V25" s="557"/>
      <c r="W25" s="557">
        <v>6825.33</v>
      </c>
      <c r="X25" s="557"/>
      <c r="Y25" s="557"/>
      <c r="Z25" s="557">
        <v>14727.38</v>
      </c>
      <c r="AA25" s="557"/>
      <c r="AB25" s="557">
        <v>2846.06</v>
      </c>
      <c r="AC25" s="557"/>
      <c r="AD25" s="557">
        <v>178.22</v>
      </c>
      <c r="AE25" s="633"/>
      <c r="AF25" s="627"/>
    </row>
    <row r="26" spans="1:32" s="15" customFormat="1" ht="10.5" customHeight="1">
      <c r="A26" s="37"/>
      <c r="B26" s="38"/>
      <c r="C26" s="39"/>
      <c r="D26" s="38"/>
      <c r="E26" s="70"/>
      <c r="F26" s="71"/>
      <c r="G26" s="72"/>
      <c r="H26" s="71"/>
      <c r="I26" s="72"/>
      <c r="J26" s="71"/>
      <c r="K26" s="72"/>
      <c r="L26" s="71"/>
      <c r="M26" s="72"/>
      <c r="N26" s="71"/>
      <c r="O26" s="72"/>
      <c r="P26" s="71"/>
      <c r="Q26" s="72"/>
      <c r="R26" s="103"/>
      <c r="S26" s="37"/>
      <c r="T26" s="104"/>
      <c r="U26" s="39"/>
      <c r="V26" s="39"/>
      <c r="W26" s="72"/>
      <c r="X26" s="71"/>
      <c r="Y26" s="71"/>
      <c r="Z26" s="72"/>
      <c r="AA26" s="71"/>
      <c r="AB26" s="72"/>
      <c r="AC26" s="71"/>
      <c r="AD26" s="72"/>
      <c r="AE26" s="103"/>
      <c r="AF26" s="37"/>
    </row>
    <row r="27" spans="1:32" s="15" customFormat="1" ht="10.5" customHeight="1">
      <c r="A27" s="16"/>
      <c r="B27" s="347"/>
      <c r="C27" s="348"/>
      <c r="D27" s="349"/>
      <c r="E27" s="345"/>
      <c r="F27" s="346"/>
      <c r="G27" s="346"/>
      <c r="H27" s="346"/>
      <c r="I27" s="346"/>
      <c r="J27" s="346"/>
      <c r="K27" s="346"/>
      <c r="L27" s="346"/>
      <c r="M27" s="346"/>
      <c r="N27" s="346"/>
      <c r="O27" s="346"/>
      <c r="P27" s="346"/>
      <c r="Q27" s="346"/>
      <c r="R27" s="350"/>
      <c r="S27" s="344"/>
      <c r="T27" s="351"/>
      <c r="U27" s="349"/>
      <c r="V27" s="349"/>
      <c r="W27" s="346"/>
      <c r="X27" s="346"/>
      <c r="Y27" s="346"/>
      <c r="Z27" s="346"/>
      <c r="AA27" s="346"/>
      <c r="AB27" s="346"/>
      <c r="AC27" s="346"/>
      <c r="AD27" s="346"/>
      <c r="AE27" s="36"/>
      <c r="AF27" s="16"/>
    </row>
    <row r="28" spans="1:32" s="630" customFormat="1" ht="16.5" customHeight="1">
      <c r="A28" s="632"/>
      <c r="B28" s="634" t="s">
        <v>482</v>
      </c>
      <c r="C28" s="631"/>
      <c r="D28" s="634" t="s">
        <v>40</v>
      </c>
      <c r="E28" s="656">
        <v>4044.451</v>
      </c>
      <c r="F28" s="656"/>
      <c r="G28" s="657">
        <v>415</v>
      </c>
      <c r="H28" s="657"/>
      <c r="I28" s="657">
        <v>78.870999999999995</v>
      </c>
      <c r="J28" s="657"/>
      <c r="K28" s="657">
        <v>403.14299999999997</v>
      </c>
      <c r="L28" s="657"/>
      <c r="M28" s="657">
        <v>311.62</v>
      </c>
      <c r="N28" s="657"/>
      <c r="O28" s="657">
        <v>38.210999999999999</v>
      </c>
      <c r="P28" s="657"/>
      <c r="Q28" s="657">
        <v>643.48099999999999</v>
      </c>
      <c r="R28" s="628"/>
      <c r="S28" s="627"/>
      <c r="T28" s="634" t="s">
        <v>482</v>
      </c>
      <c r="U28" s="631"/>
      <c r="V28" s="634" t="s">
        <v>40</v>
      </c>
      <c r="W28" s="657">
        <v>524.36300000000006</v>
      </c>
      <c r="X28" s="656"/>
      <c r="Y28" s="657"/>
      <c r="Z28" s="657">
        <v>1359.1610000000001</v>
      </c>
      <c r="AA28" s="657"/>
      <c r="AB28" s="657">
        <v>335.23099999999999</v>
      </c>
      <c r="AC28" s="657"/>
      <c r="AD28" s="657">
        <v>15.364000000000001</v>
      </c>
      <c r="AE28" s="657"/>
      <c r="AF28" s="632"/>
    </row>
    <row r="29" spans="1:32" s="630" customFormat="1" ht="16.5" customHeight="1">
      <c r="A29" s="632"/>
      <c r="B29" s="634"/>
      <c r="C29" s="631"/>
      <c r="D29" s="635" t="s">
        <v>33</v>
      </c>
      <c r="E29" s="656">
        <v>2963.9430000000002</v>
      </c>
      <c r="F29" s="656"/>
      <c r="G29" s="657">
        <v>328.23200000000003</v>
      </c>
      <c r="H29" s="657"/>
      <c r="I29" s="657">
        <v>57.085999999999999</v>
      </c>
      <c r="J29" s="657"/>
      <c r="K29" s="657">
        <v>231.559</v>
      </c>
      <c r="L29" s="657"/>
      <c r="M29" s="657">
        <v>134.34299999999999</v>
      </c>
      <c r="N29" s="657"/>
      <c r="O29" s="657">
        <v>37.649000000000001</v>
      </c>
      <c r="P29" s="657"/>
      <c r="Q29" s="657">
        <v>508.40199999999999</v>
      </c>
      <c r="R29" s="628"/>
      <c r="S29" s="627"/>
      <c r="T29" s="634"/>
      <c r="U29" s="631"/>
      <c r="V29" s="635" t="s">
        <v>33</v>
      </c>
      <c r="W29" s="657">
        <v>429.79500000000002</v>
      </c>
      <c r="X29" s="656"/>
      <c r="Y29" s="657"/>
      <c r="Z29" s="657">
        <v>981.49199999999996</v>
      </c>
      <c r="AA29" s="657"/>
      <c r="AB29" s="657">
        <v>241.60499999999999</v>
      </c>
      <c r="AC29" s="657"/>
      <c r="AD29" s="657">
        <v>13.775</v>
      </c>
      <c r="AE29" s="657"/>
      <c r="AF29" s="632"/>
    </row>
    <row r="30" spans="1:32" s="630" customFormat="1" ht="16.5" customHeight="1">
      <c r="A30" s="632"/>
      <c r="B30" s="634"/>
      <c r="C30" s="631"/>
      <c r="D30" s="635" t="s">
        <v>34</v>
      </c>
      <c r="E30" s="656">
        <v>3516.6379999999999</v>
      </c>
      <c r="F30" s="656"/>
      <c r="G30" s="657">
        <v>493.15199999999999</v>
      </c>
      <c r="H30" s="657"/>
      <c r="I30" s="657">
        <v>61.347999999999999</v>
      </c>
      <c r="J30" s="657"/>
      <c r="K30" s="657">
        <v>316.51400000000001</v>
      </c>
      <c r="L30" s="657"/>
      <c r="M30" s="657">
        <v>217.935</v>
      </c>
      <c r="N30" s="657"/>
      <c r="O30" s="657">
        <v>26.303000000000001</v>
      </c>
      <c r="P30" s="657"/>
      <c r="Q30" s="657">
        <v>623.32299999999998</v>
      </c>
      <c r="R30" s="628"/>
      <c r="S30" s="627"/>
      <c r="T30" s="634"/>
      <c r="U30" s="631"/>
      <c r="V30" s="635" t="s">
        <v>34</v>
      </c>
      <c r="W30" s="657">
        <v>650.69000000000005</v>
      </c>
      <c r="X30" s="656"/>
      <c r="Y30" s="657"/>
      <c r="Z30" s="657">
        <v>918.20399999999995</v>
      </c>
      <c r="AA30" s="657"/>
      <c r="AB30" s="657">
        <v>198.953</v>
      </c>
      <c r="AC30" s="657"/>
      <c r="AD30" s="657">
        <v>10.212</v>
      </c>
      <c r="AE30" s="657"/>
      <c r="AF30" s="632"/>
    </row>
    <row r="31" spans="1:32" s="630" customFormat="1" ht="16.5" customHeight="1">
      <c r="A31" s="632"/>
      <c r="B31" s="634"/>
      <c r="C31" s="631"/>
      <c r="D31" s="635" t="s">
        <v>312</v>
      </c>
      <c r="E31" s="656">
        <v>3687.6709999999998</v>
      </c>
      <c r="F31" s="656"/>
      <c r="G31" s="657">
        <v>411.02100000000002</v>
      </c>
      <c r="H31" s="657"/>
      <c r="I31" s="657">
        <v>28.457999999999998</v>
      </c>
      <c r="J31" s="657"/>
      <c r="K31" s="657">
        <v>375.25</v>
      </c>
      <c r="L31" s="657"/>
      <c r="M31" s="657">
        <v>217.375</v>
      </c>
      <c r="N31" s="657"/>
      <c r="O31" s="657">
        <v>5.319</v>
      </c>
      <c r="P31" s="657"/>
      <c r="Q31" s="657">
        <v>627.93299999999999</v>
      </c>
      <c r="R31" s="628"/>
      <c r="S31" s="627"/>
      <c r="T31" s="634"/>
      <c r="U31" s="631"/>
      <c r="V31" s="635" t="s">
        <v>312</v>
      </c>
      <c r="W31" s="657">
        <v>306.64400000000001</v>
      </c>
      <c r="X31" s="656"/>
      <c r="Y31" s="657"/>
      <c r="Z31" s="657">
        <v>609.52200000000005</v>
      </c>
      <c r="AA31" s="657"/>
      <c r="AB31" s="657">
        <v>94.64</v>
      </c>
      <c r="AC31" s="657"/>
      <c r="AD31" s="657">
        <v>11.504</v>
      </c>
      <c r="AE31" s="657"/>
      <c r="AF31" s="632"/>
    </row>
    <row r="32" spans="1:32" s="630" customFormat="1" ht="16.5" customHeight="1">
      <c r="A32" s="632"/>
      <c r="B32" s="634"/>
      <c r="C32" s="631"/>
      <c r="D32" s="635" t="s">
        <v>35</v>
      </c>
      <c r="E32" s="656">
        <v>2432.348</v>
      </c>
      <c r="F32" s="656"/>
      <c r="G32" s="657">
        <v>385.57799999999997</v>
      </c>
      <c r="H32" s="657"/>
      <c r="I32" s="657">
        <v>22.888000000000002</v>
      </c>
      <c r="J32" s="657"/>
      <c r="K32" s="657">
        <v>251.34700000000001</v>
      </c>
      <c r="L32" s="657"/>
      <c r="M32" s="657">
        <v>82.837999999999994</v>
      </c>
      <c r="N32" s="657"/>
      <c r="O32" s="657">
        <v>5.6429999999999998</v>
      </c>
      <c r="P32" s="657"/>
      <c r="Q32" s="657">
        <v>540.70299999999997</v>
      </c>
      <c r="R32" s="628"/>
      <c r="S32" s="627"/>
      <c r="T32" s="634"/>
      <c r="U32" s="631"/>
      <c r="V32" s="635" t="s">
        <v>35</v>
      </c>
      <c r="W32" s="657">
        <v>272.42899999999997</v>
      </c>
      <c r="X32" s="656"/>
      <c r="Y32" s="657"/>
      <c r="Z32" s="657">
        <v>752.32399999999996</v>
      </c>
      <c r="AA32" s="657"/>
      <c r="AB32" s="657">
        <v>109.699</v>
      </c>
      <c r="AC32" s="657"/>
      <c r="AD32" s="657">
        <v>8.8940000000000001</v>
      </c>
      <c r="AE32" s="657"/>
      <c r="AF32" s="632"/>
    </row>
    <row r="33" spans="1:32" s="630" customFormat="1" ht="16.5" customHeight="1">
      <c r="A33" s="632"/>
      <c r="B33" s="634"/>
      <c r="C33" s="631"/>
      <c r="D33" s="635" t="s">
        <v>36</v>
      </c>
      <c r="E33" s="656">
        <v>3240.5059999999999</v>
      </c>
      <c r="F33" s="656"/>
      <c r="G33" s="657">
        <v>462.73599999999999</v>
      </c>
      <c r="H33" s="657"/>
      <c r="I33" s="657">
        <v>39.728999999999999</v>
      </c>
      <c r="J33" s="657"/>
      <c r="K33" s="657">
        <v>312.37799999999999</v>
      </c>
      <c r="L33" s="657"/>
      <c r="M33" s="657">
        <v>162.679</v>
      </c>
      <c r="N33" s="657"/>
      <c r="O33" s="657">
        <v>11.205</v>
      </c>
      <c r="P33" s="657"/>
      <c r="Q33" s="657">
        <v>553.577</v>
      </c>
      <c r="R33" s="628"/>
      <c r="S33" s="627"/>
      <c r="T33" s="634"/>
      <c r="U33" s="631"/>
      <c r="V33" s="635" t="s">
        <v>36</v>
      </c>
      <c r="W33" s="657">
        <v>406.10899999999998</v>
      </c>
      <c r="X33" s="656"/>
      <c r="Y33" s="657"/>
      <c r="Z33" s="657">
        <v>1092.05</v>
      </c>
      <c r="AA33" s="657"/>
      <c r="AB33" s="657">
        <v>189.02199999999999</v>
      </c>
      <c r="AC33" s="657"/>
      <c r="AD33" s="657">
        <v>11.016</v>
      </c>
      <c r="AE33" s="657"/>
      <c r="AF33" s="632"/>
    </row>
    <row r="34" spans="1:32" s="630" customFormat="1" ht="16.5" customHeight="1">
      <c r="A34" s="632"/>
      <c r="B34" s="634"/>
      <c r="C34" s="631"/>
      <c r="D34" s="635" t="s">
        <v>448</v>
      </c>
      <c r="E34" s="656">
        <v>3638.3449999999998</v>
      </c>
      <c r="F34" s="656"/>
      <c r="G34" s="657">
        <v>408.24299999999999</v>
      </c>
      <c r="H34" s="657"/>
      <c r="I34" s="657">
        <v>50.023000000000003</v>
      </c>
      <c r="J34" s="657"/>
      <c r="K34" s="657">
        <v>232.23400000000001</v>
      </c>
      <c r="L34" s="657"/>
      <c r="M34" s="657">
        <v>189.27199999999999</v>
      </c>
      <c r="N34" s="657"/>
      <c r="O34" s="657">
        <v>6.2080000000000002</v>
      </c>
      <c r="P34" s="657"/>
      <c r="Q34" s="657">
        <v>568.91899999999998</v>
      </c>
      <c r="R34" s="628"/>
      <c r="S34" s="627"/>
      <c r="T34" s="634"/>
      <c r="U34" s="631"/>
      <c r="V34" s="635" t="s">
        <v>448</v>
      </c>
      <c r="W34" s="657">
        <v>657.28800000000001</v>
      </c>
      <c r="X34" s="656"/>
      <c r="Y34" s="657"/>
      <c r="Z34" s="657">
        <v>1303.67</v>
      </c>
      <c r="AA34" s="657"/>
      <c r="AB34" s="657">
        <v>208.989</v>
      </c>
      <c r="AC34" s="657"/>
      <c r="AD34" s="657">
        <v>13.494</v>
      </c>
      <c r="AE34" s="657"/>
      <c r="AF34" s="632"/>
    </row>
    <row r="35" spans="1:32" s="630" customFormat="1" ht="16.5" customHeight="1">
      <c r="A35" s="632"/>
      <c r="B35" s="634"/>
      <c r="C35" s="631"/>
      <c r="D35" s="635" t="s">
        <v>37</v>
      </c>
      <c r="E35" s="656">
        <v>3331.0050000000001</v>
      </c>
      <c r="F35" s="656"/>
      <c r="G35" s="657">
        <v>429.34</v>
      </c>
      <c r="H35" s="657"/>
      <c r="I35" s="657">
        <v>64.84</v>
      </c>
      <c r="J35" s="657"/>
      <c r="K35" s="657">
        <v>342.12799999999999</v>
      </c>
      <c r="L35" s="657"/>
      <c r="M35" s="657">
        <v>190.477</v>
      </c>
      <c r="N35" s="657"/>
      <c r="O35" s="657">
        <v>4.9820000000000002</v>
      </c>
      <c r="P35" s="657"/>
      <c r="Q35" s="657">
        <v>475.267</v>
      </c>
      <c r="R35" s="628"/>
      <c r="S35" s="627"/>
      <c r="T35" s="634"/>
      <c r="U35" s="631"/>
      <c r="V35" s="635" t="s">
        <v>37</v>
      </c>
      <c r="W35" s="657">
        <v>472.49599999999998</v>
      </c>
      <c r="X35" s="656"/>
      <c r="Y35" s="657"/>
      <c r="Z35" s="657">
        <v>1130.8019999999999</v>
      </c>
      <c r="AA35" s="657"/>
      <c r="AB35" s="657">
        <v>208.11500000000001</v>
      </c>
      <c r="AC35" s="657"/>
      <c r="AD35" s="657">
        <v>12.552</v>
      </c>
      <c r="AE35" s="657"/>
      <c r="AF35" s="632"/>
    </row>
    <row r="36" spans="1:32" s="630" customFormat="1" ht="16.5" customHeight="1">
      <c r="A36" s="632"/>
      <c r="B36" s="634"/>
      <c r="C36" s="631"/>
      <c r="D36" s="635" t="s">
        <v>449</v>
      </c>
      <c r="E36" s="656">
        <v>3678.3589999999999</v>
      </c>
      <c r="F36" s="656"/>
      <c r="G36" s="657">
        <v>433.77600000000001</v>
      </c>
      <c r="H36" s="657"/>
      <c r="I36" s="657">
        <v>74.768000000000001</v>
      </c>
      <c r="J36" s="657"/>
      <c r="K36" s="657">
        <v>331.16899999999998</v>
      </c>
      <c r="L36" s="657"/>
      <c r="M36" s="657">
        <v>178.61799999999999</v>
      </c>
      <c r="N36" s="657"/>
      <c r="O36" s="657">
        <v>3.7639999999999998</v>
      </c>
      <c r="P36" s="657"/>
      <c r="Q36" s="657">
        <v>582.52</v>
      </c>
      <c r="R36" s="628"/>
      <c r="S36" s="627"/>
      <c r="T36" s="634"/>
      <c r="U36" s="631"/>
      <c r="V36" s="635" t="s">
        <v>449</v>
      </c>
      <c r="W36" s="657">
        <v>542.32000000000005</v>
      </c>
      <c r="X36" s="656"/>
      <c r="Y36" s="657"/>
      <c r="Z36" s="657">
        <v>1287.347</v>
      </c>
      <c r="AA36" s="657"/>
      <c r="AB36" s="657">
        <v>228.86</v>
      </c>
      <c r="AC36" s="657"/>
      <c r="AD36" s="657">
        <v>15.214</v>
      </c>
      <c r="AE36" s="657"/>
      <c r="AF36" s="632"/>
    </row>
    <row r="37" spans="1:32" s="630" customFormat="1" ht="16.5" customHeight="1">
      <c r="A37" s="632"/>
      <c r="B37" s="634"/>
      <c r="C37" s="631"/>
      <c r="D37" s="635" t="s">
        <v>38</v>
      </c>
      <c r="E37" s="656">
        <v>3665.444</v>
      </c>
      <c r="F37" s="656"/>
      <c r="G37" s="657">
        <v>430.89100000000002</v>
      </c>
      <c r="H37" s="657"/>
      <c r="I37" s="657">
        <v>81.052000000000007</v>
      </c>
      <c r="J37" s="657"/>
      <c r="K37" s="657">
        <v>330.62099999999998</v>
      </c>
      <c r="L37" s="657"/>
      <c r="M37" s="657">
        <v>195.70699999999999</v>
      </c>
      <c r="N37" s="657"/>
      <c r="O37" s="657">
        <v>22.568000000000001</v>
      </c>
      <c r="P37" s="657"/>
      <c r="Q37" s="657">
        <v>603.54100000000005</v>
      </c>
      <c r="R37" s="628"/>
      <c r="S37" s="627"/>
      <c r="T37" s="634"/>
      <c r="U37" s="631"/>
      <c r="V37" s="635" t="s">
        <v>38</v>
      </c>
      <c r="W37" s="657">
        <v>514.33199999999999</v>
      </c>
      <c r="X37" s="656"/>
      <c r="Y37" s="657"/>
      <c r="Z37" s="657">
        <v>1143.1199999999999</v>
      </c>
      <c r="AA37" s="657"/>
      <c r="AB37" s="657">
        <v>330.745</v>
      </c>
      <c r="AC37" s="657"/>
      <c r="AD37" s="657">
        <v>12.863</v>
      </c>
      <c r="AE37" s="657"/>
      <c r="AF37" s="632"/>
    </row>
    <row r="38" spans="1:32" s="630" customFormat="1" ht="16.5" customHeight="1">
      <c r="A38" s="632"/>
      <c r="B38" s="634"/>
      <c r="C38" s="631"/>
      <c r="D38" s="635" t="s">
        <v>41</v>
      </c>
      <c r="E38" s="656">
        <v>3702.2179999999998</v>
      </c>
      <c r="F38" s="656"/>
      <c r="G38" s="657">
        <v>410.46699999999998</v>
      </c>
      <c r="H38" s="657"/>
      <c r="I38" s="657">
        <v>62.29</v>
      </c>
      <c r="J38" s="657"/>
      <c r="K38" s="657">
        <v>219.85900000000001</v>
      </c>
      <c r="L38" s="657"/>
      <c r="M38" s="657">
        <v>271.44200000000001</v>
      </c>
      <c r="N38" s="657"/>
      <c r="O38" s="657">
        <v>5.1139999999999999</v>
      </c>
      <c r="P38" s="657"/>
      <c r="Q38" s="657">
        <v>603.47299999999996</v>
      </c>
      <c r="R38" s="628"/>
      <c r="S38" s="627"/>
      <c r="T38" s="634"/>
      <c r="U38" s="631"/>
      <c r="V38" s="635" t="s">
        <v>41</v>
      </c>
      <c r="W38" s="657">
        <v>473.178</v>
      </c>
      <c r="X38" s="656"/>
      <c r="Y38" s="657"/>
      <c r="Z38" s="657">
        <v>1185.402</v>
      </c>
      <c r="AA38" s="657"/>
      <c r="AB38" s="657">
        <v>458.04300000000001</v>
      </c>
      <c r="AC38" s="657"/>
      <c r="AD38" s="657">
        <v>12.946999999999999</v>
      </c>
      <c r="AE38" s="657"/>
      <c r="AF38" s="632"/>
    </row>
    <row r="39" spans="1:32" s="630" customFormat="1" ht="16.5" customHeight="1">
      <c r="A39" s="632"/>
      <c r="B39" s="634"/>
      <c r="C39" s="631"/>
      <c r="D39" s="635" t="s">
        <v>39</v>
      </c>
      <c r="E39" s="656">
        <v>3971.607</v>
      </c>
      <c r="F39" s="656"/>
      <c r="G39" s="657">
        <v>544.50900000000001</v>
      </c>
      <c r="H39" s="657"/>
      <c r="I39" s="657">
        <v>73.460999999999999</v>
      </c>
      <c r="J39" s="657"/>
      <c r="K39" s="657">
        <v>328.58600000000001</v>
      </c>
      <c r="L39" s="657"/>
      <c r="M39" s="657">
        <v>148.98099999999999</v>
      </c>
      <c r="N39" s="657"/>
      <c r="O39" s="657">
        <v>4.8609999999999998</v>
      </c>
      <c r="P39" s="657"/>
      <c r="Q39" s="657">
        <v>630.73500000000001</v>
      </c>
      <c r="R39" s="628"/>
      <c r="S39" s="627"/>
      <c r="T39" s="634"/>
      <c r="U39" s="631"/>
      <c r="V39" s="635" t="s">
        <v>39</v>
      </c>
      <c r="W39" s="657">
        <v>503.59699999999998</v>
      </c>
      <c r="X39" s="656"/>
      <c r="Y39" s="657"/>
      <c r="Z39" s="657">
        <v>1484.329</v>
      </c>
      <c r="AA39" s="657"/>
      <c r="AB39" s="657">
        <v>239.54</v>
      </c>
      <c r="AC39" s="657"/>
      <c r="AD39" s="657">
        <v>13.003</v>
      </c>
      <c r="AE39" s="657"/>
      <c r="AF39" s="632"/>
    </row>
    <row r="40" spans="1:32" s="630" customFormat="1" ht="16.5" customHeight="1">
      <c r="A40" s="632"/>
      <c r="B40" s="634"/>
      <c r="C40" s="631"/>
      <c r="D40" s="635"/>
      <c r="E40" s="656"/>
      <c r="F40" s="656"/>
      <c r="G40" s="657"/>
      <c r="H40" s="657"/>
      <c r="I40" s="657"/>
      <c r="J40" s="657"/>
      <c r="K40" s="657"/>
      <c r="L40" s="657"/>
      <c r="M40" s="657"/>
      <c r="N40" s="657"/>
      <c r="O40" s="657"/>
      <c r="P40" s="657"/>
      <c r="Q40" s="657"/>
      <c r="R40" s="628"/>
      <c r="S40" s="627"/>
      <c r="T40" s="634"/>
      <c r="U40" s="631"/>
      <c r="V40" s="635"/>
      <c r="W40" s="657"/>
      <c r="X40" s="656"/>
      <c r="Y40" s="657"/>
      <c r="Z40" s="657"/>
      <c r="AA40" s="657"/>
      <c r="AB40" s="657"/>
      <c r="AC40" s="657"/>
      <c r="AD40" s="657"/>
      <c r="AE40" s="657"/>
      <c r="AF40" s="632"/>
    </row>
    <row r="41" spans="1:32" s="630" customFormat="1" ht="16.5" customHeight="1">
      <c r="A41" s="632"/>
      <c r="B41" s="634" t="s">
        <v>474</v>
      </c>
      <c r="C41" s="631"/>
      <c r="D41" s="635" t="s">
        <v>40</v>
      </c>
      <c r="E41" s="656">
        <v>3249.5650000000001</v>
      </c>
      <c r="F41" s="656"/>
      <c r="G41" s="657">
        <v>403.28399999999999</v>
      </c>
      <c r="H41" s="657"/>
      <c r="I41" s="657">
        <v>69.44</v>
      </c>
      <c r="J41" s="657"/>
      <c r="K41" s="657">
        <v>310.745</v>
      </c>
      <c r="L41" s="657"/>
      <c r="M41" s="657">
        <v>179.54400000000001</v>
      </c>
      <c r="N41" s="657"/>
      <c r="O41" s="657">
        <v>6.2430000000000003</v>
      </c>
      <c r="P41" s="657"/>
      <c r="Q41" s="657">
        <v>584.61599999999999</v>
      </c>
      <c r="R41" s="628"/>
      <c r="S41" s="627" t="s">
        <v>486</v>
      </c>
      <c r="T41" s="634" t="s">
        <v>474</v>
      </c>
      <c r="U41" s="631"/>
      <c r="V41" s="635" t="s">
        <v>40</v>
      </c>
      <c r="W41" s="657">
        <v>435.97199999999998</v>
      </c>
      <c r="X41" s="656"/>
      <c r="Y41" s="657"/>
      <c r="Z41" s="657">
        <v>1013.3</v>
      </c>
      <c r="AA41" s="657"/>
      <c r="AB41" s="657">
        <v>234.43199999999999</v>
      </c>
      <c r="AC41" s="657"/>
      <c r="AD41" s="657">
        <v>11.989000000000001</v>
      </c>
      <c r="AE41" s="657"/>
      <c r="AF41" s="632"/>
    </row>
    <row r="42" spans="1:32" s="630" customFormat="1" ht="16.5" customHeight="1">
      <c r="A42" s="632"/>
      <c r="B42" s="634"/>
      <c r="C42" s="631"/>
      <c r="D42" s="635" t="s">
        <v>33</v>
      </c>
      <c r="E42" s="656">
        <v>3807.998</v>
      </c>
      <c r="F42" s="656"/>
      <c r="G42" s="657">
        <v>454.89299999999997</v>
      </c>
      <c r="H42" s="657"/>
      <c r="I42" s="657">
        <v>51.406999999999996</v>
      </c>
      <c r="J42" s="657"/>
      <c r="K42" s="657">
        <v>443.78399999999999</v>
      </c>
      <c r="L42" s="657"/>
      <c r="M42" s="657">
        <v>209.10499999999999</v>
      </c>
      <c r="N42" s="657"/>
      <c r="O42" s="657">
        <v>3.88</v>
      </c>
      <c r="P42" s="657"/>
      <c r="Q42" s="657">
        <v>645.19000000000005</v>
      </c>
      <c r="R42" s="628"/>
      <c r="S42" s="627"/>
      <c r="T42" s="634"/>
      <c r="U42" s="631"/>
      <c r="V42" s="635" t="s">
        <v>33</v>
      </c>
      <c r="W42" s="657">
        <v>473.71899999999999</v>
      </c>
      <c r="X42" s="656"/>
      <c r="Y42" s="657"/>
      <c r="Z42" s="657">
        <v>1321.1849999999999</v>
      </c>
      <c r="AA42" s="657"/>
      <c r="AB42" s="657">
        <v>192.108</v>
      </c>
      <c r="AC42" s="657"/>
      <c r="AD42" s="657">
        <v>12.727</v>
      </c>
      <c r="AE42" s="657"/>
      <c r="AF42" s="632"/>
    </row>
    <row r="43" spans="1:32" s="630" customFormat="1" ht="16.5" customHeight="1">
      <c r="A43" s="632"/>
      <c r="B43" s="634"/>
      <c r="C43" s="631"/>
      <c r="D43" s="635" t="s">
        <v>34</v>
      </c>
      <c r="E43" s="656">
        <v>3941.35</v>
      </c>
      <c r="F43" s="656"/>
      <c r="G43" s="657">
        <v>467.73</v>
      </c>
      <c r="H43" s="657"/>
      <c r="I43" s="657">
        <v>56.329000000000001</v>
      </c>
      <c r="J43" s="657"/>
      <c r="K43" s="657">
        <v>382.702</v>
      </c>
      <c r="L43" s="657"/>
      <c r="M43" s="657">
        <v>277.13900000000001</v>
      </c>
      <c r="N43" s="657"/>
      <c r="O43" s="657">
        <v>25.669</v>
      </c>
      <c r="P43" s="657"/>
      <c r="Q43" s="657">
        <v>680.13199999999995</v>
      </c>
      <c r="R43" s="628"/>
      <c r="S43" s="627"/>
      <c r="T43" s="634"/>
      <c r="U43" s="631"/>
      <c r="V43" s="635" t="s">
        <v>34</v>
      </c>
      <c r="W43" s="657">
        <v>506.08100000000002</v>
      </c>
      <c r="X43" s="656"/>
      <c r="Y43" s="657"/>
      <c r="Z43" s="657">
        <v>1297.3050000000001</v>
      </c>
      <c r="AA43" s="657"/>
      <c r="AB43" s="657">
        <v>232.184</v>
      </c>
      <c r="AC43" s="657"/>
      <c r="AD43" s="657">
        <v>16.079000000000001</v>
      </c>
      <c r="AE43" s="657"/>
      <c r="AF43" s="632"/>
    </row>
    <row r="44" spans="1:32" s="630" customFormat="1" ht="16.5" customHeight="1">
      <c r="A44" s="632"/>
      <c r="B44" s="634"/>
      <c r="C44" s="631"/>
      <c r="D44" s="635" t="s">
        <v>312</v>
      </c>
      <c r="E44" s="656">
        <v>4150.2190000000001</v>
      </c>
      <c r="F44" s="656"/>
      <c r="G44" s="657">
        <v>528.17200000000003</v>
      </c>
      <c r="H44" s="657"/>
      <c r="I44" s="657">
        <v>48.633000000000003</v>
      </c>
      <c r="J44" s="657"/>
      <c r="K44" s="657">
        <v>332.73599999999999</v>
      </c>
      <c r="L44" s="657"/>
      <c r="M44" s="657">
        <v>380.89400000000001</v>
      </c>
      <c r="N44" s="657"/>
      <c r="O44" s="657">
        <v>6.5259999999999998</v>
      </c>
      <c r="P44" s="657"/>
      <c r="Q44" s="657">
        <v>719.81899999999996</v>
      </c>
      <c r="R44" s="628"/>
      <c r="S44" s="627"/>
      <c r="T44" s="634"/>
      <c r="U44" s="631"/>
      <c r="V44" s="635" t="s">
        <v>312</v>
      </c>
      <c r="W44" s="657">
        <v>440.012</v>
      </c>
      <c r="X44" s="656"/>
      <c r="Y44" s="657"/>
      <c r="Z44" s="657">
        <v>1412.972</v>
      </c>
      <c r="AA44" s="657"/>
      <c r="AB44" s="657">
        <v>264.84500000000003</v>
      </c>
      <c r="AC44" s="657"/>
      <c r="AD44" s="657">
        <v>15.609</v>
      </c>
      <c r="AE44" s="657"/>
      <c r="AF44" s="632"/>
    </row>
    <row r="45" spans="1:32" s="630" customFormat="1" ht="16.5" customHeight="1">
      <c r="A45" s="632"/>
      <c r="B45" s="634"/>
      <c r="C45" s="631"/>
      <c r="D45" s="635" t="s">
        <v>35</v>
      </c>
      <c r="E45" s="656">
        <v>4297.2236210000001</v>
      </c>
      <c r="F45" s="656"/>
      <c r="G45" s="657">
        <v>465.735094</v>
      </c>
      <c r="H45" s="657"/>
      <c r="I45" s="657">
        <v>67.555445000000006</v>
      </c>
      <c r="J45" s="657"/>
      <c r="K45" s="657">
        <v>498.95314999999999</v>
      </c>
      <c r="L45" s="657"/>
      <c r="M45" s="657">
        <v>381.59841699999998</v>
      </c>
      <c r="N45" s="657"/>
      <c r="O45" s="657">
        <v>6.0531899999999998</v>
      </c>
      <c r="P45" s="657"/>
      <c r="Q45" s="657">
        <v>667.05875800000001</v>
      </c>
      <c r="R45" s="628"/>
      <c r="S45" s="627"/>
      <c r="T45" s="634"/>
      <c r="U45" s="631"/>
      <c r="V45" s="635" t="s">
        <v>35</v>
      </c>
      <c r="W45" s="657">
        <v>499.177908</v>
      </c>
      <c r="X45" s="656"/>
      <c r="Y45" s="657"/>
      <c r="Z45" s="657">
        <v>1347.1571280000001</v>
      </c>
      <c r="AA45" s="657"/>
      <c r="AB45" s="657">
        <v>351.13073800000001</v>
      </c>
      <c r="AC45" s="657"/>
      <c r="AD45" s="657">
        <v>12.803793000000001</v>
      </c>
      <c r="AE45" s="657"/>
      <c r="AF45" s="632"/>
    </row>
    <row r="46" spans="1:32" s="630" customFormat="1" ht="16.5" customHeight="1">
      <c r="A46" s="632"/>
      <c r="B46" s="634"/>
      <c r="C46" s="631"/>
      <c r="D46" s="635" t="s">
        <v>36</v>
      </c>
      <c r="E46" s="656">
        <v>3898.3429999999998</v>
      </c>
      <c r="F46" s="656"/>
      <c r="G46" s="657">
        <v>494.48099999999999</v>
      </c>
      <c r="H46" s="657"/>
      <c r="I46" s="657">
        <v>58.768000000000001</v>
      </c>
      <c r="J46" s="657"/>
      <c r="K46" s="657">
        <v>348.77100000000002</v>
      </c>
      <c r="L46" s="657"/>
      <c r="M46" s="657">
        <v>305.03199999999998</v>
      </c>
      <c r="N46" s="657"/>
      <c r="O46" s="657">
        <v>5.0579999999999998</v>
      </c>
      <c r="P46" s="657"/>
      <c r="Q46" s="657">
        <v>970.97699999999998</v>
      </c>
      <c r="R46" s="628"/>
      <c r="S46" s="627"/>
      <c r="T46" s="634"/>
      <c r="U46" s="631"/>
      <c r="V46" s="635" t="s">
        <v>36</v>
      </c>
      <c r="W46" s="657">
        <v>436.74</v>
      </c>
      <c r="X46" s="656"/>
      <c r="Y46" s="657"/>
      <c r="Z46" s="657">
        <v>1087.1500000000001</v>
      </c>
      <c r="AA46" s="657"/>
      <c r="AB46" s="657">
        <v>177.51499999999999</v>
      </c>
      <c r="AC46" s="657"/>
      <c r="AD46" s="657">
        <v>13.85</v>
      </c>
      <c r="AE46" s="657"/>
      <c r="AF46" s="632"/>
    </row>
    <row r="47" spans="1:32" s="630" customFormat="1" ht="16.5" customHeight="1">
      <c r="A47" s="632"/>
      <c r="B47" s="634"/>
      <c r="C47" s="631"/>
      <c r="D47" s="635" t="s">
        <v>448</v>
      </c>
      <c r="E47" s="656">
        <v>3368.8670000000002</v>
      </c>
      <c r="F47" s="656"/>
      <c r="G47" s="657">
        <v>470.04500000000002</v>
      </c>
      <c r="H47" s="657"/>
      <c r="I47" s="657">
        <v>40.531999999999996</v>
      </c>
      <c r="J47" s="657"/>
      <c r="K47" s="657">
        <v>332.291</v>
      </c>
      <c r="L47" s="657"/>
      <c r="M47" s="657">
        <v>297.93599999999998</v>
      </c>
      <c r="N47" s="657"/>
      <c r="O47" s="657">
        <v>6.3019999999999996</v>
      </c>
      <c r="P47" s="657"/>
      <c r="Q47" s="657">
        <v>791.697</v>
      </c>
      <c r="R47" s="628"/>
      <c r="S47" s="627"/>
      <c r="T47" s="634"/>
      <c r="U47" s="631"/>
      <c r="V47" s="635" t="s">
        <v>448</v>
      </c>
      <c r="W47" s="657">
        <v>464.375</v>
      </c>
      <c r="X47" s="656"/>
      <c r="Y47" s="657"/>
      <c r="Z47" s="657">
        <v>804.76700000000005</v>
      </c>
      <c r="AA47" s="657"/>
      <c r="AB47" s="657">
        <v>148.05799999999999</v>
      </c>
      <c r="AC47" s="657"/>
      <c r="AD47" s="657">
        <v>12.863</v>
      </c>
      <c r="AE47" s="657"/>
      <c r="AF47" s="632"/>
    </row>
    <row r="48" spans="1:32" s="630" customFormat="1" ht="16.5" customHeight="1">
      <c r="A48" s="632"/>
      <c r="B48" s="634"/>
      <c r="C48" s="631"/>
      <c r="D48" s="635" t="s">
        <v>37</v>
      </c>
      <c r="E48" s="656">
        <v>4081.4639999999999</v>
      </c>
      <c r="F48" s="656"/>
      <c r="G48" s="657">
        <v>395.05099999999999</v>
      </c>
      <c r="H48" s="657"/>
      <c r="I48" s="657">
        <v>33.840000000000003</v>
      </c>
      <c r="J48" s="657"/>
      <c r="K48" s="657">
        <v>285.11099999999999</v>
      </c>
      <c r="L48" s="657"/>
      <c r="M48" s="657">
        <v>297.83499999999998</v>
      </c>
      <c r="N48" s="657"/>
      <c r="O48" s="657">
        <v>107.55200000000001</v>
      </c>
      <c r="P48" s="867"/>
      <c r="Q48" s="657">
        <v>655.59299999999996</v>
      </c>
      <c r="R48" s="628"/>
      <c r="S48" s="627"/>
      <c r="T48" s="634"/>
      <c r="U48" s="631"/>
      <c r="V48" s="635" t="s">
        <v>37</v>
      </c>
      <c r="W48" s="657">
        <v>1237.0050000000001</v>
      </c>
      <c r="X48" s="867"/>
      <c r="Y48" s="657"/>
      <c r="Z48" s="657">
        <v>874.67399999999998</v>
      </c>
      <c r="AA48" s="657"/>
      <c r="AB48" s="657">
        <v>180.84800000000001</v>
      </c>
      <c r="AC48" s="657"/>
      <c r="AD48" s="657">
        <v>13.955</v>
      </c>
      <c r="AE48" s="657"/>
      <c r="AF48" s="632"/>
    </row>
    <row r="49" spans="1:33" s="630" customFormat="1" ht="16.5" customHeight="1">
      <c r="A49" s="632"/>
      <c r="B49" s="634"/>
      <c r="C49" s="631"/>
      <c r="D49" s="635" t="s">
        <v>449</v>
      </c>
      <c r="E49" s="656">
        <v>4390.8590000000004</v>
      </c>
      <c r="F49" s="656"/>
      <c r="G49" s="657">
        <v>572.40899999999999</v>
      </c>
      <c r="H49" s="657"/>
      <c r="I49" s="657">
        <v>58.317</v>
      </c>
      <c r="J49" s="657"/>
      <c r="K49" s="657">
        <v>415.71100000000001</v>
      </c>
      <c r="L49" s="657"/>
      <c r="M49" s="657">
        <v>340.73500000000001</v>
      </c>
      <c r="N49" s="657"/>
      <c r="O49" s="657">
        <v>7.468</v>
      </c>
      <c r="P49" s="867"/>
      <c r="Q49" s="657">
        <v>782.74699999999996</v>
      </c>
      <c r="R49" s="628"/>
      <c r="S49" s="627"/>
      <c r="T49" s="634"/>
      <c r="U49" s="631"/>
      <c r="V49" s="635" t="s">
        <v>449</v>
      </c>
      <c r="W49" s="657">
        <v>556.12199999999996</v>
      </c>
      <c r="X49" s="867"/>
      <c r="Y49" s="657"/>
      <c r="Z49" s="657">
        <v>1406.2049999999999</v>
      </c>
      <c r="AA49" s="657"/>
      <c r="AB49" s="657">
        <v>235.977</v>
      </c>
      <c r="AC49" s="657"/>
      <c r="AD49" s="657">
        <v>15.163</v>
      </c>
      <c r="AE49" s="657"/>
      <c r="AF49" s="632"/>
    </row>
    <row r="50" spans="1:33" s="630" customFormat="1" ht="16.5" customHeight="1">
      <c r="A50" s="632"/>
      <c r="B50" s="634"/>
      <c r="C50" s="631"/>
      <c r="D50" s="635" t="s">
        <v>38</v>
      </c>
      <c r="E50" s="656">
        <v>4311.9589999999998</v>
      </c>
      <c r="F50" s="656"/>
      <c r="G50" s="657">
        <v>435.495</v>
      </c>
      <c r="H50" s="657"/>
      <c r="I50" s="657">
        <v>73.643000000000001</v>
      </c>
      <c r="J50" s="657"/>
      <c r="K50" s="657">
        <v>508.91300000000001</v>
      </c>
      <c r="L50" s="657"/>
      <c r="M50" s="657">
        <v>311.82799999999997</v>
      </c>
      <c r="N50" s="657"/>
      <c r="O50" s="657">
        <v>4.3330000000000002</v>
      </c>
      <c r="P50" s="867"/>
      <c r="Q50" s="657">
        <v>849.04300000000001</v>
      </c>
      <c r="R50" s="628"/>
      <c r="S50" s="627"/>
      <c r="T50" s="634"/>
      <c r="U50" s="631"/>
      <c r="V50" s="635" t="s">
        <v>38</v>
      </c>
      <c r="W50" s="657">
        <v>538.29</v>
      </c>
      <c r="X50" s="867"/>
      <c r="Y50" s="657"/>
      <c r="Z50" s="657">
        <v>1339.5050000000001</v>
      </c>
      <c r="AA50" s="657"/>
      <c r="AB50" s="657">
        <v>234.52</v>
      </c>
      <c r="AC50" s="657"/>
      <c r="AD50" s="657">
        <v>16.382999999999999</v>
      </c>
      <c r="AE50" s="657"/>
      <c r="AF50" s="632"/>
    </row>
    <row r="51" spans="1:33" s="630" customFormat="1" ht="16.5" customHeight="1">
      <c r="A51" s="632"/>
      <c r="B51" s="634"/>
      <c r="C51" s="631"/>
      <c r="D51" s="635" t="s">
        <v>41</v>
      </c>
      <c r="E51" s="656">
        <v>4702.4759999999997</v>
      </c>
      <c r="F51" s="656"/>
      <c r="G51" s="657">
        <v>556.68200000000002</v>
      </c>
      <c r="H51" s="657"/>
      <c r="I51" s="657">
        <v>70.984999999999999</v>
      </c>
      <c r="J51" s="657"/>
      <c r="K51" s="657">
        <v>500.93700000000001</v>
      </c>
      <c r="L51" s="657"/>
      <c r="M51" s="657">
        <v>437.64699999999999</v>
      </c>
      <c r="N51" s="657"/>
      <c r="O51" s="657">
        <v>7.6950000000000003</v>
      </c>
      <c r="P51" s="867"/>
      <c r="Q51" s="657">
        <v>812.02099999999996</v>
      </c>
      <c r="R51" s="628"/>
      <c r="S51" s="627"/>
      <c r="T51" s="634"/>
      <c r="U51" s="631"/>
      <c r="V51" s="635" t="s">
        <v>41</v>
      </c>
      <c r="W51" s="657">
        <v>608.822</v>
      </c>
      <c r="X51" s="867"/>
      <c r="Y51" s="657"/>
      <c r="Z51" s="657">
        <v>1407.7670000000001</v>
      </c>
      <c r="AA51" s="657"/>
      <c r="AB51" s="657">
        <v>282.30099999999999</v>
      </c>
      <c r="AC51" s="657"/>
      <c r="AD51" s="657">
        <v>17.617999999999999</v>
      </c>
      <c r="AE51" s="657"/>
      <c r="AF51" s="632"/>
    </row>
    <row r="52" spans="1:33" s="630" customFormat="1" ht="16.5" customHeight="1">
      <c r="A52" s="632"/>
      <c r="B52" s="634"/>
      <c r="C52" s="631"/>
      <c r="D52" s="635" t="s">
        <v>39</v>
      </c>
      <c r="E52" s="656">
        <v>5075.68</v>
      </c>
      <c r="F52" s="656"/>
      <c r="G52" s="657">
        <v>529.28300000000002</v>
      </c>
      <c r="H52" s="657"/>
      <c r="I52" s="657">
        <v>88.83</v>
      </c>
      <c r="J52" s="657"/>
      <c r="K52" s="657">
        <v>554.55700000000002</v>
      </c>
      <c r="L52" s="657"/>
      <c r="M52" s="657">
        <v>517.35</v>
      </c>
      <c r="N52" s="657"/>
      <c r="O52" s="657">
        <v>23.975999999999999</v>
      </c>
      <c r="P52" s="867"/>
      <c r="Q52" s="657">
        <v>985.93200000000002</v>
      </c>
      <c r="R52" s="628"/>
      <c r="S52" s="627"/>
      <c r="T52" s="634"/>
      <c r="U52" s="631"/>
      <c r="V52" s="635" t="s">
        <v>39</v>
      </c>
      <c r="W52" s="657">
        <v>629.01599999999996</v>
      </c>
      <c r="X52" s="867"/>
      <c r="Y52" s="657"/>
      <c r="Z52" s="657">
        <v>1415.395</v>
      </c>
      <c r="AA52" s="657"/>
      <c r="AB52" s="657">
        <v>312.14400000000001</v>
      </c>
      <c r="AC52" s="657"/>
      <c r="AD52" s="657">
        <v>19.196999999999999</v>
      </c>
      <c r="AE52" s="657"/>
      <c r="AF52" s="632"/>
    </row>
    <row r="53" spans="1:33" s="630" customFormat="1" ht="16.5" customHeight="1">
      <c r="A53" s="632"/>
      <c r="B53" s="634"/>
      <c r="C53" s="631"/>
      <c r="D53" s="635"/>
      <c r="E53" s="656"/>
      <c r="F53" s="656"/>
      <c r="G53" s="657"/>
      <c r="H53" s="657"/>
      <c r="I53" s="657"/>
      <c r="J53" s="657"/>
      <c r="K53" s="657"/>
      <c r="L53" s="657"/>
      <c r="M53" s="657"/>
      <c r="N53" s="657"/>
      <c r="O53" s="657"/>
      <c r="P53" s="867"/>
      <c r="Q53" s="657"/>
      <c r="R53" s="628"/>
      <c r="S53" s="627"/>
      <c r="T53" s="634"/>
      <c r="U53" s="631"/>
      <c r="V53" s="635"/>
      <c r="W53" s="657"/>
      <c r="X53" s="867"/>
      <c r="Y53" s="657"/>
      <c r="Z53" s="657"/>
      <c r="AA53" s="657"/>
      <c r="AB53" s="657"/>
      <c r="AC53" s="657"/>
      <c r="AD53" s="657"/>
      <c r="AE53" s="657"/>
      <c r="AF53" s="632"/>
    </row>
    <row r="54" spans="1:33" s="630" customFormat="1" ht="16.5" customHeight="1">
      <c r="A54" s="632"/>
      <c r="B54" s="634" t="s">
        <v>497</v>
      </c>
      <c r="C54" s="631"/>
      <c r="D54" s="635" t="s">
        <v>40</v>
      </c>
      <c r="E54" s="656">
        <v>4882.9229999999998</v>
      </c>
      <c r="F54" s="656"/>
      <c r="G54" s="657">
        <v>541.93100000000004</v>
      </c>
      <c r="H54" s="657"/>
      <c r="I54" s="657">
        <v>89.29</v>
      </c>
      <c r="J54" s="657"/>
      <c r="K54" s="657">
        <v>453.988</v>
      </c>
      <c r="L54" s="657"/>
      <c r="M54" s="657">
        <v>497.27100000000002</v>
      </c>
      <c r="N54" s="657"/>
      <c r="O54" s="657">
        <v>11.397</v>
      </c>
      <c r="P54" s="867"/>
      <c r="Q54" s="657">
        <v>1051.385</v>
      </c>
      <c r="R54" s="628"/>
      <c r="S54" s="627"/>
      <c r="T54" s="634" t="s">
        <v>497</v>
      </c>
      <c r="U54" s="631"/>
      <c r="V54" s="635" t="s">
        <v>40</v>
      </c>
      <c r="W54" s="657">
        <v>545.06899999999996</v>
      </c>
      <c r="X54" s="867"/>
      <c r="Y54" s="657"/>
      <c r="Z54" s="657">
        <v>1415.6610000000001</v>
      </c>
      <c r="AA54" s="657"/>
      <c r="AB54" s="657">
        <v>254.16300000000001</v>
      </c>
      <c r="AC54" s="657"/>
      <c r="AD54" s="657">
        <v>22.768000000000001</v>
      </c>
      <c r="AE54" s="657"/>
      <c r="AF54" s="632"/>
    </row>
    <row r="55" spans="1:33" ht="16.5" customHeight="1" thickBot="1">
      <c r="A55" s="47"/>
      <c r="B55" s="48"/>
      <c r="C55" s="48"/>
      <c r="D55" s="48"/>
      <c r="E55" s="105"/>
      <c r="F55" s="106"/>
      <c r="G55" s="106"/>
      <c r="H55" s="106"/>
      <c r="I55" s="106"/>
      <c r="J55" s="106"/>
      <c r="K55" s="106"/>
      <c r="L55" s="106"/>
      <c r="M55" s="106"/>
      <c r="N55" s="106"/>
      <c r="O55" s="106"/>
      <c r="P55" s="106"/>
      <c r="Q55" s="106"/>
      <c r="R55" s="49"/>
      <c r="S55" s="323"/>
      <c r="T55" s="324"/>
      <c r="U55" s="325"/>
      <c r="V55" s="325"/>
      <c r="W55" s="326"/>
      <c r="X55" s="326"/>
      <c r="Y55" s="326"/>
      <c r="Z55" s="326"/>
      <c r="AA55" s="326"/>
      <c r="AB55" s="326"/>
      <c r="AC55" s="326"/>
      <c r="AD55" s="326"/>
      <c r="AE55" s="326"/>
      <c r="AF55" s="323"/>
    </row>
    <row r="56" spans="1:33" ht="17.100000000000001" customHeight="1">
      <c r="A56" s="51"/>
      <c r="B56" s="51"/>
      <c r="C56" s="51"/>
      <c r="D56" s="51"/>
      <c r="E56" s="51"/>
      <c r="F56" s="51"/>
      <c r="G56" s="51"/>
      <c r="H56" s="51"/>
      <c r="I56" s="51"/>
      <c r="J56" s="51"/>
      <c r="K56" s="51"/>
      <c r="L56" s="51"/>
      <c r="M56" s="51"/>
      <c r="N56" s="51"/>
      <c r="O56" s="51"/>
      <c r="P56" s="51"/>
      <c r="Q56" s="51"/>
      <c r="R56" s="51"/>
      <c r="S56" s="327"/>
      <c r="T56" s="327"/>
      <c r="U56" s="327"/>
      <c r="V56" s="327"/>
      <c r="W56" s="327"/>
      <c r="X56" s="327"/>
      <c r="Y56" s="327"/>
      <c r="Z56" s="327"/>
      <c r="AA56" s="327"/>
      <c r="AB56" s="327"/>
      <c r="AC56" s="327"/>
      <c r="AD56" s="327"/>
      <c r="AE56" s="327"/>
      <c r="AF56" s="327"/>
    </row>
    <row r="57" spans="1:33" ht="17.100000000000001" customHeight="1">
      <c r="A57" s="51"/>
      <c r="B57" s="51"/>
      <c r="C57" s="51"/>
      <c r="D57" s="51"/>
      <c r="E57" s="51"/>
      <c r="F57" s="51"/>
      <c r="G57" s="51"/>
      <c r="H57" s="51"/>
      <c r="I57" s="51"/>
      <c r="J57" s="51"/>
      <c r="K57" s="51"/>
      <c r="L57" s="51"/>
      <c r="M57" s="51"/>
      <c r="N57" s="51"/>
      <c r="O57" s="51"/>
      <c r="P57" s="51"/>
      <c r="Q57" s="51"/>
      <c r="R57" s="51"/>
      <c r="S57" s="327"/>
      <c r="T57" s="327"/>
      <c r="U57" s="327"/>
      <c r="V57" s="327"/>
      <c r="W57" s="327"/>
      <c r="X57" s="327"/>
      <c r="Y57" s="327"/>
      <c r="Z57" s="327"/>
      <c r="AA57" s="327"/>
      <c r="AB57" s="327"/>
      <c r="AC57" s="327"/>
      <c r="AD57" s="327"/>
      <c r="AE57" s="327"/>
      <c r="AF57" s="327"/>
    </row>
    <row r="58" spans="1:33" ht="23.25" customHeight="1">
      <c r="A58" s="51"/>
      <c r="B58" s="51"/>
      <c r="C58" s="51"/>
      <c r="D58" s="51"/>
      <c r="E58" s="51"/>
      <c r="F58" s="51"/>
      <c r="G58" s="51"/>
      <c r="H58" s="51"/>
      <c r="I58" s="51"/>
      <c r="J58" s="51"/>
      <c r="K58" s="51"/>
      <c r="L58" s="51"/>
      <c r="M58" s="51"/>
      <c r="N58" s="51"/>
      <c r="O58" s="51"/>
      <c r="P58" s="51"/>
      <c r="Q58" s="51"/>
      <c r="R58" s="51"/>
      <c r="S58" s="327"/>
      <c r="T58" s="327"/>
      <c r="U58" s="327"/>
      <c r="V58" s="327"/>
      <c r="W58" s="327"/>
      <c r="X58" s="327"/>
      <c r="Y58" s="327"/>
      <c r="Z58" s="327"/>
      <c r="AA58" s="327"/>
      <c r="AB58" s="327"/>
      <c r="AC58" s="327"/>
      <c r="AD58" s="327"/>
      <c r="AE58" s="327"/>
      <c r="AF58" s="327"/>
    </row>
    <row r="59" spans="1:33" ht="23.25" customHeight="1">
      <c r="A59" s="51"/>
      <c r="B59" s="51"/>
      <c r="C59" s="51"/>
      <c r="D59" s="51"/>
      <c r="E59" s="51"/>
      <c r="F59" s="51"/>
      <c r="G59" s="51"/>
      <c r="H59" s="51"/>
      <c r="I59" s="51"/>
      <c r="J59" s="51"/>
      <c r="K59" s="51"/>
      <c r="L59" s="51"/>
      <c r="M59" s="51"/>
      <c r="N59" s="51"/>
      <c r="O59" s="51"/>
      <c r="P59" s="51"/>
      <c r="Q59" s="51"/>
      <c r="R59" s="51"/>
      <c r="S59" s="327"/>
      <c r="T59" s="327"/>
      <c r="U59" s="327"/>
      <c r="V59" s="327"/>
      <c r="W59" s="327"/>
      <c r="X59" s="327"/>
      <c r="Y59" s="327"/>
      <c r="Z59" s="327"/>
      <c r="AA59" s="327"/>
      <c r="AB59" s="327"/>
      <c r="AC59" s="327"/>
      <c r="AD59" s="327"/>
      <c r="AE59" s="327"/>
      <c r="AF59" s="327"/>
    </row>
    <row r="60" spans="1:33" s="109" customFormat="1" ht="17.100000000000001" customHeight="1">
      <c r="A60" s="891"/>
      <c r="B60" s="891"/>
      <c r="C60" s="891"/>
      <c r="D60" s="891"/>
      <c r="E60" s="891"/>
      <c r="F60" s="891"/>
      <c r="G60" s="891"/>
      <c r="H60" s="891"/>
      <c r="I60" s="891"/>
      <c r="J60" s="891"/>
      <c r="K60" s="891"/>
      <c r="L60" s="891"/>
      <c r="M60" s="891"/>
      <c r="N60" s="891"/>
      <c r="O60" s="891"/>
      <c r="P60" s="891"/>
      <c r="Q60" s="891"/>
      <c r="R60" s="891"/>
      <c r="S60" s="107"/>
      <c r="T60" s="891"/>
      <c r="U60" s="891"/>
      <c r="V60" s="891"/>
      <c r="W60" s="891"/>
      <c r="X60" s="891"/>
      <c r="Y60" s="891"/>
      <c r="Z60" s="891"/>
      <c r="AA60" s="891"/>
      <c r="AB60" s="891"/>
      <c r="AC60" s="891"/>
      <c r="AD60" s="891"/>
      <c r="AE60" s="891"/>
      <c r="AF60" s="891"/>
      <c r="AG60" s="108"/>
    </row>
    <row r="61" spans="1:33">
      <c r="O61" s="620"/>
    </row>
    <row r="62" spans="1:33" ht="15" customHeight="1">
      <c r="E62" s="55"/>
    </row>
    <row r="63" spans="1:33" ht="15" customHeight="1">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row>
    <row r="64" spans="1:33" ht="15" customHeight="1">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8">
    <mergeCell ref="A60:R60"/>
    <mergeCell ref="T60:AF60"/>
    <mergeCell ref="B1:D2"/>
    <mergeCell ref="T1:V2"/>
    <mergeCell ref="T6:U6"/>
    <mergeCell ref="W12:X12"/>
    <mergeCell ref="E17:Q17"/>
    <mergeCell ref="W17:AD17"/>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66"/>
  <sheetViews>
    <sheetView view="pageBreakPreview" topLeftCell="B1" zoomScale="80" zoomScaleNormal="80" zoomScaleSheetLayoutView="80" workbookViewId="0">
      <pane ySplit="13" topLeftCell="A35" activePane="bottomLeft" state="frozen"/>
      <selection activeCell="AE49" sqref="AE49"/>
      <selection pane="bottomLeft" activeCell="AE49" sqref="AE49"/>
    </sheetView>
  </sheetViews>
  <sheetFormatPr defaultRowHeight="17.100000000000001" customHeight="1"/>
  <cols>
    <col min="1" max="1" width="2" style="166" hidden="1" customWidth="1"/>
    <col min="2" max="2" width="6.7109375" style="166" customWidth="1"/>
    <col min="3" max="3" width="6.42578125" style="166" customWidth="1"/>
    <col min="4" max="4" width="9.5703125" style="166" customWidth="1"/>
    <col min="5" max="5" width="10.7109375" style="166" customWidth="1"/>
    <col min="6" max="6" width="2.7109375" style="166" customWidth="1"/>
    <col min="7" max="7" width="12" style="166" customWidth="1"/>
    <col min="8" max="8" width="13.28515625" style="166" customWidth="1"/>
    <col min="9" max="9" width="2.7109375" style="166" customWidth="1"/>
    <col min="10" max="10" width="10.42578125" style="166" customWidth="1"/>
    <col min="11" max="11" width="12" style="166" customWidth="1"/>
    <col min="12" max="12" width="2.7109375" style="166" customWidth="1"/>
    <col min="13" max="14" width="10.85546875" style="166" customWidth="1"/>
    <col min="15" max="15" width="1.5703125" style="166" customWidth="1"/>
    <col min="16" max="16" width="6.7109375" style="166" customWidth="1"/>
    <col min="17" max="17" width="5.85546875" style="166" customWidth="1"/>
    <col min="18" max="18" width="10.42578125" style="166" customWidth="1"/>
    <col min="19" max="19" width="11.7109375" style="166" bestFit="1" customWidth="1"/>
    <col min="20" max="20" width="1.42578125" style="166" customWidth="1"/>
    <col min="21" max="21" width="11.140625" style="166" customWidth="1"/>
    <col min="22" max="22" width="13.5703125" style="166" customWidth="1"/>
    <col min="23" max="23" width="1.140625" style="166" customWidth="1"/>
    <col min="24" max="24" width="13.28515625" style="166" customWidth="1"/>
    <col min="25" max="25" width="13.140625" style="166" customWidth="1"/>
    <col min="26" max="26" width="1.140625" style="166" customWidth="1"/>
    <col min="27" max="27" width="8.140625" style="166" customWidth="1"/>
    <col min="28" max="28" width="11.5703125" style="166" customWidth="1"/>
    <col min="29" max="29" width="1" style="166" customWidth="1"/>
    <col min="30" max="16384" width="9.140625" style="166"/>
  </cols>
  <sheetData>
    <row r="1" spans="1:29" s="209" customFormat="1" ht="18" customHeight="1">
      <c r="B1" s="900" t="s">
        <v>326</v>
      </c>
      <c r="C1" s="900"/>
      <c r="D1" s="81" t="s">
        <v>327</v>
      </c>
      <c r="P1" s="900" t="s">
        <v>326</v>
      </c>
      <c r="Q1" s="900"/>
      <c r="R1" s="81" t="s">
        <v>328</v>
      </c>
      <c r="V1" s="417"/>
      <c r="W1" s="417"/>
    </row>
    <row r="2" spans="1:29" s="209" customFormat="1" ht="18" customHeight="1">
      <c r="A2" s="113" t="s">
        <v>2</v>
      </c>
      <c r="B2" s="900"/>
      <c r="C2" s="900"/>
      <c r="D2" s="58" t="s">
        <v>329</v>
      </c>
      <c r="O2" s="113" t="s">
        <v>145</v>
      </c>
      <c r="P2" s="900"/>
      <c r="Q2" s="900"/>
      <c r="R2" s="58" t="s">
        <v>330</v>
      </c>
      <c r="V2" s="113"/>
      <c r="W2" s="113"/>
    </row>
    <row r="3" spans="1:29" ht="15" customHeight="1" thickBot="1">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row>
    <row r="4" spans="1:29" s="110" customFormat="1" ht="5.0999999999999996" customHeight="1">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row>
    <row r="5" spans="1:29" s="110" customFormat="1" ht="50.25" customHeight="1">
      <c r="B5" s="901" t="s">
        <v>17</v>
      </c>
      <c r="C5" s="901"/>
      <c r="D5" s="898" t="s">
        <v>118</v>
      </c>
      <c r="E5" s="898"/>
      <c r="F5" s="186"/>
      <c r="G5" s="898" t="s">
        <v>331</v>
      </c>
      <c r="H5" s="898"/>
      <c r="I5" s="186"/>
      <c r="J5" s="898" t="s">
        <v>332</v>
      </c>
      <c r="K5" s="898"/>
      <c r="L5" s="186"/>
      <c r="M5" s="898" t="s">
        <v>333</v>
      </c>
      <c r="N5" s="898"/>
      <c r="O5" s="117"/>
      <c r="P5" s="901" t="s">
        <v>17</v>
      </c>
      <c r="Q5" s="901"/>
      <c r="R5" s="898" t="s">
        <v>334</v>
      </c>
      <c r="S5" s="898"/>
      <c r="T5" s="369"/>
      <c r="U5" s="898" t="s">
        <v>335</v>
      </c>
      <c r="V5" s="898"/>
      <c r="W5" s="369"/>
      <c r="X5" s="898" t="s">
        <v>336</v>
      </c>
      <c r="Y5" s="898"/>
      <c r="Z5" s="369"/>
      <c r="AA5" s="898" t="s">
        <v>302</v>
      </c>
      <c r="AB5" s="898"/>
      <c r="AC5" s="117"/>
    </row>
    <row r="6" spans="1:29" s="126" customFormat="1" ht="17.100000000000001" customHeight="1">
      <c r="B6" s="899" t="s">
        <v>21</v>
      </c>
      <c r="C6" s="899"/>
      <c r="D6" s="896" t="s">
        <v>126</v>
      </c>
      <c r="E6" s="896"/>
      <c r="F6" s="213"/>
      <c r="G6" s="896" t="s">
        <v>337</v>
      </c>
      <c r="H6" s="896"/>
      <c r="I6" s="186"/>
      <c r="J6" s="896" t="s">
        <v>338</v>
      </c>
      <c r="K6" s="896"/>
      <c r="L6" s="186"/>
      <c r="M6" s="896" t="s">
        <v>339</v>
      </c>
      <c r="N6" s="896"/>
      <c r="O6" s="123"/>
      <c r="P6" s="899" t="s">
        <v>21</v>
      </c>
      <c r="Q6" s="899"/>
      <c r="R6" s="896" t="s">
        <v>340</v>
      </c>
      <c r="S6" s="896"/>
      <c r="T6" s="370"/>
      <c r="U6" s="896" t="s">
        <v>341</v>
      </c>
      <c r="V6" s="896"/>
      <c r="W6" s="370"/>
      <c r="X6" s="896" t="s">
        <v>342</v>
      </c>
      <c r="Y6" s="896"/>
      <c r="Z6" s="370"/>
      <c r="AA6" s="896" t="s">
        <v>303</v>
      </c>
      <c r="AB6" s="896"/>
      <c r="AC6" s="123"/>
    </row>
    <row r="7" spans="1:29" s="110" customFormat="1" ht="17.100000000000001" customHeight="1">
      <c r="B7" s="418"/>
      <c r="C7" s="127"/>
      <c r="D7" s="120"/>
      <c r="E7" s="120"/>
      <c r="F7" s="120"/>
      <c r="G7" s="120"/>
      <c r="H7" s="120"/>
      <c r="I7" s="213"/>
      <c r="J7" s="896"/>
      <c r="K7" s="896"/>
      <c r="L7" s="186"/>
      <c r="M7" s="896"/>
      <c r="N7" s="896"/>
      <c r="O7" s="117"/>
      <c r="P7" s="418"/>
      <c r="Q7" s="127"/>
      <c r="R7" s="896"/>
      <c r="S7" s="896"/>
      <c r="T7" s="370"/>
      <c r="U7" s="419"/>
      <c r="V7" s="419"/>
      <c r="W7" s="419"/>
      <c r="X7" s="896"/>
      <c r="Y7" s="896"/>
      <c r="Z7" s="370"/>
      <c r="AA7" s="896"/>
      <c r="AB7" s="896"/>
      <c r="AC7" s="119"/>
    </row>
    <row r="8" spans="1:29" s="110" customFormat="1" ht="5.0999999999999996" customHeight="1">
      <c r="B8" s="127"/>
      <c r="C8" s="127"/>
      <c r="D8" s="130"/>
      <c r="E8" s="130"/>
      <c r="F8" s="131"/>
      <c r="G8" s="130"/>
      <c r="H8" s="130"/>
      <c r="I8" s="131"/>
      <c r="J8" s="130"/>
      <c r="K8" s="130"/>
      <c r="L8" s="131"/>
      <c r="M8" s="130"/>
      <c r="N8" s="130"/>
      <c r="O8" s="117"/>
      <c r="P8" s="127"/>
      <c r="Q8" s="127"/>
      <c r="R8" s="130"/>
      <c r="S8" s="130"/>
      <c r="T8" s="130"/>
      <c r="U8" s="130"/>
      <c r="V8" s="130"/>
      <c r="W8" s="130"/>
      <c r="X8" s="130"/>
      <c r="Y8" s="130"/>
      <c r="Z8" s="130"/>
      <c r="AA8" s="130"/>
      <c r="AB8" s="130"/>
      <c r="AC8" s="130"/>
    </row>
    <row r="9" spans="1:29" s="110" customFormat="1" ht="5.0999999999999996" customHeight="1">
      <c r="B9" s="127"/>
      <c r="C9" s="127"/>
      <c r="D9" s="131"/>
      <c r="E9" s="131"/>
      <c r="F9" s="131"/>
      <c r="G9" s="131"/>
      <c r="H9" s="131"/>
      <c r="I9" s="131"/>
      <c r="J9" s="131"/>
      <c r="K9" s="131"/>
      <c r="L9" s="131"/>
      <c r="M9" s="131"/>
      <c r="N9" s="131"/>
      <c r="O9" s="117"/>
      <c r="P9" s="127"/>
      <c r="Q9" s="127"/>
      <c r="R9" s="131"/>
      <c r="S9" s="131"/>
      <c r="T9" s="131"/>
      <c r="U9" s="131"/>
      <c r="V9" s="131"/>
      <c r="W9" s="131"/>
      <c r="X9" s="131"/>
      <c r="Y9" s="131"/>
      <c r="Z9" s="131"/>
      <c r="AA9" s="131"/>
      <c r="AB9" s="131"/>
      <c r="AC9" s="131"/>
    </row>
    <row r="10" spans="1:29" s="110" customFormat="1" ht="15" customHeight="1">
      <c r="B10" s="123"/>
      <c r="C10" s="127"/>
      <c r="D10" s="339" t="s">
        <v>137</v>
      </c>
      <c r="E10" s="894" t="s">
        <v>138</v>
      </c>
      <c r="F10" s="119"/>
      <c r="G10" s="339" t="s">
        <v>137</v>
      </c>
      <c r="H10" s="894" t="s">
        <v>138</v>
      </c>
      <c r="I10" s="117"/>
      <c r="J10" s="339" t="s">
        <v>137</v>
      </c>
      <c r="K10" s="894" t="s">
        <v>138</v>
      </c>
      <c r="L10" s="897"/>
      <c r="M10" s="339" t="s">
        <v>137</v>
      </c>
      <c r="N10" s="894" t="s">
        <v>138</v>
      </c>
      <c r="O10" s="117"/>
      <c r="P10" s="123"/>
      <c r="Q10" s="127"/>
      <c r="R10" s="339" t="s">
        <v>137</v>
      </c>
      <c r="S10" s="894" t="s">
        <v>138</v>
      </c>
      <c r="T10" s="339"/>
      <c r="U10" s="140" t="s">
        <v>343</v>
      </c>
      <c r="V10" s="894" t="s">
        <v>138</v>
      </c>
      <c r="W10" s="339"/>
      <c r="X10" s="339" t="s">
        <v>137</v>
      </c>
      <c r="Y10" s="894" t="s">
        <v>138</v>
      </c>
      <c r="Z10" s="339"/>
      <c r="AA10" s="137" t="s">
        <v>344</v>
      </c>
      <c r="AB10" s="894" t="s">
        <v>138</v>
      </c>
      <c r="AC10" s="119"/>
    </row>
    <row r="11" spans="1:29" s="110" customFormat="1" ht="15" customHeight="1">
      <c r="B11" s="127"/>
      <c r="C11" s="127"/>
      <c r="D11" s="339" t="s">
        <v>141</v>
      </c>
      <c r="E11" s="894"/>
      <c r="F11" s="119"/>
      <c r="G11" s="339" t="s">
        <v>141</v>
      </c>
      <c r="H11" s="894"/>
      <c r="I11" s="117"/>
      <c r="J11" s="339" t="s">
        <v>141</v>
      </c>
      <c r="K11" s="894"/>
      <c r="L11" s="897"/>
      <c r="M11" s="339" t="s">
        <v>141</v>
      </c>
      <c r="N11" s="894"/>
      <c r="O11" s="117"/>
      <c r="P11" s="127"/>
      <c r="Q11" s="127"/>
      <c r="R11" s="339" t="s">
        <v>141</v>
      </c>
      <c r="S11" s="894"/>
      <c r="T11" s="339"/>
      <c r="U11" s="339" t="s">
        <v>345</v>
      </c>
      <c r="V11" s="894"/>
      <c r="W11" s="339"/>
      <c r="X11" s="339" t="s">
        <v>141</v>
      </c>
      <c r="Y11" s="894"/>
      <c r="Z11" s="339"/>
      <c r="AA11" s="339" t="s">
        <v>346</v>
      </c>
      <c r="AB11" s="894"/>
      <c r="AC11" s="895"/>
    </row>
    <row r="12" spans="1:29" s="110" customFormat="1" ht="37.5" customHeight="1">
      <c r="B12" s="127"/>
      <c r="C12" s="127"/>
      <c r="D12" s="333" t="s">
        <v>143</v>
      </c>
      <c r="E12" s="140"/>
      <c r="F12" s="119"/>
      <c r="G12" s="333" t="s">
        <v>143</v>
      </c>
      <c r="H12" s="140"/>
      <c r="I12" s="117"/>
      <c r="J12" s="333" t="s">
        <v>143</v>
      </c>
      <c r="K12" s="140"/>
      <c r="L12" s="897"/>
      <c r="M12" s="333" t="s">
        <v>143</v>
      </c>
      <c r="N12" s="140"/>
      <c r="O12" s="117"/>
      <c r="P12" s="127"/>
      <c r="Q12" s="127"/>
      <c r="R12" s="333" t="s">
        <v>143</v>
      </c>
      <c r="S12" s="140"/>
      <c r="T12" s="339"/>
      <c r="U12" s="333" t="s">
        <v>143</v>
      </c>
      <c r="V12" s="140"/>
      <c r="W12" s="339"/>
      <c r="X12" s="333" t="s">
        <v>143</v>
      </c>
      <c r="Y12" s="140"/>
      <c r="Z12" s="339"/>
      <c r="AA12" s="333" t="s">
        <v>347</v>
      </c>
      <c r="AB12" s="140"/>
      <c r="AC12" s="895"/>
    </row>
    <row r="13" spans="1:29" s="110" customFormat="1" ht="5.0999999999999996" customHeight="1" thickBot="1">
      <c r="A13" s="114"/>
      <c r="B13" s="143"/>
      <c r="C13" s="143"/>
      <c r="D13" s="143"/>
      <c r="E13" s="143"/>
      <c r="F13" s="143"/>
      <c r="G13" s="143"/>
      <c r="H13" s="143"/>
      <c r="I13" s="143"/>
      <c r="J13" s="143"/>
      <c r="K13" s="144"/>
      <c r="L13" s="143"/>
      <c r="M13" s="143"/>
      <c r="N13" s="143"/>
      <c r="O13" s="143"/>
      <c r="P13" s="143"/>
      <c r="Q13" s="143"/>
      <c r="R13" s="143"/>
      <c r="S13" s="143"/>
      <c r="T13" s="143"/>
      <c r="U13" s="143"/>
      <c r="V13" s="143"/>
      <c r="W13" s="143"/>
      <c r="X13" s="143"/>
      <c r="Y13" s="144"/>
      <c r="Z13" s="144"/>
      <c r="AA13" s="143"/>
      <c r="AB13" s="144"/>
      <c r="AC13" s="143"/>
    </row>
    <row r="14" spans="1:29" s="110" customFormat="1" ht="9.9499999999999993" customHeight="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row>
    <row r="15" spans="1:29" s="110" customFormat="1" ht="15.75">
      <c r="A15" s="420"/>
      <c r="B15" s="30" t="s">
        <v>32</v>
      </c>
      <c r="C15" s="150"/>
      <c r="D15" s="150">
        <v>28128.541000000001</v>
      </c>
      <c r="E15" s="150">
        <v>148719.36900000001</v>
      </c>
      <c r="F15" s="150"/>
      <c r="G15" s="150">
        <v>5004857.040000001</v>
      </c>
      <c r="H15" s="150">
        <v>12899371.68</v>
      </c>
      <c r="I15" s="150"/>
      <c r="J15" s="150">
        <v>554386.93999999994</v>
      </c>
      <c r="K15" s="150">
        <v>2766848.7340000002</v>
      </c>
      <c r="L15" s="150"/>
      <c r="M15" s="150">
        <v>584360.82000000007</v>
      </c>
      <c r="N15" s="150">
        <v>226050.96799999999</v>
      </c>
      <c r="O15" s="150"/>
      <c r="P15" s="30" t="s">
        <v>32</v>
      </c>
      <c r="Q15" s="150"/>
      <c r="R15" s="150">
        <v>242297.02229000005</v>
      </c>
      <c r="S15" s="150">
        <v>556547.41899999999</v>
      </c>
      <c r="T15" s="150"/>
      <c r="U15" s="421">
        <v>10782.021586999999</v>
      </c>
      <c r="V15" s="150">
        <v>15318330.437000001</v>
      </c>
      <c r="W15" s="150"/>
      <c r="X15" s="422">
        <v>54361.377529999991</v>
      </c>
      <c r="Y15" s="150">
        <v>100558.601</v>
      </c>
      <c r="Z15" s="150"/>
      <c r="AA15" s="423">
        <v>184.32584000000011</v>
      </c>
      <c r="AB15" s="150">
        <v>346769.03200000001</v>
      </c>
      <c r="AC15" s="150"/>
    </row>
    <row r="16" spans="1:29" s="110" customFormat="1" ht="15.75">
      <c r="A16" s="420"/>
      <c r="B16" s="30" t="s">
        <v>306</v>
      </c>
      <c r="C16" s="150"/>
      <c r="D16" s="150">
        <v>45332.947</v>
      </c>
      <c r="E16" s="150">
        <v>300292</v>
      </c>
      <c r="F16" s="150"/>
      <c r="G16" s="150">
        <v>4714093.5300000012</v>
      </c>
      <c r="H16" s="150">
        <v>13687832.055</v>
      </c>
      <c r="I16" s="150"/>
      <c r="J16" s="150">
        <v>517299.11</v>
      </c>
      <c r="K16" s="150">
        <v>2859091.3859999999</v>
      </c>
      <c r="L16" s="150"/>
      <c r="M16" s="150">
        <v>545597.1100000001</v>
      </c>
      <c r="N16" s="150">
        <v>220477.962</v>
      </c>
      <c r="O16" s="150"/>
      <c r="P16" s="30" t="s">
        <v>306</v>
      </c>
      <c r="Q16" s="150"/>
      <c r="R16" s="150">
        <v>284177.43</v>
      </c>
      <c r="S16" s="150">
        <v>765924.28899999999</v>
      </c>
      <c r="T16" s="150"/>
      <c r="U16" s="421">
        <v>11854.51</v>
      </c>
      <c r="V16" s="150">
        <v>21193633.252999999</v>
      </c>
      <c r="W16" s="150"/>
      <c r="X16" s="422">
        <v>58397.220730000001</v>
      </c>
      <c r="Y16" s="150">
        <v>118701.929</v>
      </c>
      <c r="Z16" s="150"/>
      <c r="AA16" s="423">
        <v>174.78800000000001</v>
      </c>
      <c r="AB16" s="150">
        <v>356200.33399999997</v>
      </c>
      <c r="AC16" s="150"/>
    </row>
    <row r="17" spans="1:29" s="636" customFormat="1" ht="15.75">
      <c r="A17" s="673"/>
      <c r="B17" s="634" t="s">
        <v>458</v>
      </c>
      <c r="C17" s="640"/>
      <c r="D17" s="640">
        <v>34808.586080000001</v>
      </c>
      <c r="E17" s="640">
        <v>187893.49400000001</v>
      </c>
      <c r="F17" s="640"/>
      <c r="G17" s="640">
        <v>4718070.29</v>
      </c>
      <c r="H17" s="640">
        <v>11188668.984999999</v>
      </c>
      <c r="I17" s="640"/>
      <c r="J17" s="640">
        <v>527115.49999999988</v>
      </c>
      <c r="K17" s="640">
        <v>2075799.4350000001</v>
      </c>
      <c r="L17" s="640"/>
      <c r="M17" s="640">
        <v>606952.39999999991</v>
      </c>
      <c r="N17" s="640">
        <v>272640.27299999999</v>
      </c>
      <c r="O17" s="640"/>
      <c r="P17" s="634" t="s">
        <v>458</v>
      </c>
      <c r="Q17" s="640"/>
      <c r="R17" s="640">
        <v>336272.57755999995</v>
      </c>
      <c r="S17" s="640">
        <v>692608.47900000005</v>
      </c>
      <c r="T17" s="640"/>
      <c r="U17" s="612">
        <v>13297.899144999999</v>
      </c>
      <c r="V17" s="640">
        <v>29782916.995999999</v>
      </c>
      <c r="W17" s="640"/>
      <c r="X17" s="611">
        <v>63801.53656</v>
      </c>
      <c r="Y17" s="640">
        <v>132484.84099999999</v>
      </c>
      <c r="Z17" s="640"/>
      <c r="AA17" s="613">
        <v>149.92928999999998</v>
      </c>
      <c r="AB17" s="640">
        <v>288234.321</v>
      </c>
      <c r="AC17" s="640"/>
    </row>
    <row r="18" spans="1:29" s="636" customFormat="1" ht="15.75">
      <c r="A18" s="673"/>
      <c r="B18" s="634" t="s">
        <v>464</v>
      </c>
      <c r="C18" s="640"/>
      <c r="D18" s="640">
        <v>37327.023999999998</v>
      </c>
      <c r="E18" s="640">
        <v>207717.20300000001</v>
      </c>
      <c r="F18" s="640"/>
      <c r="G18" s="640">
        <v>5153391.6700000037</v>
      </c>
      <c r="H18" s="640">
        <v>11007379.123</v>
      </c>
      <c r="I18" s="640"/>
      <c r="J18" s="640">
        <v>578195.31999999995</v>
      </c>
      <c r="K18" s="640">
        <v>1532538.118</v>
      </c>
      <c r="L18" s="640"/>
      <c r="M18" s="640">
        <v>594815.99999999988</v>
      </c>
      <c r="N18" s="640">
        <v>229365.78700000001</v>
      </c>
      <c r="O18" s="640"/>
      <c r="P18" s="634" t="s">
        <v>464</v>
      </c>
      <c r="Q18" s="640"/>
      <c r="R18" s="640">
        <v>489422.31355999998</v>
      </c>
      <c r="S18" s="640">
        <v>901165.93900000001</v>
      </c>
      <c r="T18" s="640"/>
      <c r="U18" s="612">
        <v>10913.627165220001</v>
      </c>
      <c r="V18" s="640">
        <v>22946787.232000001</v>
      </c>
      <c r="W18" s="640"/>
      <c r="X18" s="611">
        <v>50980.095139999998</v>
      </c>
      <c r="Y18" s="640">
        <v>105528.579</v>
      </c>
      <c r="Z18" s="640"/>
      <c r="AA18" s="613">
        <v>120.45258</v>
      </c>
      <c r="AB18" s="640">
        <v>253571.226</v>
      </c>
      <c r="AC18" s="640"/>
    </row>
    <row r="19" spans="1:29" s="636" customFormat="1" ht="15.75">
      <c r="A19" s="673"/>
      <c r="B19" s="671" t="s">
        <v>482</v>
      </c>
      <c r="C19" s="640"/>
      <c r="D19" s="640">
        <v>36062.379999999997</v>
      </c>
      <c r="E19" s="640">
        <v>192042.20800000001</v>
      </c>
      <c r="F19" s="640"/>
      <c r="G19" s="640">
        <v>4733213.6400000025</v>
      </c>
      <c r="H19" s="640">
        <v>12879591.800000001</v>
      </c>
      <c r="I19" s="640"/>
      <c r="J19" s="640">
        <v>542150</v>
      </c>
      <c r="K19" s="640">
        <v>1785735.8430000001</v>
      </c>
      <c r="L19" s="640"/>
      <c r="M19" s="640">
        <v>573717.68999999994</v>
      </c>
      <c r="N19" s="640">
        <v>287247.26</v>
      </c>
      <c r="O19" s="640"/>
      <c r="P19" s="671" t="s">
        <v>482</v>
      </c>
      <c r="Q19" s="640"/>
      <c r="R19" s="640">
        <v>357028.03508999996</v>
      </c>
      <c r="S19" s="640">
        <v>841943.86199999996</v>
      </c>
      <c r="T19" s="640"/>
      <c r="U19" s="612">
        <v>10595.514408340001</v>
      </c>
      <c r="V19" s="640">
        <v>15293459.064999999</v>
      </c>
      <c r="W19" s="640"/>
      <c r="X19" s="611">
        <v>25257.22119</v>
      </c>
      <c r="Y19" s="640">
        <v>41823.904999999999</v>
      </c>
      <c r="Z19" s="640"/>
      <c r="AA19" s="613">
        <v>67.488</v>
      </c>
      <c r="AB19" s="640">
        <v>146693.22399999999</v>
      </c>
      <c r="AC19" s="640"/>
    </row>
    <row r="20" spans="1:29" s="636" customFormat="1" ht="18">
      <c r="A20" s="673"/>
      <c r="B20" s="671" t="s">
        <v>474</v>
      </c>
      <c r="C20" s="640"/>
      <c r="D20" s="640">
        <v>47093.94000000001</v>
      </c>
      <c r="E20" s="640">
        <v>310347.35899999994</v>
      </c>
      <c r="F20" s="640"/>
      <c r="G20" s="640">
        <v>4133330.7760000005</v>
      </c>
      <c r="H20" s="640">
        <v>17308636.849999998</v>
      </c>
      <c r="I20" s="640"/>
      <c r="J20" s="640">
        <v>483507.55000000005</v>
      </c>
      <c r="K20" s="640">
        <v>2952475.5009999997</v>
      </c>
      <c r="L20" s="640"/>
      <c r="M20" s="640">
        <v>460700.56999999995</v>
      </c>
      <c r="N20" s="640">
        <v>291223.76600000006</v>
      </c>
      <c r="O20" s="640"/>
      <c r="P20" s="671" t="s">
        <v>474</v>
      </c>
      <c r="Q20" s="640"/>
      <c r="R20" s="640">
        <v>297543.29334999999</v>
      </c>
      <c r="S20" s="640">
        <v>1147721.932</v>
      </c>
      <c r="T20" s="640">
        <v>0</v>
      </c>
      <c r="U20" s="612">
        <v>9957.3581000000013</v>
      </c>
      <c r="V20" s="640">
        <v>20711108.375</v>
      </c>
      <c r="W20" s="640">
        <v>0</v>
      </c>
      <c r="X20" s="611">
        <v>37887.648310000004</v>
      </c>
      <c r="Y20" s="640">
        <v>37701.838999999993</v>
      </c>
      <c r="Z20" s="640">
        <v>0</v>
      </c>
      <c r="AA20" s="613">
        <v>90.490410000000011</v>
      </c>
      <c r="AB20" s="640">
        <v>217678.99600000001</v>
      </c>
      <c r="AC20" s="640"/>
    </row>
    <row r="21" spans="1:29" s="110" customFormat="1" ht="9.9499999999999993" customHeight="1">
      <c r="A21" s="420"/>
      <c r="B21" s="380"/>
      <c r="C21" s="424"/>
      <c r="D21" s="424"/>
      <c r="E21" s="424"/>
      <c r="F21" s="424"/>
      <c r="G21" s="424"/>
      <c r="H21" s="424"/>
      <c r="I21" s="424"/>
      <c r="J21" s="424"/>
      <c r="K21" s="424"/>
      <c r="L21" s="424"/>
      <c r="M21" s="424"/>
      <c r="N21" s="424"/>
      <c r="O21" s="424"/>
      <c r="P21" s="424"/>
      <c r="Q21" s="424"/>
      <c r="R21" s="424"/>
      <c r="S21" s="424"/>
      <c r="T21" s="424"/>
      <c r="U21" s="425"/>
      <c r="V21" s="424"/>
      <c r="W21" s="424"/>
      <c r="X21" s="426"/>
      <c r="Y21" s="424"/>
      <c r="Z21" s="424"/>
      <c r="AA21" s="424"/>
      <c r="AB21" s="424"/>
      <c r="AC21" s="150"/>
    </row>
    <row r="22" spans="1:29" s="110" customFormat="1" ht="9.9499999999999993" customHeight="1">
      <c r="B22" s="150"/>
      <c r="C22" s="150"/>
      <c r="D22" s="150"/>
      <c r="E22" s="150"/>
      <c r="F22" s="150"/>
      <c r="G22" s="150"/>
      <c r="H22" s="150"/>
      <c r="I22" s="150"/>
      <c r="J22" s="150"/>
      <c r="K22" s="150"/>
      <c r="L22" s="150"/>
      <c r="M22" s="153"/>
      <c r="N22" s="153"/>
      <c r="O22" s="153"/>
      <c r="P22" s="153"/>
      <c r="Q22" s="153"/>
      <c r="R22" s="153"/>
      <c r="S22" s="153"/>
      <c r="T22" s="153"/>
      <c r="U22" s="427"/>
      <c r="V22" s="153"/>
      <c r="W22" s="153"/>
      <c r="X22" s="428"/>
      <c r="Y22" s="153"/>
      <c r="Z22" s="153"/>
      <c r="AA22" s="429"/>
      <c r="AB22" s="153"/>
      <c r="AC22" s="153"/>
    </row>
    <row r="23" spans="1:29" s="636" customFormat="1" ht="18" customHeight="1">
      <c r="B23" s="671" t="s">
        <v>482</v>
      </c>
      <c r="C23" s="640" t="s">
        <v>40</v>
      </c>
      <c r="D23" s="640">
        <v>2479.09</v>
      </c>
      <c r="E23" s="640">
        <v>14182.478999999999</v>
      </c>
      <c r="F23" s="640"/>
      <c r="G23" s="640">
        <v>368422.05000000005</v>
      </c>
      <c r="H23" s="640">
        <v>1009400.416</v>
      </c>
      <c r="I23" s="640"/>
      <c r="J23" s="614">
        <v>55549.72</v>
      </c>
      <c r="K23" s="614">
        <v>177481.33900000001</v>
      </c>
      <c r="L23" s="640"/>
      <c r="M23" s="640">
        <v>33200</v>
      </c>
      <c r="N23" s="640">
        <v>14566.14</v>
      </c>
      <c r="O23" s="640"/>
      <c r="P23" s="671" t="s">
        <v>482</v>
      </c>
      <c r="Q23" s="640" t="s">
        <v>40</v>
      </c>
      <c r="R23" s="640">
        <v>43054.780599999998</v>
      </c>
      <c r="S23" s="640">
        <v>82571.153999999995</v>
      </c>
      <c r="T23" s="640"/>
      <c r="U23" s="640">
        <v>806.057051</v>
      </c>
      <c r="V23" s="640">
        <v>1744147.858</v>
      </c>
      <c r="W23" s="640"/>
      <c r="X23" s="614">
        <v>1199.2466600000002</v>
      </c>
      <c r="Y23" s="614">
        <v>2676.71</v>
      </c>
      <c r="Z23" s="640"/>
      <c r="AA23" s="613">
        <v>4.3358399999999993</v>
      </c>
      <c r="AB23" s="615">
        <v>9919.2270000000008</v>
      </c>
      <c r="AC23" s="640"/>
    </row>
    <row r="24" spans="1:29" s="636" customFormat="1" ht="18" customHeight="1">
      <c r="B24" s="634"/>
      <c r="C24" s="635" t="s">
        <v>33</v>
      </c>
      <c r="D24" s="640">
        <v>1874.25</v>
      </c>
      <c r="E24" s="640">
        <v>10581.45</v>
      </c>
      <c r="F24" s="640"/>
      <c r="G24" s="640">
        <v>316942.34999999992</v>
      </c>
      <c r="H24" s="640">
        <v>929504.26599999995</v>
      </c>
      <c r="I24" s="640"/>
      <c r="J24" s="614">
        <v>39526.630000000005</v>
      </c>
      <c r="K24" s="614">
        <v>138474.68299999999</v>
      </c>
      <c r="L24" s="640"/>
      <c r="M24" s="640">
        <v>46399.95</v>
      </c>
      <c r="N24" s="640">
        <v>23234.764999999999</v>
      </c>
      <c r="O24" s="640"/>
      <c r="P24" s="634"/>
      <c r="Q24" s="635" t="s">
        <v>33</v>
      </c>
      <c r="R24" s="640">
        <v>42313.176299999999</v>
      </c>
      <c r="S24" s="640">
        <v>96413.141000000003</v>
      </c>
      <c r="T24" s="640"/>
      <c r="U24" s="640">
        <v>919.73631799999998</v>
      </c>
      <c r="V24" s="640">
        <v>1964788.2209999999</v>
      </c>
      <c r="W24" s="640"/>
      <c r="X24" s="614">
        <v>740.83057999999994</v>
      </c>
      <c r="Y24" s="614">
        <v>2190.5500000000002</v>
      </c>
      <c r="Z24" s="640"/>
      <c r="AA24" s="613">
        <v>7.42157</v>
      </c>
      <c r="AB24" s="615">
        <v>15500.618</v>
      </c>
      <c r="AC24" s="640"/>
    </row>
    <row r="25" spans="1:29" s="636" customFormat="1" ht="18" customHeight="1">
      <c r="B25" s="634"/>
      <c r="C25" s="635" t="s">
        <v>34</v>
      </c>
      <c r="D25" s="640">
        <v>3513.76</v>
      </c>
      <c r="E25" s="640">
        <v>19387.504000000001</v>
      </c>
      <c r="F25" s="640"/>
      <c r="G25" s="640">
        <v>396921.82000000007</v>
      </c>
      <c r="H25" s="640">
        <v>1122407.6410000001</v>
      </c>
      <c r="I25" s="640"/>
      <c r="J25" s="614">
        <v>32831.65</v>
      </c>
      <c r="K25" s="614">
        <v>120907.262</v>
      </c>
      <c r="L25" s="640"/>
      <c r="M25" s="640">
        <v>74845.41</v>
      </c>
      <c r="N25" s="640">
        <v>29888.38</v>
      </c>
      <c r="O25" s="640"/>
      <c r="P25" s="634"/>
      <c r="Q25" s="635" t="s">
        <v>34</v>
      </c>
      <c r="R25" s="640">
        <v>29977.925019999995</v>
      </c>
      <c r="S25" s="640">
        <v>74676.769</v>
      </c>
      <c r="T25" s="640"/>
      <c r="U25" s="640">
        <v>929.46319601999994</v>
      </c>
      <c r="V25" s="640">
        <v>1805551.6839999999</v>
      </c>
      <c r="W25" s="640"/>
      <c r="X25" s="614">
        <v>1275.3953300000001</v>
      </c>
      <c r="Y25" s="614">
        <v>3903.9250000000002</v>
      </c>
      <c r="Z25" s="640"/>
      <c r="AA25" s="613">
        <v>5.4539100000000005</v>
      </c>
      <c r="AB25" s="615">
        <v>13719.736000000001</v>
      </c>
      <c r="AC25" s="640"/>
    </row>
    <row r="26" spans="1:29" s="636" customFormat="1" ht="18" customHeight="1">
      <c r="B26" s="634"/>
      <c r="C26" s="635" t="s">
        <v>312</v>
      </c>
      <c r="D26" s="640">
        <v>3306.83</v>
      </c>
      <c r="E26" s="640">
        <v>18209.841</v>
      </c>
      <c r="F26" s="640"/>
      <c r="G26" s="640">
        <v>217096.18999999997</v>
      </c>
      <c r="H26" s="640">
        <v>559313.56200000003</v>
      </c>
      <c r="I26" s="640"/>
      <c r="J26" s="614">
        <v>36805.090000000004</v>
      </c>
      <c r="K26" s="614">
        <v>120958.871</v>
      </c>
      <c r="L26" s="640"/>
      <c r="M26" s="640">
        <v>25500</v>
      </c>
      <c r="N26" s="640">
        <v>13318.210999999999</v>
      </c>
      <c r="O26" s="640"/>
      <c r="P26" s="634"/>
      <c r="Q26" s="635" t="s">
        <v>312</v>
      </c>
      <c r="R26" s="640">
        <v>21480.053919999998</v>
      </c>
      <c r="S26" s="640">
        <v>52802.105000000003</v>
      </c>
      <c r="T26" s="640"/>
      <c r="U26" s="640">
        <v>721.92704198000001</v>
      </c>
      <c r="V26" s="640">
        <v>1003377.5649999999</v>
      </c>
      <c r="W26" s="640"/>
      <c r="X26" s="614">
        <v>496.20703000000003</v>
      </c>
      <c r="Y26" s="614">
        <v>2284.81</v>
      </c>
      <c r="Z26" s="640"/>
      <c r="AA26" s="714" t="s">
        <v>489</v>
      </c>
      <c r="AB26" s="615">
        <v>447.66</v>
      </c>
      <c r="AC26" s="640"/>
    </row>
    <row r="27" spans="1:29" s="636" customFormat="1" ht="18" customHeight="1">
      <c r="B27" s="634"/>
      <c r="C27" s="635" t="s">
        <v>35</v>
      </c>
      <c r="D27" s="640">
        <v>2439.36</v>
      </c>
      <c r="E27" s="640">
        <v>11536.523999999999</v>
      </c>
      <c r="F27" s="640"/>
      <c r="G27" s="640">
        <v>356059.82999999996</v>
      </c>
      <c r="H27" s="640">
        <v>894652.31799999997</v>
      </c>
      <c r="I27" s="640"/>
      <c r="J27" s="614">
        <v>25381.46</v>
      </c>
      <c r="K27" s="614">
        <v>77291.087</v>
      </c>
      <c r="L27" s="640"/>
      <c r="M27" s="640">
        <v>30166.959999999999</v>
      </c>
      <c r="N27" s="640">
        <v>16340.094999999999</v>
      </c>
      <c r="O27" s="640"/>
      <c r="P27" s="634"/>
      <c r="Q27" s="635" t="s">
        <v>35</v>
      </c>
      <c r="R27" s="640">
        <v>31102.776000000002</v>
      </c>
      <c r="S27" s="640">
        <v>69425.047999999995</v>
      </c>
      <c r="T27" s="640"/>
      <c r="U27" s="640">
        <v>565.80153308999991</v>
      </c>
      <c r="V27" s="640">
        <v>498289.647</v>
      </c>
      <c r="W27" s="640"/>
      <c r="X27" s="614">
        <v>1504.2155299999999</v>
      </c>
      <c r="Y27" s="614">
        <v>3564.5079999999998</v>
      </c>
      <c r="Z27" s="640"/>
      <c r="AA27" s="613">
        <v>7.2373000000000003</v>
      </c>
      <c r="AB27" s="615">
        <v>14912.773999999999</v>
      </c>
      <c r="AC27" s="640"/>
    </row>
    <row r="28" spans="1:29" s="636" customFormat="1" ht="18" customHeight="1">
      <c r="B28" s="634"/>
      <c r="C28" s="635" t="s">
        <v>36</v>
      </c>
      <c r="D28" s="640">
        <v>3146.26</v>
      </c>
      <c r="E28" s="640">
        <v>15235.102000000001</v>
      </c>
      <c r="F28" s="640"/>
      <c r="G28" s="640">
        <v>499255.6399999999</v>
      </c>
      <c r="H28" s="640">
        <v>1175798.807</v>
      </c>
      <c r="I28" s="640"/>
      <c r="J28" s="614">
        <v>69178</v>
      </c>
      <c r="K28" s="614">
        <v>198521.427</v>
      </c>
      <c r="L28" s="640"/>
      <c r="M28" s="640">
        <v>67600.73</v>
      </c>
      <c r="N28" s="640">
        <v>32964.283000000003</v>
      </c>
      <c r="O28" s="640"/>
      <c r="P28" s="634"/>
      <c r="Q28" s="635" t="s">
        <v>36</v>
      </c>
      <c r="R28" s="640">
        <v>19390.293799999999</v>
      </c>
      <c r="S28" s="640">
        <v>40854.021000000001</v>
      </c>
      <c r="T28" s="640"/>
      <c r="U28" s="640">
        <v>881.53206190999992</v>
      </c>
      <c r="V28" s="640">
        <v>834448.84499999997</v>
      </c>
      <c r="W28" s="640"/>
      <c r="X28" s="614">
        <v>1618.7546</v>
      </c>
      <c r="Y28" s="614">
        <v>5361.085</v>
      </c>
      <c r="Z28" s="640"/>
      <c r="AA28" s="613">
        <v>4.7545600000000006</v>
      </c>
      <c r="AB28" s="615">
        <v>12116.967000000001</v>
      </c>
      <c r="AC28" s="640"/>
    </row>
    <row r="29" spans="1:29" s="636" customFormat="1" ht="18" customHeight="1">
      <c r="B29" s="634"/>
      <c r="C29" s="635" t="s">
        <v>448</v>
      </c>
      <c r="D29" s="640">
        <v>4288.59</v>
      </c>
      <c r="E29" s="640">
        <v>20183.534</v>
      </c>
      <c r="F29" s="640"/>
      <c r="G29" s="640">
        <v>531142.61</v>
      </c>
      <c r="H29" s="640">
        <v>1288507.4010000001</v>
      </c>
      <c r="I29" s="640"/>
      <c r="J29" s="614">
        <v>49882.369999999995</v>
      </c>
      <c r="K29" s="614">
        <v>149847.02900000001</v>
      </c>
      <c r="L29" s="640"/>
      <c r="M29" s="640">
        <v>51749.95</v>
      </c>
      <c r="N29" s="640">
        <v>25474.829000000002</v>
      </c>
      <c r="O29" s="640"/>
      <c r="P29" s="634"/>
      <c r="Q29" s="635" t="s">
        <v>448</v>
      </c>
      <c r="R29" s="640">
        <v>40535.187019999998</v>
      </c>
      <c r="S29" s="640">
        <v>98828.428</v>
      </c>
      <c r="T29" s="640"/>
      <c r="U29" s="640">
        <v>899.964022</v>
      </c>
      <c r="V29" s="640">
        <v>973817.51899999997</v>
      </c>
      <c r="W29" s="640"/>
      <c r="X29" s="614">
        <v>501.99053999999995</v>
      </c>
      <c r="Y29" s="614">
        <v>573.84699999999998</v>
      </c>
      <c r="Z29" s="640"/>
      <c r="AA29" s="613">
        <v>7.0983499999999999</v>
      </c>
      <c r="AB29" s="615">
        <v>15808.02</v>
      </c>
      <c r="AC29" s="640"/>
    </row>
    <row r="30" spans="1:29" s="636" customFormat="1" ht="18" customHeight="1">
      <c r="B30" s="634"/>
      <c r="C30" s="635" t="s">
        <v>37</v>
      </c>
      <c r="D30" s="640">
        <v>2748.27</v>
      </c>
      <c r="E30" s="640">
        <v>13472.351000000001</v>
      </c>
      <c r="F30" s="640"/>
      <c r="G30" s="640">
        <v>329388.6100000001</v>
      </c>
      <c r="H30" s="640">
        <v>856019.16399999999</v>
      </c>
      <c r="I30" s="640"/>
      <c r="J30" s="614">
        <v>51955.789999999994</v>
      </c>
      <c r="K30" s="614">
        <v>148545.95699999999</v>
      </c>
      <c r="L30" s="640"/>
      <c r="M30" s="640">
        <v>41070.19</v>
      </c>
      <c r="N30" s="640">
        <v>20760.039000000001</v>
      </c>
      <c r="O30" s="640"/>
      <c r="P30" s="634"/>
      <c r="Q30" s="635" t="s">
        <v>37</v>
      </c>
      <c r="R30" s="640">
        <v>40768.346200000007</v>
      </c>
      <c r="S30" s="640">
        <v>89167.434999999998</v>
      </c>
      <c r="T30" s="640"/>
      <c r="U30" s="640">
        <v>1034.7070900399999</v>
      </c>
      <c r="V30" s="640">
        <v>1358217.0619999999</v>
      </c>
      <c r="W30" s="640"/>
      <c r="X30" s="614">
        <v>2517.1790099999998</v>
      </c>
      <c r="Y30" s="614">
        <v>2929.8589999999999</v>
      </c>
      <c r="Z30" s="640"/>
      <c r="AA30" s="613">
        <v>5.2054</v>
      </c>
      <c r="AB30" s="615">
        <v>11745.553</v>
      </c>
      <c r="AC30" s="640"/>
    </row>
    <row r="31" spans="1:29" s="636" customFormat="1" ht="18" customHeight="1">
      <c r="B31" s="634"/>
      <c r="C31" s="635" t="s">
        <v>449</v>
      </c>
      <c r="D31" s="640">
        <v>3886.01</v>
      </c>
      <c r="E31" s="640">
        <v>20679.876</v>
      </c>
      <c r="F31" s="640"/>
      <c r="G31" s="640">
        <v>435464.45999999996</v>
      </c>
      <c r="H31" s="640">
        <v>1192090.936</v>
      </c>
      <c r="I31" s="640"/>
      <c r="J31" s="614">
        <v>34992</v>
      </c>
      <c r="K31" s="614">
        <v>109186.94899999999</v>
      </c>
      <c r="L31" s="640"/>
      <c r="M31" s="640">
        <v>62376.99</v>
      </c>
      <c r="N31" s="640">
        <v>31326.883000000002</v>
      </c>
      <c r="O31" s="640"/>
      <c r="P31" s="634"/>
      <c r="Q31" s="635" t="s">
        <v>449</v>
      </c>
      <c r="R31" s="640">
        <v>16116.373029999999</v>
      </c>
      <c r="S31" s="640">
        <v>39290.631000000001</v>
      </c>
      <c r="T31" s="640"/>
      <c r="U31" s="640">
        <v>1034.6728149999999</v>
      </c>
      <c r="V31" s="640">
        <v>1484707.345</v>
      </c>
      <c r="W31" s="640"/>
      <c r="X31" s="614">
        <v>8990.0557399999998</v>
      </c>
      <c r="Y31" s="614">
        <v>10511.666999999999</v>
      </c>
      <c r="Z31" s="640"/>
      <c r="AA31" s="613">
        <v>7.5051799999999984</v>
      </c>
      <c r="AB31" s="615">
        <v>14468.977999999999</v>
      </c>
      <c r="AC31" s="640"/>
    </row>
    <row r="32" spans="1:29" s="636" customFormat="1" ht="18" customHeight="1">
      <c r="B32" s="634"/>
      <c r="C32" s="635" t="s">
        <v>38</v>
      </c>
      <c r="D32" s="640">
        <v>2548.7950000000001</v>
      </c>
      <c r="E32" s="640">
        <v>13566.288</v>
      </c>
      <c r="F32" s="640"/>
      <c r="G32" s="640">
        <v>439331.43</v>
      </c>
      <c r="H32" s="640">
        <v>1263197.456</v>
      </c>
      <c r="I32" s="640"/>
      <c r="J32" s="614">
        <v>41067.960000000006</v>
      </c>
      <c r="K32" s="614">
        <v>133190.24100000001</v>
      </c>
      <c r="L32" s="640"/>
      <c r="M32" s="640">
        <v>27527.34</v>
      </c>
      <c r="N32" s="640">
        <v>14770.171</v>
      </c>
      <c r="O32" s="640"/>
      <c r="P32" s="634"/>
      <c r="Q32" s="635" t="s">
        <v>38</v>
      </c>
      <c r="R32" s="640">
        <v>19347.705999999998</v>
      </c>
      <c r="S32" s="640">
        <v>50446.201000000001</v>
      </c>
      <c r="T32" s="640"/>
      <c r="U32" s="640">
        <v>926.08630429999994</v>
      </c>
      <c r="V32" s="640">
        <v>1227516.26</v>
      </c>
      <c r="W32" s="640"/>
      <c r="X32" s="614">
        <v>1890.55259</v>
      </c>
      <c r="Y32" s="614">
        <v>2652.835</v>
      </c>
      <c r="Z32" s="640"/>
      <c r="AA32" s="613">
        <v>4.1908899999999996</v>
      </c>
      <c r="AB32" s="615">
        <v>9493.4040000000005</v>
      </c>
      <c r="AC32" s="640"/>
    </row>
    <row r="33" spans="2:29" s="636" customFormat="1" ht="18" customHeight="1">
      <c r="B33" s="634"/>
      <c r="C33" s="635" t="s">
        <v>41</v>
      </c>
      <c r="D33" s="640">
        <v>1959.7750000000001</v>
      </c>
      <c r="E33" s="640">
        <v>11032.87</v>
      </c>
      <c r="F33" s="640"/>
      <c r="G33" s="640">
        <v>335886.66000000021</v>
      </c>
      <c r="H33" s="640">
        <v>993736.08</v>
      </c>
      <c r="I33" s="640"/>
      <c r="J33" s="614">
        <v>40871.68</v>
      </c>
      <c r="K33" s="614">
        <v>149842.674</v>
      </c>
      <c r="L33" s="640"/>
      <c r="M33" s="640">
        <v>45699.92</v>
      </c>
      <c r="N33" s="640">
        <v>25310.13</v>
      </c>
      <c r="O33" s="640"/>
      <c r="P33" s="634"/>
      <c r="Q33" s="635" t="s">
        <v>41</v>
      </c>
      <c r="R33" s="640">
        <v>23355.835350000001</v>
      </c>
      <c r="S33" s="640">
        <v>64590.213000000003</v>
      </c>
      <c r="T33" s="640"/>
      <c r="U33" s="640">
        <v>961.91998000000001</v>
      </c>
      <c r="V33" s="640">
        <v>1245715.838</v>
      </c>
      <c r="W33" s="640"/>
      <c r="X33" s="614">
        <v>3162.4034100000003</v>
      </c>
      <c r="Y33" s="614">
        <v>3702.2420000000002</v>
      </c>
      <c r="Z33" s="640"/>
      <c r="AA33" s="613">
        <v>8.1599199999999996</v>
      </c>
      <c r="AB33" s="615">
        <v>17047.963</v>
      </c>
      <c r="AC33" s="640"/>
    </row>
    <row r="34" spans="2:29" s="636" customFormat="1" ht="18" customHeight="1">
      <c r="B34" s="634"/>
      <c r="C34" s="635" t="s">
        <v>39</v>
      </c>
      <c r="D34" s="640">
        <v>3871.39</v>
      </c>
      <c r="E34" s="640">
        <v>23974.388999999999</v>
      </c>
      <c r="F34" s="640"/>
      <c r="G34" s="640">
        <v>507301.99000000017</v>
      </c>
      <c r="H34" s="640">
        <v>1594963.753</v>
      </c>
      <c r="I34" s="640"/>
      <c r="J34" s="614">
        <v>64107.649999999994</v>
      </c>
      <c r="K34" s="614">
        <v>261488.32399999999</v>
      </c>
      <c r="L34" s="640"/>
      <c r="M34" s="640">
        <v>67580.25</v>
      </c>
      <c r="N34" s="640">
        <v>39293.334000000003</v>
      </c>
      <c r="O34" s="640"/>
      <c r="P34" s="634"/>
      <c r="Q34" s="635" t="s">
        <v>39</v>
      </c>
      <c r="R34" s="640">
        <v>29585.581850000002</v>
      </c>
      <c r="S34" s="640">
        <v>82878.716</v>
      </c>
      <c r="T34" s="640"/>
      <c r="U34" s="640">
        <v>913.64699499999995</v>
      </c>
      <c r="V34" s="640">
        <v>1152881.2209999999</v>
      </c>
      <c r="W34" s="640"/>
      <c r="X34" s="614">
        <v>1360.3901699999999</v>
      </c>
      <c r="Y34" s="614">
        <v>1471.867</v>
      </c>
      <c r="Z34" s="640"/>
      <c r="AA34" s="613">
        <v>5.9689400000000008</v>
      </c>
      <c r="AB34" s="615">
        <v>11512.324000000001</v>
      </c>
      <c r="AC34" s="640"/>
    </row>
    <row r="35" spans="2:29" s="636" customFormat="1" ht="18" customHeight="1">
      <c r="B35" s="634"/>
      <c r="C35" s="635"/>
      <c r="D35" s="640"/>
      <c r="E35" s="640"/>
      <c r="F35" s="640"/>
      <c r="G35" s="640"/>
      <c r="H35" s="640"/>
      <c r="I35" s="640"/>
      <c r="J35" s="614"/>
      <c r="K35" s="614"/>
      <c r="L35" s="640"/>
      <c r="M35" s="640"/>
      <c r="N35" s="640"/>
      <c r="O35" s="640"/>
      <c r="P35" s="634"/>
      <c r="Q35" s="635"/>
      <c r="R35" s="640"/>
      <c r="S35" s="640"/>
      <c r="T35" s="640"/>
      <c r="U35" s="640"/>
      <c r="V35" s="640"/>
      <c r="W35" s="640"/>
      <c r="X35" s="614"/>
      <c r="Y35" s="614"/>
      <c r="Z35" s="640"/>
      <c r="AA35" s="613"/>
      <c r="AB35" s="615"/>
      <c r="AC35" s="640"/>
    </row>
    <row r="36" spans="2:29" s="636" customFormat="1" ht="18" customHeight="1">
      <c r="B36" s="671" t="s">
        <v>474</v>
      </c>
      <c r="C36" s="635" t="s">
        <v>40</v>
      </c>
      <c r="D36" s="640">
        <v>3391.25</v>
      </c>
      <c r="E36" s="640">
        <v>21130.449000000001</v>
      </c>
      <c r="F36" s="640"/>
      <c r="G36" s="640">
        <v>391413.66000000015</v>
      </c>
      <c r="H36" s="640">
        <v>1045527.9939999999</v>
      </c>
      <c r="I36" s="640"/>
      <c r="J36" s="614">
        <v>19974.289999999997</v>
      </c>
      <c r="K36" s="614">
        <v>93688.16</v>
      </c>
      <c r="L36" s="640"/>
      <c r="M36" s="640">
        <v>19949.96</v>
      </c>
      <c r="N36" s="640">
        <v>13362.011</v>
      </c>
      <c r="O36" s="640"/>
      <c r="P36" s="671" t="s">
        <v>474</v>
      </c>
      <c r="Q36" s="635" t="s">
        <v>40</v>
      </c>
      <c r="R36" s="640">
        <v>21828.557999999997</v>
      </c>
      <c r="S36" s="640">
        <v>70715.101999999999</v>
      </c>
      <c r="T36" s="640"/>
      <c r="U36" s="640">
        <v>985.90700000000004</v>
      </c>
      <c r="V36" s="640">
        <v>1432859.8019999999</v>
      </c>
      <c r="W36" s="640"/>
      <c r="X36" s="614">
        <v>1354.4742699999999</v>
      </c>
      <c r="Y36" s="614">
        <v>1549.3620000000001</v>
      </c>
      <c r="Z36" s="640"/>
      <c r="AA36" s="613">
        <v>3.5920000000000001</v>
      </c>
      <c r="AB36" s="615">
        <v>6984.2060000000001</v>
      </c>
      <c r="AC36" s="640"/>
    </row>
    <row r="37" spans="2:29" s="636" customFormat="1" ht="18" customHeight="1">
      <c r="B37" s="634"/>
      <c r="C37" s="635" t="s">
        <v>33</v>
      </c>
      <c r="D37" s="640">
        <v>4283.34</v>
      </c>
      <c r="E37" s="640">
        <v>26238.974999999999</v>
      </c>
      <c r="F37" s="640"/>
      <c r="G37" s="640">
        <v>240003.67000000007</v>
      </c>
      <c r="H37" s="640">
        <v>852494.19299999997</v>
      </c>
      <c r="I37" s="640"/>
      <c r="J37" s="614">
        <v>30443.22</v>
      </c>
      <c r="K37" s="614">
        <v>150338.774</v>
      </c>
      <c r="L37" s="640"/>
      <c r="M37" s="640">
        <v>38355.15</v>
      </c>
      <c r="N37" s="640">
        <v>26590.806</v>
      </c>
      <c r="O37" s="640"/>
      <c r="P37" s="634"/>
      <c r="Q37" s="635" t="s">
        <v>33</v>
      </c>
      <c r="R37" s="640">
        <v>21050.922440000002</v>
      </c>
      <c r="S37" s="640">
        <v>70464.513999999996</v>
      </c>
      <c r="T37" s="640"/>
      <c r="U37" s="640">
        <v>890.63</v>
      </c>
      <c r="V37" s="640">
        <v>1446425.6410000001</v>
      </c>
      <c r="W37" s="640"/>
      <c r="X37" s="614">
        <v>1051.4649399999998</v>
      </c>
      <c r="Y37" s="614">
        <v>1547.098</v>
      </c>
      <c r="Z37" s="640"/>
      <c r="AA37" s="613">
        <v>6.7190000000000003</v>
      </c>
      <c r="AB37" s="615">
        <v>14252.223</v>
      </c>
      <c r="AC37" s="640"/>
    </row>
    <row r="38" spans="2:29" s="636" customFormat="1" ht="18" customHeight="1">
      <c r="B38" s="634"/>
      <c r="C38" s="635" t="s">
        <v>34</v>
      </c>
      <c r="D38" s="640">
        <v>3637.04</v>
      </c>
      <c r="E38" s="640">
        <v>23501.091</v>
      </c>
      <c r="F38" s="640"/>
      <c r="G38" s="640">
        <v>240822.53000000003</v>
      </c>
      <c r="H38" s="640">
        <v>897785.45600000001</v>
      </c>
      <c r="I38" s="640"/>
      <c r="J38" s="614">
        <v>37332.32</v>
      </c>
      <c r="K38" s="614">
        <v>201003.29399999999</v>
      </c>
      <c r="L38" s="640"/>
      <c r="M38" s="640">
        <v>11594.46</v>
      </c>
      <c r="N38" s="640">
        <v>8528.8340000000007</v>
      </c>
      <c r="O38" s="640"/>
      <c r="P38" s="634"/>
      <c r="Q38" s="635" t="s">
        <v>34</v>
      </c>
      <c r="R38" s="640">
        <v>28161.220300000001</v>
      </c>
      <c r="S38" s="640">
        <v>101698.41800000001</v>
      </c>
      <c r="T38" s="640"/>
      <c r="U38" s="640">
        <v>897.82</v>
      </c>
      <c r="V38" s="640">
        <v>1621055.7679999999</v>
      </c>
      <c r="W38" s="640"/>
      <c r="X38" s="614">
        <v>11376.32835</v>
      </c>
      <c r="Y38" s="614">
        <v>5101.8969999999999</v>
      </c>
      <c r="Z38" s="640"/>
      <c r="AA38" s="613">
        <v>8.5299999999999994</v>
      </c>
      <c r="AB38" s="615">
        <v>18984.958999999999</v>
      </c>
      <c r="AC38" s="640"/>
    </row>
    <row r="39" spans="2:29" s="636" customFormat="1" ht="18" customHeight="1">
      <c r="B39" s="634"/>
      <c r="C39" s="635" t="s">
        <v>312</v>
      </c>
      <c r="D39" s="640">
        <v>5063.2299999999996</v>
      </c>
      <c r="E39" s="640">
        <v>33936.337</v>
      </c>
      <c r="F39" s="640"/>
      <c r="G39" s="640">
        <v>318363.93999999977</v>
      </c>
      <c r="H39" s="640">
        <v>1255024.8189999999</v>
      </c>
      <c r="I39" s="640"/>
      <c r="J39" s="614">
        <v>36232.97</v>
      </c>
      <c r="K39" s="614">
        <v>204386.25399999999</v>
      </c>
      <c r="L39" s="640"/>
      <c r="M39" s="640">
        <v>31824.93</v>
      </c>
      <c r="N39" s="640">
        <v>22131.319</v>
      </c>
      <c r="O39" s="640"/>
      <c r="P39" s="634"/>
      <c r="Q39" s="635" t="s">
        <v>312</v>
      </c>
      <c r="R39" s="640">
        <v>20034.916559999998</v>
      </c>
      <c r="S39" s="640">
        <v>72324.62</v>
      </c>
      <c r="T39" s="640"/>
      <c r="U39" s="640">
        <v>784.38</v>
      </c>
      <c r="V39" s="640">
        <v>1583502.318</v>
      </c>
      <c r="W39" s="640"/>
      <c r="X39" s="614">
        <v>3612.9760699999997</v>
      </c>
      <c r="Y39" s="614">
        <v>5971.107</v>
      </c>
      <c r="Z39" s="640"/>
      <c r="AA39" s="613">
        <v>8.7850000000000001</v>
      </c>
      <c r="AB39" s="615">
        <v>20658.988000000001</v>
      </c>
      <c r="AC39" s="640"/>
    </row>
    <row r="40" spans="2:29" s="636" customFormat="1" ht="18" customHeight="1">
      <c r="B40" s="634"/>
      <c r="C40" s="635" t="s">
        <v>35</v>
      </c>
      <c r="D40" s="640">
        <v>3793.3</v>
      </c>
      <c r="E40" s="640">
        <v>25514.764999999999</v>
      </c>
      <c r="F40" s="640"/>
      <c r="G40" s="640">
        <v>270546.49000000005</v>
      </c>
      <c r="H40" s="640">
        <v>1097910.855</v>
      </c>
      <c r="I40" s="640"/>
      <c r="J40" s="614">
        <v>36004.339999999997</v>
      </c>
      <c r="K40" s="614">
        <v>210183.304</v>
      </c>
      <c r="L40" s="640"/>
      <c r="M40" s="640">
        <v>30225</v>
      </c>
      <c r="N40" s="640">
        <v>16753.694</v>
      </c>
      <c r="O40" s="640"/>
      <c r="P40" s="634"/>
      <c r="Q40" s="635" t="s">
        <v>35</v>
      </c>
      <c r="R40" s="640">
        <v>5984.1399999999994</v>
      </c>
      <c r="S40" s="640">
        <v>20641.834999999999</v>
      </c>
      <c r="T40" s="640"/>
      <c r="U40" s="640">
        <v>1019</v>
      </c>
      <c r="V40" s="640">
        <v>2050120.774</v>
      </c>
      <c r="W40" s="640"/>
      <c r="X40" s="614">
        <v>1533.3606200000002</v>
      </c>
      <c r="Y40" s="614">
        <v>3023.6210000000001</v>
      </c>
      <c r="Z40" s="640"/>
      <c r="AA40" s="613">
        <v>6.91</v>
      </c>
      <c r="AB40" s="615">
        <v>16610.754000000001</v>
      </c>
      <c r="AC40" s="640"/>
    </row>
    <row r="41" spans="2:29" s="636" customFormat="1" ht="18" customHeight="1">
      <c r="B41" s="634"/>
      <c r="C41" s="635" t="s">
        <v>36</v>
      </c>
      <c r="D41" s="640">
        <v>2026.99</v>
      </c>
      <c r="E41" s="640">
        <v>13522.803</v>
      </c>
      <c r="F41" s="640"/>
      <c r="G41" s="640">
        <v>398843.04000000021</v>
      </c>
      <c r="H41" s="640">
        <v>1719287.075</v>
      </c>
      <c r="I41" s="640"/>
      <c r="J41" s="614">
        <v>20637.010000000002</v>
      </c>
      <c r="K41" s="614">
        <v>125605.326</v>
      </c>
      <c r="L41" s="640"/>
      <c r="M41" s="640">
        <v>64623.75</v>
      </c>
      <c r="N41" s="640">
        <v>40231.377999999997</v>
      </c>
      <c r="O41" s="640"/>
      <c r="P41" s="634"/>
      <c r="Q41" s="635" t="s">
        <v>36</v>
      </c>
      <c r="R41" s="640">
        <v>41070.88751</v>
      </c>
      <c r="S41" s="640">
        <v>142775</v>
      </c>
      <c r="T41" s="640"/>
      <c r="U41" s="640">
        <v>906.88</v>
      </c>
      <c r="V41" s="640">
        <v>1924751.3189999999</v>
      </c>
      <c r="W41" s="640"/>
      <c r="X41" s="614">
        <v>2488.1033299999999</v>
      </c>
      <c r="Y41" s="614">
        <v>1681.8320000000001</v>
      </c>
      <c r="Z41" s="640"/>
      <c r="AA41" s="613">
        <v>4.7320000000000002</v>
      </c>
      <c r="AB41" s="615">
        <v>10700.878000000001</v>
      </c>
      <c r="AC41" s="640"/>
    </row>
    <row r="42" spans="2:29" s="636" customFormat="1" ht="18" customHeight="1">
      <c r="B42" s="634"/>
      <c r="C42" s="635" t="s">
        <v>448</v>
      </c>
      <c r="D42" s="640">
        <v>2532.36</v>
      </c>
      <c r="E42" s="640">
        <v>16574.864000000001</v>
      </c>
      <c r="F42" s="640"/>
      <c r="G42" s="640">
        <v>378786.11</v>
      </c>
      <c r="H42" s="640">
        <v>1554508.798</v>
      </c>
      <c r="I42" s="640"/>
      <c r="J42" s="614">
        <v>66672.349999999991</v>
      </c>
      <c r="K42" s="614">
        <v>352973.609</v>
      </c>
      <c r="L42" s="640"/>
      <c r="M42" s="640">
        <v>38784.239999999998</v>
      </c>
      <c r="N42" s="640">
        <v>24338.403999999999</v>
      </c>
      <c r="O42" s="640"/>
      <c r="P42" s="634"/>
      <c r="Q42" s="635" t="s">
        <v>448</v>
      </c>
      <c r="R42" s="640">
        <v>23105.778409999999</v>
      </c>
      <c r="S42" s="640">
        <v>82662.695000000007</v>
      </c>
      <c r="T42" s="640"/>
      <c r="U42" s="640">
        <v>919.97</v>
      </c>
      <c r="V42" s="640">
        <v>2089892.294</v>
      </c>
      <c r="W42" s="640"/>
      <c r="X42" s="614">
        <v>826.40998000000002</v>
      </c>
      <c r="Y42" s="614">
        <v>1989.422</v>
      </c>
      <c r="Z42" s="640"/>
      <c r="AA42" s="613">
        <v>9.7319999999999993</v>
      </c>
      <c r="AB42" s="615">
        <v>25823.327000000001</v>
      </c>
      <c r="AC42" s="640"/>
    </row>
    <row r="43" spans="2:29" s="636" customFormat="1" ht="18" customHeight="1">
      <c r="B43" s="634"/>
      <c r="C43" s="635" t="s">
        <v>37</v>
      </c>
      <c r="D43" s="640">
        <v>6195.88</v>
      </c>
      <c r="E43" s="640">
        <v>41662.190999999999</v>
      </c>
      <c r="F43" s="640"/>
      <c r="G43" s="640">
        <v>258021.80000000008</v>
      </c>
      <c r="H43" s="640">
        <v>1109903.7520000001</v>
      </c>
      <c r="I43" s="640"/>
      <c r="J43" s="614">
        <v>31441.010000000002</v>
      </c>
      <c r="K43" s="614">
        <v>170347.147</v>
      </c>
      <c r="L43" s="640"/>
      <c r="M43" s="640">
        <v>34149.949999999997</v>
      </c>
      <c r="N43" s="640">
        <v>20356.585999999999</v>
      </c>
      <c r="O43" s="640"/>
      <c r="P43" s="634"/>
      <c r="Q43" s="635" t="s">
        <v>37</v>
      </c>
      <c r="R43" s="640">
        <v>16257.20386</v>
      </c>
      <c r="S43" s="640">
        <v>66106.407000000007</v>
      </c>
      <c r="T43" s="640"/>
      <c r="U43" s="640">
        <v>566.10900000000004</v>
      </c>
      <c r="V43" s="640">
        <v>1301857.27</v>
      </c>
      <c r="W43" s="640"/>
      <c r="X43" s="614">
        <v>3113.79</v>
      </c>
      <c r="Y43" s="614">
        <v>3117.616</v>
      </c>
      <c r="Z43" s="640"/>
      <c r="AA43" s="613">
        <v>5.673</v>
      </c>
      <c r="AB43" s="615">
        <v>13635.657999999999</v>
      </c>
      <c r="AC43" s="640"/>
    </row>
    <row r="44" spans="2:29" s="636" customFormat="1" ht="18" customHeight="1">
      <c r="B44" s="634"/>
      <c r="C44" s="635" t="s">
        <v>449</v>
      </c>
      <c r="D44" s="640">
        <v>5427.39</v>
      </c>
      <c r="E44" s="640">
        <v>35346.423999999999</v>
      </c>
      <c r="F44" s="640"/>
      <c r="G44" s="640">
        <v>382140.17000000004</v>
      </c>
      <c r="H44" s="640">
        <v>1690349.0719999999</v>
      </c>
      <c r="I44" s="640"/>
      <c r="J44" s="614">
        <v>41229.919999999991</v>
      </c>
      <c r="K44" s="614">
        <v>232035.03899999999</v>
      </c>
      <c r="L44" s="640"/>
      <c r="M44" s="640">
        <v>46367.41</v>
      </c>
      <c r="N44" s="615">
        <v>27631.083999999999</v>
      </c>
      <c r="O44" s="640"/>
      <c r="P44" s="634"/>
      <c r="Q44" s="635" t="s">
        <v>449</v>
      </c>
      <c r="R44" s="640">
        <v>14074.34801</v>
      </c>
      <c r="S44" s="640">
        <v>46812.396000000001</v>
      </c>
      <c r="T44" s="640"/>
      <c r="U44" s="640">
        <v>940.44</v>
      </c>
      <c r="V44" s="640">
        <v>2158291.4589999998</v>
      </c>
      <c r="W44" s="640"/>
      <c r="X44" s="614">
        <v>3351.0729999999999</v>
      </c>
      <c r="Y44" s="614">
        <v>5710.7349999999997</v>
      </c>
      <c r="Z44" s="640"/>
      <c r="AA44" s="613">
        <v>13.173999999999999</v>
      </c>
      <c r="AB44" s="615">
        <v>33631.112999999998</v>
      </c>
      <c r="AC44" s="640"/>
    </row>
    <row r="45" spans="2:29" s="636" customFormat="1" ht="18" customHeight="1">
      <c r="B45" s="634"/>
      <c r="C45" s="635" t="s">
        <v>38</v>
      </c>
      <c r="D45" s="640">
        <v>2044.355</v>
      </c>
      <c r="E45" s="640">
        <v>13294.282999999999</v>
      </c>
      <c r="F45" s="640"/>
      <c r="G45" s="640">
        <v>315543.76600000012</v>
      </c>
      <c r="H45" s="640">
        <v>1405982.074</v>
      </c>
      <c r="I45" s="640"/>
      <c r="J45" s="614">
        <v>24546.939999999995</v>
      </c>
      <c r="K45" s="614">
        <v>146023.87899999999</v>
      </c>
      <c r="L45" s="640"/>
      <c r="M45" s="640">
        <v>45719.96</v>
      </c>
      <c r="N45" s="615">
        <v>26354.957999999999</v>
      </c>
      <c r="O45" s="640"/>
      <c r="P45" s="634"/>
      <c r="Q45" s="635" t="s">
        <v>38</v>
      </c>
      <c r="R45" s="640">
        <v>42110.963150000003</v>
      </c>
      <c r="S45" s="640">
        <v>171948.02499999999</v>
      </c>
      <c r="T45" s="640"/>
      <c r="U45" s="640">
        <v>531.77499999999998</v>
      </c>
      <c r="V45" s="640">
        <v>1283056.818</v>
      </c>
      <c r="W45" s="640"/>
      <c r="X45" s="614">
        <v>3622.3525</v>
      </c>
      <c r="Y45" s="614">
        <v>3863.143</v>
      </c>
      <c r="Z45" s="640"/>
      <c r="AA45" s="613">
        <v>5.5220000000000002</v>
      </c>
      <c r="AB45" s="615">
        <v>13549.822</v>
      </c>
      <c r="AC45" s="640"/>
    </row>
    <row r="46" spans="2:29" s="636" customFormat="1" ht="18" customHeight="1">
      <c r="B46" s="634"/>
      <c r="C46" s="635" t="s">
        <v>41</v>
      </c>
      <c r="D46" s="640">
        <v>4200.6850000000004</v>
      </c>
      <c r="E46" s="640">
        <v>28363.403999999999</v>
      </c>
      <c r="F46" s="640"/>
      <c r="G46" s="640">
        <v>397036.88</v>
      </c>
      <c r="H46" s="640">
        <v>1977340.3740000001</v>
      </c>
      <c r="I46" s="640"/>
      <c r="J46" s="614">
        <v>61245.819999999992</v>
      </c>
      <c r="K46" s="614">
        <v>456371.17499999999</v>
      </c>
      <c r="L46" s="640"/>
      <c r="M46" s="640">
        <v>60073.53</v>
      </c>
      <c r="N46" s="615">
        <v>37926.449000000001</v>
      </c>
      <c r="O46" s="640"/>
      <c r="P46" s="634"/>
      <c r="Q46" s="635" t="s">
        <v>41</v>
      </c>
      <c r="R46" s="640">
        <v>20861.68201</v>
      </c>
      <c r="S46" s="640">
        <v>93454.24</v>
      </c>
      <c r="T46" s="640"/>
      <c r="U46" s="640">
        <v>747.36</v>
      </c>
      <c r="V46" s="640">
        <v>1854491.798</v>
      </c>
      <c r="W46" s="640"/>
      <c r="X46" s="614">
        <v>3105.2948500000002</v>
      </c>
      <c r="Y46" s="614">
        <v>2213.6640000000002</v>
      </c>
      <c r="Z46" s="640"/>
      <c r="AA46" s="613">
        <v>6.8070000000000004</v>
      </c>
      <c r="AB46" s="615">
        <v>17104.933000000001</v>
      </c>
      <c r="AC46" s="640"/>
    </row>
    <row r="47" spans="2:29" s="636" customFormat="1" ht="18" customHeight="1">
      <c r="B47" s="634"/>
      <c r="C47" s="635" t="s">
        <v>39</v>
      </c>
      <c r="D47" s="640">
        <v>4498.12</v>
      </c>
      <c r="E47" s="640">
        <v>31261.773000000001</v>
      </c>
      <c r="F47" s="640"/>
      <c r="G47" s="640">
        <v>541808.71999999986</v>
      </c>
      <c r="H47" s="640">
        <v>2702522.3879999998</v>
      </c>
      <c r="I47" s="640"/>
      <c r="J47" s="614">
        <v>77747.360000000015</v>
      </c>
      <c r="K47" s="614">
        <v>609519.54</v>
      </c>
      <c r="L47" s="640"/>
      <c r="M47" s="640">
        <v>39032.229999999996</v>
      </c>
      <c r="N47" s="615">
        <v>27018.242999999999</v>
      </c>
      <c r="O47" s="640"/>
      <c r="P47" s="634"/>
      <c r="Q47" s="635" t="s">
        <v>39</v>
      </c>
      <c r="R47" s="640">
        <v>43002.673100000007</v>
      </c>
      <c r="S47" s="640">
        <v>208118.41099999999</v>
      </c>
      <c r="T47" s="640"/>
      <c r="U47" s="640">
        <v>767.08709999999996</v>
      </c>
      <c r="V47" s="640">
        <v>1964803.1140000001</v>
      </c>
      <c r="W47" s="640"/>
      <c r="X47" s="614">
        <v>2452.0203999999999</v>
      </c>
      <c r="Y47" s="614">
        <v>1932.3420000000001</v>
      </c>
      <c r="Z47" s="640"/>
      <c r="AA47" s="613">
        <v>10.314410000000001</v>
      </c>
      <c r="AB47" s="615">
        <v>25742.134999999998</v>
      </c>
      <c r="AC47" s="640"/>
    </row>
    <row r="48" spans="2:29" s="636" customFormat="1" ht="18" customHeight="1">
      <c r="B48" s="634"/>
      <c r="C48" s="635"/>
      <c r="D48" s="640"/>
      <c r="E48" s="640"/>
      <c r="F48" s="640"/>
      <c r="G48" s="640"/>
      <c r="H48" s="640"/>
      <c r="I48" s="640"/>
      <c r="J48" s="614"/>
      <c r="K48" s="614"/>
      <c r="L48" s="640"/>
      <c r="M48" s="613"/>
      <c r="N48" s="615"/>
      <c r="O48" s="640"/>
      <c r="P48" s="634"/>
      <c r="Q48" s="635"/>
      <c r="R48" s="640"/>
      <c r="S48" s="640"/>
      <c r="T48" s="640"/>
      <c r="U48" s="640"/>
      <c r="V48" s="640"/>
      <c r="W48" s="640"/>
      <c r="X48" s="614"/>
      <c r="Y48" s="614"/>
      <c r="Z48" s="640"/>
      <c r="AA48" s="613"/>
      <c r="AB48" s="615"/>
      <c r="AC48" s="640"/>
    </row>
    <row r="49" spans="1:35" s="636" customFormat="1" ht="18" customHeight="1">
      <c r="B49" s="634" t="s">
        <v>491</v>
      </c>
      <c r="C49" s="635" t="s">
        <v>40</v>
      </c>
      <c r="D49" s="640">
        <v>3515</v>
      </c>
      <c r="E49" s="640">
        <v>24560</v>
      </c>
      <c r="F49" s="640"/>
      <c r="G49" s="640">
        <v>334613.42</v>
      </c>
      <c r="H49" s="640">
        <v>1711920</v>
      </c>
      <c r="I49" s="640"/>
      <c r="J49" s="640">
        <v>33133.300000000003</v>
      </c>
      <c r="K49" s="640">
        <v>318570</v>
      </c>
      <c r="L49" s="640"/>
      <c r="M49" s="640">
        <v>56476.33</v>
      </c>
      <c r="N49" s="640">
        <v>36249</v>
      </c>
      <c r="O49" s="640"/>
      <c r="P49" s="635" t="s">
        <v>491</v>
      </c>
      <c r="Q49" s="635" t="s">
        <v>40</v>
      </c>
      <c r="R49" s="640">
        <v>27322.39</v>
      </c>
      <c r="S49" s="640">
        <v>123850.15</v>
      </c>
      <c r="T49" s="640"/>
      <c r="U49" s="640">
        <v>767.1</v>
      </c>
      <c r="V49" s="640">
        <v>1888573</v>
      </c>
      <c r="W49" s="640"/>
      <c r="X49" s="640">
        <v>903.52</v>
      </c>
      <c r="Y49" s="640">
        <v>1285</v>
      </c>
      <c r="Z49" s="613"/>
      <c r="AA49" s="613">
        <v>7</v>
      </c>
      <c r="AB49" s="640">
        <v>14793</v>
      </c>
      <c r="AC49" s="640"/>
    </row>
    <row r="50" spans="1:35" ht="18" customHeight="1" thickBo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row>
    <row r="51" spans="1:35" s="244" customFormat="1" ht="15" customHeight="1">
      <c r="B51" s="430"/>
      <c r="C51" s="317"/>
      <c r="D51" s="317"/>
      <c r="E51" s="317"/>
      <c r="F51" s="317"/>
      <c r="G51" s="317"/>
      <c r="H51" s="317"/>
      <c r="I51" s="317"/>
      <c r="J51" s="317"/>
      <c r="K51" s="317"/>
      <c r="L51" s="317"/>
      <c r="M51" s="317"/>
      <c r="N51" s="317"/>
      <c r="O51" s="317"/>
      <c r="P51" s="808" t="s">
        <v>463</v>
      </c>
      <c r="Q51" s="579"/>
      <c r="R51" s="579"/>
      <c r="S51" s="579"/>
      <c r="T51" s="579"/>
      <c r="U51" s="579"/>
      <c r="V51" s="317"/>
      <c r="W51" s="317"/>
      <c r="X51" s="317"/>
      <c r="Y51" s="317"/>
      <c r="Z51" s="317"/>
      <c r="AA51" s="317"/>
      <c r="AB51" s="317"/>
      <c r="AC51" s="317"/>
    </row>
    <row r="52" spans="1:35" s="432" customFormat="1" ht="15" customHeight="1">
      <c r="B52" s="433"/>
      <c r="C52" s="434"/>
      <c r="D52" s="434"/>
      <c r="E52" s="434"/>
      <c r="F52" s="434"/>
      <c r="G52" s="434"/>
      <c r="H52" s="434"/>
      <c r="I52" s="434"/>
      <c r="J52" s="434"/>
      <c r="K52" s="434"/>
      <c r="L52" s="434"/>
      <c r="M52" s="434"/>
      <c r="N52" s="434"/>
      <c r="O52" s="434"/>
      <c r="P52" s="809" t="s">
        <v>461</v>
      </c>
      <c r="Q52" s="810"/>
      <c r="R52" s="810"/>
      <c r="S52" s="810"/>
      <c r="T52" s="810"/>
      <c r="U52" s="810"/>
      <c r="V52" s="434"/>
      <c r="W52" s="434"/>
      <c r="X52" s="434"/>
      <c r="Y52" s="434"/>
      <c r="Z52" s="434"/>
      <c r="AA52" s="434"/>
      <c r="AB52" s="434"/>
      <c r="AC52" s="434"/>
    </row>
    <row r="53" spans="1:35" s="244" customFormat="1" ht="15" customHeight="1">
      <c r="B53" s="430"/>
      <c r="C53" s="317"/>
      <c r="D53" s="317"/>
      <c r="E53" s="317"/>
      <c r="F53" s="317"/>
      <c r="G53" s="317"/>
      <c r="H53" s="317"/>
      <c r="I53" s="317"/>
      <c r="J53" s="317"/>
      <c r="K53" s="317"/>
      <c r="L53" s="317"/>
      <c r="M53" s="317"/>
      <c r="N53" s="317"/>
      <c r="O53" s="317"/>
      <c r="P53" s="811" t="s">
        <v>462</v>
      </c>
      <c r="Q53" s="579"/>
      <c r="R53" s="579"/>
      <c r="S53" s="579"/>
      <c r="T53" s="579"/>
      <c r="U53" s="579"/>
      <c r="V53" s="317"/>
      <c r="W53" s="317"/>
      <c r="X53" s="317"/>
      <c r="Y53" s="317"/>
      <c r="Z53" s="317"/>
      <c r="AA53" s="317"/>
      <c r="AB53" s="317"/>
      <c r="AC53" s="317"/>
    </row>
    <row r="54" spans="1:35" s="432" customFormat="1" ht="15" customHeight="1">
      <c r="B54" s="433"/>
      <c r="C54" s="434"/>
      <c r="D54" s="434"/>
      <c r="E54" s="434"/>
      <c r="F54" s="434"/>
      <c r="G54" s="434"/>
      <c r="H54" s="434"/>
      <c r="I54" s="434"/>
      <c r="J54" s="434"/>
      <c r="K54" s="434"/>
      <c r="L54" s="434"/>
      <c r="M54" s="434"/>
      <c r="N54" s="434"/>
      <c r="O54" s="434"/>
      <c r="P54" s="435"/>
      <c r="Q54" s="434"/>
      <c r="R54" s="434"/>
      <c r="S54" s="434"/>
      <c r="T54" s="434"/>
      <c r="U54" s="434"/>
      <c r="V54" s="434"/>
      <c r="W54" s="434"/>
      <c r="X54" s="434"/>
      <c r="Y54" s="434"/>
      <c r="Z54" s="434"/>
      <c r="AA54" s="434"/>
      <c r="AB54" s="434"/>
      <c r="AC54" s="434"/>
    </row>
    <row r="55" spans="1:35" s="244" customFormat="1" ht="15" customHeight="1">
      <c r="B55" s="788"/>
      <c r="C55" s="789"/>
      <c r="D55" s="789"/>
      <c r="E55" s="789"/>
      <c r="F55" s="789"/>
      <c r="G55" s="789"/>
      <c r="H55" s="789"/>
      <c r="I55" s="789"/>
      <c r="J55" s="789"/>
      <c r="K55" s="789"/>
      <c r="L55" s="789"/>
      <c r="M55" s="789"/>
      <c r="N55" s="789"/>
      <c r="O55" s="579"/>
      <c r="P55" s="787"/>
      <c r="Q55" s="579"/>
      <c r="R55" s="579"/>
      <c r="S55" s="579"/>
      <c r="T55" s="579"/>
      <c r="U55" s="579"/>
      <c r="V55" s="579"/>
      <c r="W55" s="579"/>
      <c r="X55" s="579"/>
      <c r="Y55" s="579"/>
      <c r="Z55" s="579"/>
      <c r="AA55" s="579"/>
      <c r="AB55" s="579"/>
      <c r="AC55" s="579"/>
      <c r="AD55" s="746"/>
      <c r="AE55" s="746"/>
      <c r="AF55" s="746"/>
      <c r="AG55" s="746"/>
      <c r="AH55" s="746"/>
      <c r="AI55" s="746"/>
    </row>
    <row r="56" spans="1:35" s="244" customFormat="1" ht="15" customHeight="1">
      <c r="B56" s="433"/>
      <c r="C56" s="317"/>
      <c r="D56" s="317"/>
      <c r="E56" s="317"/>
      <c r="F56" s="317"/>
      <c r="G56" s="317"/>
      <c r="H56" s="317"/>
      <c r="I56" s="317"/>
      <c r="J56" s="317"/>
      <c r="K56" s="317"/>
      <c r="L56" s="317"/>
      <c r="M56" s="317"/>
      <c r="N56" s="317"/>
      <c r="O56" s="317"/>
      <c r="P56" s="431"/>
      <c r="Q56" s="317"/>
      <c r="R56" s="317"/>
      <c r="S56" s="317"/>
      <c r="T56" s="317"/>
      <c r="U56" s="317"/>
      <c r="V56" s="317"/>
      <c r="W56" s="317"/>
      <c r="X56" s="317"/>
      <c r="Y56" s="317"/>
      <c r="Z56" s="317"/>
      <c r="AA56" s="317"/>
      <c r="AB56" s="317"/>
      <c r="AC56" s="317"/>
    </row>
    <row r="57" spans="1:35" s="244" customFormat="1" ht="15" customHeight="1">
      <c r="B57" s="433"/>
      <c r="C57" s="317"/>
      <c r="D57" s="317"/>
      <c r="E57" s="317"/>
      <c r="F57" s="317"/>
      <c r="G57" s="317"/>
      <c r="H57" s="317"/>
      <c r="I57" s="317"/>
      <c r="J57" s="317"/>
      <c r="K57" s="317"/>
      <c r="L57" s="317"/>
      <c r="M57" s="317"/>
      <c r="N57" s="317"/>
      <c r="O57" s="317"/>
      <c r="P57" s="431"/>
      <c r="Q57" s="317"/>
      <c r="R57" s="317"/>
      <c r="S57" s="317"/>
      <c r="T57" s="317"/>
      <c r="U57" s="317"/>
      <c r="V57" s="317"/>
      <c r="W57" s="317"/>
      <c r="X57" s="317"/>
      <c r="Y57" s="317"/>
      <c r="Z57" s="317"/>
      <c r="AA57" s="317"/>
      <c r="AB57" s="317"/>
      <c r="AC57" s="317"/>
    </row>
    <row r="58" spans="1:35" ht="15" customHeight="1">
      <c r="A58" s="168"/>
      <c r="B58" s="204"/>
      <c r="C58" s="204"/>
      <c r="D58" s="204"/>
      <c r="E58" s="204"/>
      <c r="F58" s="204"/>
      <c r="G58" s="204"/>
      <c r="H58" s="204"/>
      <c r="I58" s="204"/>
      <c r="J58" s="204"/>
      <c r="K58" s="204"/>
      <c r="L58" s="204"/>
      <c r="M58" s="204"/>
      <c r="N58" s="204"/>
      <c r="O58" s="204"/>
      <c r="P58" s="435"/>
      <c r="Q58" s="204"/>
      <c r="R58" s="204"/>
      <c r="S58" s="204"/>
      <c r="T58" s="204"/>
      <c r="U58" s="204"/>
      <c r="V58" s="204"/>
      <c r="W58" s="204"/>
      <c r="X58" s="204"/>
      <c r="Y58" s="204"/>
      <c r="Z58" s="204"/>
      <c r="AA58" s="204"/>
      <c r="AB58" s="204"/>
      <c r="AC58" s="204"/>
    </row>
    <row r="59" spans="1:35" ht="15" customHeight="1">
      <c r="A59" s="168"/>
      <c r="B59" s="204"/>
      <c r="C59" s="204"/>
      <c r="D59" s="204"/>
      <c r="E59" s="204"/>
      <c r="F59" s="204"/>
      <c r="G59" s="204"/>
      <c r="H59" s="204"/>
      <c r="I59" s="204"/>
      <c r="J59" s="204"/>
      <c r="K59" s="204"/>
      <c r="L59" s="204"/>
      <c r="M59" s="204"/>
      <c r="N59" s="204"/>
      <c r="O59" s="204"/>
      <c r="P59" s="433"/>
      <c r="Q59" s="204"/>
      <c r="R59" s="204"/>
      <c r="S59" s="204"/>
      <c r="T59" s="204"/>
      <c r="U59" s="204"/>
      <c r="V59" s="204"/>
      <c r="W59" s="204"/>
      <c r="X59" s="204"/>
      <c r="Y59" s="204"/>
      <c r="Z59" s="204"/>
      <c r="AA59" s="204"/>
      <c r="AB59" s="204"/>
      <c r="AC59" s="204"/>
    </row>
    <row r="60" spans="1:35" ht="15" customHeight="1">
      <c r="B60" s="167"/>
      <c r="C60" s="167"/>
      <c r="D60" s="167"/>
      <c r="E60" s="167"/>
      <c r="F60" s="167"/>
      <c r="G60" s="167"/>
      <c r="H60" s="167"/>
      <c r="I60" s="167"/>
      <c r="J60" s="167"/>
      <c r="K60" s="167"/>
      <c r="L60" s="167"/>
      <c r="M60" s="167"/>
      <c r="N60" s="167"/>
      <c r="O60" s="167"/>
      <c r="P60" s="433"/>
      <c r="Q60" s="167"/>
      <c r="R60" s="167"/>
      <c r="S60" s="167"/>
      <c r="T60" s="167"/>
      <c r="U60" s="167"/>
      <c r="V60" s="167"/>
      <c r="W60" s="167"/>
      <c r="X60" s="167"/>
      <c r="Y60" s="167"/>
      <c r="Z60" s="167"/>
      <c r="AA60" s="167"/>
      <c r="AB60" s="167"/>
      <c r="AC60" s="167"/>
    </row>
    <row r="61" spans="1:35" ht="17.100000000000001" customHeight="1">
      <c r="C61" s="207"/>
      <c r="Q61" s="207"/>
      <c r="V61" s="207"/>
      <c r="W61" s="207"/>
    </row>
    <row r="62" spans="1:35" ht="17.100000000000001" customHeight="1">
      <c r="C62" s="207"/>
      <c r="Q62" s="207"/>
      <c r="V62" s="207"/>
      <c r="W62" s="207"/>
    </row>
    <row r="63" spans="1:35" ht="17.100000000000001" customHeight="1">
      <c r="B63" s="169"/>
      <c r="P63" s="169"/>
    </row>
    <row r="65" spans="1:16" ht="17.100000000000001" customHeight="1">
      <c r="A65" s="170"/>
      <c r="B65" s="171"/>
      <c r="O65" s="170"/>
      <c r="P65" s="171"/>
    </row>
    <row r="66" spans="1:16" ht="17.100000000000001" customHeight="1">
      <c r="B66" s="172"/>
      <c r="P66" s="172"/>
    </row>
  </sheetData>
  <mergeCells count="32">
    <mergeCell ref="B1:C2"/>
    <mergeCell ref="P1:Q2"/>
    <mergeCell ref="B5:C5"/>
    <mergeCell ref="D5:E5"/>
    <mergeCell ref="G5:H5"/>
    <mergeCell ref="J5:K5"/>
    <mergeCell ref="M5:N5"/>
    <mergeCell ref="P5:Q5"/>
    <mergeCell ref="R5:S5"/>
    <mergeCell ref="U5:V5"/>
    <mergeCell ref="X5:Y5"/>
    <mergeCell ref="AA5:AB5"/>
    <mergeCell ref="B6:C6"/>
    <mergeCell ref="D6:E6"/>
    <mergeCell ref="G6:H6"/>
    <mergeCell ref="J6:K7"/>
    <mergeCell ref="M6:N7"/>
    <mergeCell ref="P6:Q6"/>
    <mergeCell ref="E10:E11"/>
    <mergeCell ref="H10:H11"/>
    <mergeCell ref="K10:K11"/>
    <mergeCell ref="L10:L12"/>
    <mergeCell ref="N10:N11"/>
    <mergeCell ref="V10:V11"/>
    <mergeCell ref="Y10:Y11"/>
    <mergeCell ref="AB10:AB11"/>
    <mergeCell ref="AC11:AC12"/>
    <mergeCell ref="R6:S7"/>
    <mergeCell ref="U6:V6"/>
    <mergeCell ref="X6:Y7"/>
    <mergeCell ref="AA6:AB7"/>
    <mergeCell ref="S10:S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rowBreaks count="1" manualBreakCount="1">
    <brk id="54" max="2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I67"/>
  <sheetViews>
    <sheetView showGridLines="0" view="pageBreakPreview" topLeftCell="B1" zoomScale="80" zoomScaleNormal="80" zoomScaleSheetLayoutView="80" workbookViewId="0">
      <pane ySplit="15" topLeftCell="A16" activePane="bottomLeft" state="frozen"/>
      <selection activeCell="AE49" sqref="AE49"/>
      <selection pane="bottomLeft" activeCell="AE49" sqref="AE49"/>
    </sheetView>
  </sheetViews>
  <sheetFormatPr defaultRowHeight="14.25"/>
  <cols>
    <col min="1" max="1" width="3.5703125" style="166" hidden="1" customWidth="1"/>
    <col min="2" max="2" width="7" style="166" customWidth="1"/>
    <col min="3" max="3" width="6.5703125" style="166" customWidth="1"/>
    <col min="4" max="4" width="11.7109375" style="166" customWidth="1"/>
    <col min="5" max="5" width="12.140625" style="166" customWidth="1"/>
    <col min="6" max="6" width="2.7109375" style="166" customWidth="1"/>
    <col min="7" max="7" width="10.28515625" style="166" customWidth="1"/>
    <col min="8" max="8" width="11.85546875" style="166" customWidth="1"/>
    <col min="9" max="9" width="2.7109375" style="166" customWidth="1"/>
    <col min="10" max="10" width="10.140625" style="166" customWidth="1"/>
    <col min="11" max="11" width="11.85546875" style="166" customWidth="1"/>
    <col min="12" max="12" width="2.7109375" style="166" customWidth="1"/>
    <col min="13" max="13" width="10.140625" style="166" customWidth="1"/>
    <col min="14" max="14" width="10" style="166" customWidth="1"/>
    <col min="15" max="15" width="4.140625" style="166" hidden="1" customWidth="1"/>
    <col min="16" max="16" width="1.5703125" style="166" customWidth="1"/>
    <col min="17" max="17" width="7.140625" style="166" customWidth="1"/>
    <col min="18" max="18" width="6.140625" style="166" customWidth="1"/>
    <col min="19" max="19" width="12.28515625" style="166" customWidth="1"/>
    <col min="20" max="20" width="0.5703125" style="166" customWidth="1"/>
    <col min="21" max="21" width="10.140625" style="166" customWidth="1"/>
    <col min="22" max="22" width="1.140625" style="166" customWidth="1"/>
    <col min="23" max="23" width="13.140625" style="166" customWidth="1"/>
    <col min="24" max="24" width="12" style="166" customWidth="1"/>
    <col min="25" max="25" width="1.140625" style="166" customWidth="1"/>
    <col min="26" max="26" width="11" style="166" customWidth="1"/>
    <col min="27" max="27" width="12.140625" style="166" customWidth="1"/>
    <col min="28" max="28" width="1.5703125" style="166" customWidth="1"/>
    <col min="29" max="29" width="11.85546875" style="166" customWidth="1"/>
    <col min="30" max="30" width="11.7109375" style="166" bestFit="1" customWidth="1"/>
    <col min="31" max="16384" width="9.140625" style="166"/>
  </cols>
  <sheetData>
    <row r="1" spans="1:30" s="417" customFormat="1" ht="18" customHeight="1">
      <c r="B1" s="900" t="s">
        <v>326</v>
      </c>
      <c r="C1" s="900"/>
      <c r="D1" s="81" t="s">
        <v>328</v>
      </c>
      <c r="P1" s="209"/>
      <c r="Q1" s="900" t="s">
        <v>326</v>
      </c>
      <c r="R1" s="900"/>
      <c r="S1" s="81" t="s">
        <v>328</v>
      </c>
    </row>
    <row r="2" spans="1:30" s="209" customFormat="1" ht="18" customHeight="1">
      <c r="A2" s="113" t="s">
        <v>145</v>
      </c>
      <c r="B2" s="900"/>
      <c r="C2" s="900"/>
      <c r="D2" s="58" t="s">
        <v>330</v>
      </c>
      <c r="O2" s="113" t="s">
        <v>108</v>
      </c>
      <c r="P2" s="113" t="s">
        <v>145</v>
      </c>
      <c r="Q2" s="900"/>
      <c r="R2" s="900"/>
      <c r="S2" s="58" t="s">
        <v>330</v>
      </c>
    </row>
    <row r="3" spans="1:30" s="209" customFormat="1" ht="18" customHeight="1" thickBot="1">
      <c r="A3" s="210"/>
      <c r="B3" s="210"/>
      <c r="C3" s="210"/>
      <c r="D3" s="210"/>
      <c r="E3" s="210"/>
      <c r="F3" s="210"/>
      <c r="G3" s="210"/>
      <c r="H3" s="210"/>
      <c r="I3" s="210"/>
      <c r="J3" s="210"/>
      <c r="K3" s="210"/>
      <c r="L3" s="210"/>
      <c r="M3" s="210"/>
      <c r="N3" s="210"/>
      <c r="O3" s="210"/>
      <c r="P3" s="164"/>
      <c r="Q3" s="210"/>
      <c r="R3" s="210"/>
      <c r="S3" s="210"/>
      <c r="T3" s="210"/>
      <c r="U3" s="210"/>
      <c r="V3" s="210"/>
      <c r="W3" s="210"/>
      <c r="X3" s="210"/>
      <c r="Y3" s="210"/>
      <c r="Z3" s="210"/>
      <c r="AA3" s="210"/>
      <c r="AB3" s="210"/>
      <c r="AC3" s="210"/>
      <c r="AD3" s="210"/>
    </row>
    <row r="4" spans="1:30" s="110" customFormat="1" ht="5.0999999999999996" customHeight="1">
      <c r="A4" s="116"/>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0" s="110" customFormat="1" ht="18.75" customHeight="1">
      <c r="A5" s="116"/>
      <c r="B5" s="909"/>
      <c r="C5" s="909"/>
      <c r="D5" s="898" t="s">
        <v>125</v>
      </c>
      <c r="E5" s="898"/>
      <c r="F5" s="186"/>
      <c r="G5" s="910" t="s">
        <v>348</v>
      </c>
      <c r="H5" s="910"/>
      <c r="I5" s="186"/>
      <c r="J5" s="898" t="s">
        <v>349</v>
      </c>
      <c r="K5" s="898"/>
      <c r="L5" s="186"/>
      <c r="M5" s="898" t="s">
        <v>350</v>
      </c>
      <c r="N5" s="898"/>
      <c r="O5" s="117"/>
      <c r="P5" s="117"/>
      <c r="Q5" s="909"/>
      <c r="R5" s="909"/>
      <c r="S5" s="898" t="s">
        <v>351</v>
      </c>
      <c r="T5" s="898"/>
      <c r="U5" s="898"/>
      <c r="V5" s="123"/>
      <c r="W5" s="898" t="s">
        <v>352</v>
      </c>
      <c r="X5" s="898"/>
      <c r="Y5" s="123"/>
      <c r="Z5" s="898" t="s">
        <v>353</v>
      </c>
      <c r="AA5" s="898"/>
      <c r="AB5" s="898"/>
      <c r="AC5" s="898" t="s">
        <v>354</v>
      </c>
      <c r="AD5" s="898"/>
    </row>
    <row r="6" spans="1:30" s="110" customFormat="1" ht="15" customHeight="1">
      <c r="A6" s="116"/>
      <c r="B6" s="903"/>
      <c r="C6" s="903"/>
      <c r="D6" s="436"/>
      <c r="E6" s="436"/>
      <c r="F6" s="186"/>
      <c r="G6" s="369"/>
      <c r="H6" s="369"/>
      <c r="I6" s="186"/>
      <c r="J6" s="369"/>
      <c r="K6" s="369"/>
      <c r="L6" s="186"/>
      <c r="M6" s="898"/>
      <c r="N6" s="898"/>
      <c r="O6" s="117"/>
      <c r="P6" s="123"/>
      <c r="Q6" s="903"/>
      <c r="R6" s="903"/>
      <c r="S6" s="898"/>
      <c r="T6" s="898"/>
      <c r="U6" s="898"/>
      <c r="V6" s="123"/>
      <c r="W6" s="369"/>
      <c r="X6" s="369"/>
      <c r="Y6" s="123"/>
      <c r="Z6" s="898" t="s">
        <v>355</v>
      </c>
      <c r="AA6" s="898"/>
      <c r="AB6" s="369"/>
      <c r="AC6" s="898"/>
      <c r="AD6" s="898"/>
    </row>
    <row r="7" spans="1:30" s="126" customFormat="1" ht="15" customHeight="1">
      <c r="A7" s="121"/>
      <c r="B7" s="901" t="s">
        <v>17</v>
      </c>
      <c r="C7" s="901"/>
      <c r="D7" s="334"/>
      <c r="E7" s="334"/>
      <c r="F7" s="122"/>
      <c r="G7" s="334"/>
      <c r="H7" s="334"/>
      <c r="I7" s="123"/>
      <c r="J7" s="372"/>
      <c r="K7" s="372"/>
      <c r="L7" s="123"/>
      <c r="M7" s="334"/>
      <c r="N7" s="334"/>
      <c r="O7" s="123"/>
      <c r="P7" s="117"/>
      <c r="Q7" s="901" t="s">
        <v>17</v>
      </c>
      <c r="R7" s="901"/>
      <c r="S7" s="906"/>
      <c r="T7" s="906"/>
      <c r="U7" s="906"/>
      <c r="V7" s="123"/>
      <c r="W7" s="123"/>
      <c r="X7" s="123"/>
      <c r="Y7" s="123"/>
      <c r="Z7" s="123"/>
      <c r="AA7" s="123"/>
      <c r="AB7" s="123"/>
      <c r="AC7" s="907"/>
      <c r="AD7" s="907"/>
    </row>
    <row r="8" spans="1:30" s="110" customFormat="1" ht="15" customHeight="1">
      <c r="A8" s="116"/>
      <c r="B8" s="899" t="s">
        <v>21</v>
      </c>
      <c r="C8" s="899"/>
      <c r="D8" s="896" t="s">
        <v>133</v>
      </c>
      <c r="E8" s="896"/>
      <c r="F8" s="122"/>
      <c r="G8" s="908" t="s">
        <v>356</v>
      </c>
      <c r="H8" s="908"/>
      <c r="I8" s="123"/>
      <c r="J8" s="908" t="s">
        <v>357</v>
      </c>
      <c r="K8" s="908"/>
      <c r="L8" s="123"/>
      <c r="M8" s="908" t="s">
        <v>358</v>
      </c>
      <c r="N8" s="908"/>
      <c r="O8" s="117"/>
      <c r="P8" s="117"/>
      <c r="Q8" s="899" t="s">
        <v>21</v>
      </c>
      <c r="R8" s="899"/>
      <c r="S8" s="905" t="s">
        <v>359</v>
      </c>
      <c r="T8" s="905"/>
      <c r="U8" s="905"/>
      <c r="V8" s="122"/>
      <c r="W8" s="896" t="s">
        <v>360</v>
      </c>
      <c r="X8" s="896"/>
      <c r="Y8" s="123"/>
      <c r="Z8" s="896" t="s">
        <v>361</v>
      </c>
      <c r="AA8" s="896"/>
      <c r="AB8" s="419"/>
      <c r="AC8" s="896" t="s">
        <v>362</v>
      </c>
      <c r="AD8" s="896"/>
    </row>
    <row r="9" spans="1:30" s="110" customFormat="1" ht="15" customHeight="1">
      <c r="A9" s="116"/>
      <c r="B9" s="371"/>
      <c r="C9" s="371"/>
      <c r="D9" s="896"/>
      <c r="E9" s="896"/>
      <c r="F9" s="128"/>
      <c r="G9" s="128"/>
      <c r="H9" s="128"/>
      <c r="I9" s="128"/>
      <c r="J9" s="128"/>
      <c r="K9" s="128"/>
      <c r="L9" s="128"/>
      <c r="M9" s="128"/>
      <c r="N9" s="128"/>
      <c r="O9" s="117"/>
      <c r="P9" s="117"/>
      <c r="Q9" s="371"/>
      <c r="R9" s="371"/>
      <c r="S9" s="905"/>
      <c r="T9" s="905"/>
      <c r="U9" s="905"/>
      <c r="V9" s="128"/>
      <c r="W9" s="128"/>
      <c r="X9" s="128"/>
      <c r="Y9" s="128"/>
      <c r="Z9" s="904"/>
      <c r="AA9" s="904"/>
      <c r="AB9" s="128"/>
      <c r="AC9" s="896"/>
      <c r="AD9" s="896"/>
    </row>
    <row r="10" spans="1:30" s="110" customFormat="1" ht="5.0999999999999996" customHeight="1">
      <c r="A10" s="116"/>
      <c r="B10" s="371"/>
      <c r="C10" s="371"/>
      <c r="D10" s="130"/>
      <c r="E10" s="130"/>
      <c r="F10" s="131"/>
      <c r="G10" s="130"/>
      <c r="H10" s="130"/>
      <c r="I10" s="131"/>
      <c r="J10" s="130"/>
      <c r="K10" s="130"/>
      <c r="L10" s="131"/>
      <c r="M10" s="130"/>
      <c r="N10" s="130"/>
      <c r="O10" s="117"/>
      <c r="P10" s="117"/>
      <c r="Q10" s="371"/>
      <c r="R10" s="371"/>
      <c r="S10" s="130"/>
      <c r="T10" s="130"/>
      <c r="U10" s="130"/>
      <c r="V10" s="131"/>
      <c r="W10" s="130"/>
      <c r="X10" s="130"/>
      <c r="Y10" s="131"/>
      <c r="Z10" s="130"/>
      <c r="AA10" s="130"/>
      <c r="AB10" s="131"/>
      <c r="AC10" s="130"/>
      <c r="AD10" s="130"/>
    </row>
    <row r="11" spans="1:30" s="110" customFormat="1" ht="5.0999999999999996" customHeight="1">
      <c r="A11" s="116"/>
      <c r="B11" s="371"/>
      <c r="C11" s="371"/>
      <c r="D11" s="131"/>
      <c r="E11" s="131"/>
      <c r="F11" s="131"/>
      <c r="G11" s="131"/>
      <c r="H11" s="131"/>
      <c r="I11" s="131"/>
      <c r="J11" s="131"/>
      <c r="K11" s="131"/>
      <c r="L11" s="131"/>
      <c r="M11" s="131"/>
      <c r="N11" s="131"/>
      <c r="O11" s="117"/>
      <c r="P11" s="117"/>
      <c r="Q11" s="371"/>
      <c r="R11" s="371"/>
      <c r="S11" s="131"/>
      <c r="T11" s="131"/>
      <c r="U11" s="131"/>
      <c r="V11" s="131"/>
      <c r="W11" s="131"/>
      <c r="X11" s="131"/>
      <c r="Y11" s="131"/>
      <c r="Z11" s="131"/>
      <c r="AA11" s="131"/>
      <c r="AB11" s="131"/>
      <c r="AC11" s="131"/>
      <c r="AD11" s="131"/>
    </row>
    <row r="12" spans="1:30" s="110" customFormat="1" ht="15" customHeight="1">
      <c r="A12" s="116"/>
      <c r="B12" s="371"/>
      <c r="C12" s="371"/>
      <c r="D12" s="137" t="s">
        <v>344</v>
      </c>
      <c r="E12" s="894" t="s">
        <v>138</v>
      </c>
      <c r="F12" s="119"/>
      <c r="G12" s="339" t="s">
        <v>363</v>
      </c>
      <c r="H12" s="894" t="s">
        <v>138</v>
      </c>
      <c r="I12" s="119"/>
      <c r="J12" s="339" t="s">
        <v>363</v>
      </c>
      <c r="K12" s="894" t="s">
        <v>138</v>
      </c>
      <c r="L12" s="140"/>
      <c r="M12" s="339" t="s">
        <v>363</v>
      </c>
      <c r="N12" s="894" t="s">
        <v>138</v>
      </c>
      <c r="O12" s="117"/>
      <c r="P12" s="117"/>
      <c r="Q12" s="371"/>
      <c r="R12" s="371"/>
      <c r="S12" s="339" t="s">
        <v>137</v>
      </c>
      <c r="T12" s="894"/>
      <c r="U12" s="894" t="s">
        <v>138</v>
      </c>
      <c r="V12" s="119"/>
      <c r="W12" s="339" t="s">
        <v>137</v>
      </c>
      <c r="X12" s="894" t="s">
        <v>138</v>
      </c>
      <c r="Y12" s="894"/>
      <c r="Z12" s="339" t="s">
        <v>137</v>
      </c>
      <c r="AA12" s="894" t="s">
        <v>138</v>
      </c>
      <c r="AB12" s="897"/>
      <c r="AC12" s="339" t="s">
        <v>137</v>
      </c>
      <c r="AD12" s="894" t="s">
        <v>138</v>
      </c>
    </row>
    <row r="13" spans="1:30" s="110" customFormat="1" ht="15" customHeight="1">
      <c r="A13" s="116"/>
      <c r="B13" s="371"/>
      <c r="C13" s="371"/>
      <c r="D13" s="339" t="s">
        <v>346</v>
      </c>
      <c r="E13" s="894"/>
      <c r="F13" s="119"/>
      <c r="G13" s="339" t="s">
        <v>346</v>
      </c>
      <c r="H13" s="894"/>
      <c r="I13" s="119"/>
      <c r="J13" s="339" t="s">
        <v>346</v>
      </c>
      <c r="K13" s="894"/>
      <c r="L13" s="140"/>
      <c r="M13" s="339" t="s">
        <v>346</v>
      </c>
      <c r="N13" s="894"/>
      <c r="O13" s="117"/>
      <c r="P13" s="117"/>
      <c r="Q13" s="371"/>
      <c r="R13" s="371"/>
      <c r="S13" s="339" t="s">
        <v>141</v>
      </c>
      <c r="T13" s="894"/>
      <c r="U13" s="894"/>
      <c r="V13" s="119"/>
      <c r="W13" s="339" t="s">
        <v>141</v>
      </c>
      <c r="X13" s="894"/>
      <c r="Y13" s="894"/>
      <c r="Z13" s="339" t="s">
        <v>141</v>
      </c>
      <c r="AA13" s="894"/>
      <c r="AB13" s="897"/>
      <c r="AC13" s="339" t="s">
        <v>141</v>
      </c>
      <c r="AD13" s="894"/>
    </row>
    <row r="14" spans="1:30" s="110" customFormat="1" ht="22.5" customHeight="1">
      <c r="A14" s="116"/>
      <c r="B14" s="371"/>
      <c r="C14" s="371"/>
      <c r="D14" s="333" t="s">
        <v>347</v>
      </c>
      <c r="E14" s="140"/>
      <c r="F14" s="119"/>
      <c r="G14" s="418" t="s">
        <v>347</v>
      </c>
      <c r="H14" s="140"/>
      <c r="I14" s="119"/>
      <c r="J14" s="418" t="s">
        <v>347</v>
      </c>
      <c r="K14" s="140"/>
      <c r="L14" s="140"/>
      <c r="M14" s="333" t="s">
        <v>347</v>
      </c>
      <c r="N14" s="140"/>
      <c r="O14" s="117"/>
      <c r="P14" s="140"/>
      <c r="Q14" s="371"/>
      <c r="R14" s="371"/>
      <c r="S14" s="333" t="s">
        <v>143</v>
      </c>
      <c r="T14" s="140"/>
      <c r="U14" s="140"/>
      <c r="V14" s="117"/>
      <c r="W14" s="333" t="s">
        <v>143</v>
      </c>
      <c r="X14" s="140"/>
      <c r="Y14" s="140"/>
      <c r="Z14" s="333" t="s">
        <v>143</v>
      </c>
      <c r="AA14" s="140"/>
      <c r="AB14" s="897"/>
      <c r="AC14" s="333" t="s">
        <v>143</v>
      </c>
      <c r="AD14" s="140"/>
    </row>
    <row r="15" spans="1:30" s="110" customFormat="1" ht="5.0999999999999996" customHeight="1" thickBot="1">
      <c r="A15" s="142"/>
      <c r="B15" s="143"/>
      <c r="C15" s="143"/>
      <c r="D15" s="143"/>
      <c r="E15" s="143"/>
      <c r="F15" s="143"/>
      <c r="G15" s="143"/>
      <c r="H15" s="143"/>
      <c r="I15" s="143"/>
      <c r="J15" s="143"/>
      <c r="K15" s="144"/>
      <c r="L15" s="143"/>
      <c r="M15" s="143"/>
      <c r="N15" s="143"/>
      <c r="O15" s="143"/>
      <c r="P15" s="143"/>
      <c r="Q15" s="143"/>
      <c r="R15" s="143"/>
      <c r="S15" s="143"/>
      <c r="T15" s="143"/>
      <c r="U15" s="143"/>
      <c r="V15" s="143"/>
      <c r="W15" s="143"/>
      <c r="X15" s="144"/>
      <c r="Y15" s="143"/>
      <c r="Z15" s="143"/>
      <c r="AA15" s="143"/>
      <c r="AB15" s="143"/>
      <c r="AC15" s="143"/>
      <c r="AD15" s="143"/>
    </row>
    <row r="16" spans="1:30" s="110" customFormat="1" ht="17.100000000000001" customHeight="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row>
    <row r="17" spans="1:30" s="110" customFormat="1" ht="17.100000000000001" customHeight="1">
      <c r="A17" s="420"/>
      <c r="B17" s="30" t="s">
        <v>32</v>
      </c>
      <c r="C17" s="150"/>
      <c r="D17" s="423">
        <v>404.33551999999986</v>
      </c>
      <c r="E17" s="150">
        <v>227638.016</v>
      </c>
      <c r="F17" s="150"/>
      <c r="G17" s="150">
        <v>69764.269999999975</v>
      </c>
      <c r="H17" s="150">
        <v>124729.522</v>
      </c>
      <c r="I17" s="150"/>
      <c r="J17" s="150">
        <v>606661.66000000027</v>
      </c>
      <c r="K17" s="150">
        <v>1109987.6170000001</v>
      </c>
      <c r="L17" s="150"/>
      <c r="M17" s="150">
        <v>19899.3</v>
      </c>
      <c r="N17" s="150">
        <v>75214.902000000002</v>
      </c>
      <c r="O17" s="150"/>
      <c r="P17" s="150"/>
      <c r="Q17" s="30" t="s">
        <v>32</v>
      </c>
      <c r="R17" s="150"/>
      <c r="S17" s="150">
        <v>9878.0839999999989</v>
      </c>
      <c r="T17" s="150"/>
      <c r="U17" s="150">
        <v>287264.86099999998</v>
      </c>
      <c r="V17" s="150"/>
      <c r="W17" s="150">
        <v>2076408.65</v>
      </c>
      <c r="X17" s="150">
        <v>1767269.2760000001</v>
      </c>
      <c r="Y17" s="150"/>
      <c r="Z17" s="150">
        <v>599884.72900000005</v>
      </c>
      <c r="AA17" s="150">
        <v>492571.96299999999</v>
      </c>
      <c r="AB17" s="150"/>
      <c r="AC17" s="150">
        <v>181305.973</v>
      </c>
      <c r="AD17" s="150">
        <v>235211.73800000001</v>
      </c>
    </row>
    <row r="18" spans="1:30" s="110" customFormat="1" ht="17.100000000000001" customHeight="1">
      <c r="A18" s="420"/>
      <c r="B18" s="30" t="s">
        <v>305</v>
      </c>
      <c r="C18" s="150"/>
      <c r="D18" s="423">
        <v>354.73599999999999</v>
      </c>
      <c r="E18" s="150">
        <v>206309.28</v>
      </c>
      <c r="F18" s="150"/>
      <c r="G18" s="150">
        <v>62581.220000000016</v>
      </c>
      <c r="H18" s="150">
        <v>104101.38</v>
      </c>
      <c r="I18" s="150"/>
      <c r="J18" s="150">
        <v>554929.72999999963</v>
      </c>
      <c r="K18" s="150">
        <v>1009703.36</v>
      </c>
      <c r="L18" s="150"/>
      <c r="M18" s="150">
        <v>20205.109999999993</v>
      </c>
      <c r="N18" s="150">
        <v>82091.111000000004</v>
      </c>
      <c r="O18" s="150"/>
      <c r="P18" s="150"/>
      <c r="Q18" s="30" t="s">
        <v>306</v>
      </c>
      <c r="R18" s="150"/>
      <c r="S18" s="150">
        <v>11777.047859999999</v>
      </c>
      <c r="T18" s="150"/>
      <c r="U18" s="150">
        <v>363068.89399999997</v>
      </c>
      <c r="V18" s="150"/>
      <c r="W18" s="150">
        <v>2075000.2781799999</v>
      </c>
      <c r="X18" s="150">
        <v>2565429.2760000001</v>
      </c>
      <c r="Y18" s="150"/>
      <c r="Z18" s="150">
        <v>647665.62</v>
      </c>
      <c r="AA18" s="150">
        <v>674636.28899999999</v>
      </c>
      <c r="AB18" s="150"/>
      <c r="AC18" s="150">
        <v>1039953.79057</v>
      </c>
      <c r="AD18" s="150">
        <v>1042861.954</v>
      </c>
    </row>
    <row r="19" spans="1:30" s="636" customFormat="1" ht="17.100000000000001" customHeight="1">
      <c r="A19" s="673"/>
      <c r="B19" s="634" t="s">
        <v>458</v>
      </c>
      <c r="C19" s="640"/>
      <c r="D19" s="613">
        <v>201.03988000000001</v>
      </c>
      <c r="E19" s="640">
        <v>99329.316000000006</v>
      </c>
      <c r="F19" s="640"/>
      <c r="G19" s="640">
        <v>63473.389999999978</v>
      </c>
      <c r="H19" s="640">
        <v>104579.59600000001</v>
      </c>
      <c r="I19" s="640"/>
      <c r="J19" s="640">
        <v>486453.91</v>
      </c>
      <c r="K19" s="640">
        <v>1037024.47</v>
      </c>
      <c r="L19" s="640"/>
      <c r="M19" s="640">
        <v>13977.669999999998</v>
      </c>
      <c r="N19" s="640">
        <v>45862.008999999998</v>
      </c>
      <c r="O19" s="640"/>
      <c r="P19" s="640"/>
      <c r="Q19" s="634" t="s">
        <v>458</v>
      </c>
      <c r="R19" s="640"/>
      <c r="S19" s="640">
        <v>13055.20796</v>
      </c>
      <c r="T19" s="640"/>
      <c r="U19" s="640">
        <v>424195.26699999999</v>
      </c>
      <c r="V19" s="640"/>
      <c r="W19" s="640">
        <v>1958848.3868500001</v>
      </c>
      <c r="X19" s="640">
        <v>2808807.6469999999</v>
      </c>
      <c r="Y19" s="640"/>
      <c r="Z19" s="640">
        <v>737830.24399999995</v>
      </c>
      <c r="AA19" s="640">
        <v>999138.83700000006</v>
      </c>
      <c r="AB19" s="640"/>
      <c r="AC19" s="640">
        <v>1224203.8535799999</v>
      </c>
      <c r="AD19" s="640">
        <v>1353303.1089999999</v>
      </c>
    </row>
    <row r="20" spans="1:30" s="636" customFormat="1" ht="17.100000000000001" customHeight="1">
      <c r="A20" s="673"/>
      <c r="B20" s="671" t="s">
        <v>464</v>
      </c>
      <c r="C20" s="640"/>
      <c r="D20" s="613">
        <v>50.081620000000001</v>
      </c>
      <c r="E20" s="640">
        <v>15408.828</v>
      </c>
      <c r="F20" s="640"/>
      <c r="G20" s="640">
        <v>36406.339999999989</v>
      </c>
      <c r="H20" s="640">
        <v>59840.843999999997</v>
      </c>
      <c r="I20" s="640"/>
      <c r="J20" s="640">
        <v>385647.12999999995</v>
      </c>
      <c r="K20" s="640">
        <v>772936.995</v>
      </c>
      <c r="L20" s="640"/>
      <c r="M20" s="640">
        <v>11763.84</v>
      </c>
      <c r="N20" s="640">
        <v>41628.266000000003</v>
      </c>
      <c r="O20" s="640"/>
      <c r="P20" s="640"/>
      <c r="Q20" s="671" t="s">
        <v>464</v>
      </c>
      <c r="R20" s="640"/>
      <c r="S20" s="640">
        <v>16939.565360000008</v>
      </c>
      <c r="T20" s="640"/>
      <c r="U20" s="640">
        <v>539736.62300000002</v>
      </c>
      <c r="V20" s="640"/>
      <c r="W20" s="640">
        <v>1999525.4080000001</v>
      </c>
      <c r="X20" s="640">
        <v>2080845.879</v>
      </c>
      <c r="Y20" s="640"/>
      <c r="Z20" s="640">
        <v>603909.76</v>
      </c>
      <c r="AA20" s="640">
        <v>727117.96299999999</v>
      </c>
      <c r="AB20" s="640"/>
      <c r="AC20" s="640">
        <v>1170905.8805499999</v>
      </c>
      <c r="AD20" s="640">
        <v>1267977.1459999999</v>
      </c>
    </row>
    <row r="21" spans="1:30" s="636" customFormat="1" ht="17.100000000000001" customHeight="1">
      <c r="A21" s="673"/>
      <c r="B21" s="671" t="s">
        <v>482</v>
      </c>
      <c r="C21" s="640"/>
      <c r="D21" s="613">
        <v>22.434999999999999</v>
      </c>
      <c r="E21" s="640">
        <v>7334.9459999999999</v>
      </c>
      <c r="F21" s="640"/>
      <c r="G21" s="640">
        <v>21918.969999999994</v>
      </c>
      <c r="H21" s="640">
        <v>33000.286</v>
      </c>
      <c r="I21" s="640"/>
      <c r="J21" s="640">
        <v>285673.34999999986</v>
      </c>
      <c r="K21" s="640">
        <v>527811.82400000002</v>
      </c>
      <c r="L21" s="640"/>
      <c r="M21" s="640">
        <v>9421.6400000000012</v>
      </c>
      <c r="N21" s="640">
        <v>31726.788</v>
      </c>
      <c r="O21" s="640"/>
      <c r="P21" s="640"/>
      <c r="Q21" s="671" t="s">
        <v>482</v>
      </c>
      <c r="R21" s="640"/>
      <c r="S21" s="640">
        <v>12290.220590000006</v>
      </c>
      <c r="T21" s="640"/>
      <c r="U21" s="640">
        <v>365782.348</v>
      </c>
      <c r="V21" s="640"/>
      <c r="W21" s="640">
        <v>1847009.9335</v>
      </c>
      <c r="X21" s="640">
        <v>1501082.469</v>
      </c>
      <c r="Y21" s="640"/>
      <c r="Z21" s="640">
        <v>792541.94</v>
      </c>
      <c r="AA21" s="640">
        <v>934081.73</v>
      </c>
      <c r="AB21" s="640"/>
      <c r="AC21" s="640">
        <v>1069290.7760000001</v>
      </c>
      <c r="AD21" s="640">
        <v>1097473.4979999999</v>
      </c>
    </row>
    <row r="22" spans="1:30" s="636" customFormat="1" ht="17.100000000000001" customHeight="1">
      <c r="A22" s="673"/>
      <c r="B22" s="671" t="s">
        <v>474</v>
      </c>
      <c r="C22" s="640"/>
      <c r="D22" s="613">
        <v>30.923000000000002</v>
      </c>
      <c r="E22" s="640">
        <v>7833.9999999999991</v>
      </c>
      <c r="F22" s="640"/>
      <c r="G22" s="640">
        <v>25309.100000000002</v>
      </c>
      <c r="H22" s="640">
        <v>43398.334000000003</v>
      </c>
      <c r="I22" s="640"/>
      <c r="J22" s="640">
        <v>386231.03</v>
      </c>
      <c r="K22" s="640">
        <v>854961.49999999988</v>
      </c>
      <c r="L22" s="640"/>
      <c r="M22" s="640">
        <v>9844.7000000000007</v>
      </c>
      <c r="N22" s="640">
        <v>33499.273999999998</v>
      </c>
      <c r="O22" s="640"/>
      <c r="P22" s="640"/>
      <c r="Q22" s="671" t="s">
        <v>474</v>
      </c>
      <c r="R22" s="640"/>
      <c r="S22" s="640">
        <v>10571.2184</v>
      </c>
      <c r="T22" s="640">
        <v>0</v>
      </c>
      <c r="U22" s="640">
        <v>315011.87800000003</v>
      </c>
      <c r="V22" s="640">
        <v>0</v>
      </c>
      <c r="W22" s="640">
        <v>1864114.9010000001</v>
      </c>
      <c r="X22" s="640">
        <v>2509187.1460000002</v>
      </c>
      <c r="Y22" s="640">
        <v>0</v>
      </c>
      <c r="Z22" s="640">
        <v>419572.48000000004</v>
      </c>
      <c r="AA22" s="640">
        <v>752561.06400000001</v>
      </c>
      <c r="AB22" s="640">
        <v>0</v>
      </c>
      <c r="AC22" s="640">
        <v>1207314.2021900001</v>
      </c>
      <c r="AD22" s="640">
        <v>2060323.061</v>
      </c>
    </row>
    <row r="23" spans="1:30" s="110" customFormat="1" ht="10.5" customHeight="1">
      <c r="A23" s="420"/>
      <c r="B23" s="424"/>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row>
    <row r="24" spans="1:30" s="126" customFormat="1" ht="10.5" customHeight="1">
      <c r="B24" s="153"/>
      <c r="C24" s="153"/>
      <c r="D24" s="429"/>
      <c r="E24" s="153"/>
      <c r="F24" s="153"/>
      <c r="G24" s="153"/>
      <c r="H24" s="153"/>
      <c r="I24" s="153"/>
      <c r="J24" s="153"/>
      <c r="K24" s="153"/>
      <c r="L24" s="153"/>
      <c r="M24" s="153"/>
      <c r="N24" s="153"/>
      <c r="O24" s="153"/>
      <c r="P24" s="150"/>
      <c r="Q24" s="153"/>
      <c r="R24" s="153"/>
      <c r="S24" s="153"/>
      <c r="T24" s="153"/>
      <c r="U24" s="153"/>
      <c r="V24" s="153"/>
      <c r="W24" s="153"/>
      <c r="X24" s="437"/>
      <c r="Y24" s="153"/>
      <c r="Z24" s="153"/>
      <c r="AA24" s="153"/>
      <c r="AB24" s="153"/>
      <c r="AC24" s="153"/>
      <c r="AD24" s="153"/>
    </row>
    <row r="25" spans="1:30" s="636" customFormat="1" ht="17.100000000000001" customHeight="1">
      <c r="B25" s="671" t="s">
        <v>482</v>
      </c>
      <c r="C25" s="640" t="s">
        <v>40</v>
      </c>
      <c r="D25" s="714" t="s">
        <v>459</v>
      </c>
      <c r="E25" s="852" t="s">
        <v>189</v>
      </c>
      <c r="F25" s="640"/>
      <c r="G25" s="640">
        <v>2142.15</v>
      </c>
      <c r="H25" s="640">
        <v>3535.1480000000001</v>
      </c>
      <c r="I25" s="640"/>
      <c r="J25" s="640">
        <v>30013.780000000002</v>
      </c>
      <c r="K25" s="640">
        <v>54763.879000000001</v>
      </c>
      <c r="L25" s="640"/>
      <c r="M25" s="614">
        <v>953.88999999999987</v>
      </c>
      <c r="N25" s="614">
        <v>3345.924</v>
      </c>
      <c r="O25" s="640"/>
      <c r="P25" s="579"/>
      <c r="Q25" s="671" t="s">
        <v>482</v>
      </c>
      <c r="R25" s="640" t="s">
        <v>40</v>
      </c>
      <c r="S25" s="640">
        <v>1285.0443799999998</v>
      </c>
      <c r="T25" s="744"/>
      <c r="U25" s="640">
        <v>40570.985999999997</v>
      </c>
      <c r="V25" s="640"/>
      <c r="W25" s="640">
        <v>96276.383000000002</v>
      </c>
      <c r="X25" s="640">
        <v>88997.471000000005</v>
      </c>
      <c r="Y25" s="640"/>
      <c r="Z25" s="640">
        <v>61102.03</v>
      </c>
      <c r="AA25" s="640">
        <v>68972.994000000006</v>
      </c>
      <c r="AB25" s="614"/>
      <c r="AC25" s="614">
        <v>99615.01</v>
      </c>
      <c r="AD25" s="616">
        <v>98722.084000000003</v>
      </c>
    </row>
    <row r="26" spans="1:30" s="636" customFormat="1" ht="17.100000000000001" customHeight="1">
      <c r="B26" s="634"/>
      <c r="C26" s="640" t="s">
        <v>33</v>
      </c>
      <c r="D26" s="613">
        <v>2.31</v>
      </c>
      <c r="E26" s="744">
        <v>775.5</v>
      </c>
      <c r="F26" s="640"/>
      <c r="G26" s="640">
        <v>2620.46</v>
      </c>
      <c r="H26" s="640">
        <v>3896.3220000000001</v>
      </c>
      <c r="I26" s="640"/>
      <c r="J26" s="640">
        <v>43851.450000000026</v>
      </c>
      <c r="K26" s="640">
        <v>77759.360000000001</v>
      </c>
      <c r="L26" s="640"/>
      <c r="M26" s="614">
        <v>703.6</v>
      </c>
      <c r="N26" s="614">
        <v>2526.877</v>
      </c>
      <c r="O26" s="640"/>
      <c r="P26" s="579"/>
      <c r="Q26" s="634"/>
      <c r="R26" s="640" t="s">
        <v>33</v>
      </c>
      <c r="S26" s="640">
        <v>943.93939999999986</v>
      </c>
      <c r="T26" s="744"/>
      <c r="U26" s="640">
        <v>26395.271000000001</v>
      </c>
      <c r="V26" s="640"/>
      <c r="W26" s="640">
        <v>110420.663</v>
      </c>
      <c r="X26" s="640">
        <v>101617.091</v>
      </c>
      <c r="Y26" s="640"/>
      <c r="Z26" s="640">
        <v>67619.95</v>
      </c>
      <c r="AA26" s="640">
        <v>81327.422000000006</v>
      </c>
      <c r="AB26" s="614"/>
      <c r="AC26" s="614">
        <v>108933.78</v>
      </c>
      <c r="AD26" s="616">
        <v>106079.01</v>
      </c>
    </row>
    <row r="27" spans="1:30" s="636" customFormat="1" ht="17.100000000000001" customHeight="1">
      <c r="B27" s="634"/>
      <c r="C27" s="640" t="s">
        <v>34</v>
      </c>
      <c r="D27" s="613">
        <v>1.764</v>
      </c>
      <c r="E27" s="744">
        <v>582</v>
      </c>
      <c r="F27" s="640"/>
      <c r="G27" s="640">
        <v>2039.36</v>
      </c>
      <c r="H27" s="640">
        <v>3196.424</v>
      </c>
      <c r="I27" s="640"/>
      <c r="J27" s="640">
        <v>20121.540000000005</v>
      </c>
      <c r="K27" s="640">
        <v>37402.36</v>
      </c>
      <c r="L27" s="640"/>
      <c r="M27" s="614">
        <v>988.71</v>
      </c>
      <c r="N27" s="614">
        <v>3935.4459999999999</v>
      </c>
      <c r="O27" s="640"/>
      <c r="P27" s="579"/>
      <c r="Q27" s="634"/>
      <c r="R27" s="640" t="s">
        <v>34</v>
      </c>
      <c r="S27" s="640">
        <v>908.31336999999985</v>
      </c>
      <c r="T27" s="744"/>
      <c r="U27" s="640">
        <v>30700.435000000001</v>
      </c>
      <c r="V27" s="640"/>
      <c r="W27" s="640">
        <v>193653.0025</v>
      </c>
      <c r="X27" s="640">
        <v>180394.628</v>
      </c>
      <c r="Y27" s="640"/>
      <c r="Z27" s="640">
        <v>66371.399999999994</v>
      </c>
      <c r="AA27" s="640">
        <v>82086.812000000005</v>
      </c>
      <c r="AB27" s="614"/>
      <c r="AC27" s="614">
        <v>107187.16899999999</v>
      </c>
      <c r="AD27" s="616">
        <v>110113.966</v>
      </c>
    </row>
    <row r="28" spans="1:30" s="636" customFormat="1" ht="17.100000000000001" customHeight="1">
      <c r="B28" s="634"/>
      <c r="C28" s="640" t="s">
        <v>312</v>
      </c>
      <c r="D28" s="613">
        <v>0.92400000000000004</v>
      </c>
      <c r="E28" s="744">
        <v>286</v>
      </c>
      <c r="F28" s="640"/>
      <c r="G28" s="640">
        <v>124.16999999999999</v>
      </c>
      <c r="H28" s="640">
        <v>159.26400000000001</v>
      </c>
      <c r="I28" s="640"/>
      <c r="J28" s="640">
        <v>876.67000000000019</v>
      </c>
      <c r="K28" s="640">
        <v>1664.232</v>
      </c>
      <c r="L28" s="640"/>
      <c r="M28" s="614" t="s">
        <v>189</v>
      </c>
      <c r="N28" s="614" t="s">
        <v>189</v>
      </c>
      <c r="O28" s="640"/>
      <c r="P28" s="579"/>
      <c r="Q28" s="634"/>
      <c r="R28" s="640" t="s">
        <v>312</v>
      </c>
      <c r="S28" s="640">
        <v>695.80701999999997</v>
      </c>
      <c r="T28" s="744"/>
      <c r="U28" s="640">
        <v>22244.181</v>
      </c>
      <c r="V28" s="640"/>
      <c r="W28" s="640">
        <v>223967.07399999999</v>
      </c>
      <c r="X28" s="640">
        <v>159554.1</v>
      </c>
      <c r="Y28" s="640"/>
      <c r="Z28" s="640">
        <v>94451.59</v>
      </c>
      <c r="AA28" s="640">
        <v>120147.63400000001</v>
      </c>
      <c r="AB28" s="614"/>
      <c r="AC28" s="614">
        <v>34817.43</v>
      </c>
      <c r="AD28" s="616">
        <v>34867.296000000002</v>
      </c>
    </row>
    <row r="29" spans="1:30" s="636" customFormat="1" ht="17.100000000000001" customHeight="1">
      <c r="B29" s="634"/>
      <c r="C29" s="640" t="s">
        <v>35</v>
      </c>
      <c r="D29" s="613">
        <v>3.15</v>
      </c>
      <c r="E29" s="744">
        <v>1035.5</v>
      </c>
      <c r="F29" s="640"/>
      <c r="G29" s="640">
        <v>985.04000000000008</v>
      </c>
      <c r="H29" s="640">
        <v>1565.3889999999999</v>
      </c>
      <c r="I29" s="640"/>
      <c r="J29" s="640">
        <v>9086.8599999999969</v>
      </c>
      <c r="K29" s="640">
        <v>17604.884999999998</v>
      </c>
      <c r="L29" s="640"/>
      <c r="M29" s="614">
        <v>925.91000000000008</v>
      </c>
      <c r="N29" s="614">
        <v>2811.9459999999999</v>
      </c>
      <c r="O29" s="640"/>
      <c r="P29" s="579"/>
      <c r="Q29" s="634"/>
      <c r="R29" s="640" t="s">
        <v>35</v>
      </c>
      <c r="S29" s="640">
        <v>884.18101999999999</v>
      </c>
      <c r="T29" s="744"/>
      <c r="U29" s="640">
        <v>27391.306</v>
      </c>
      <c r="V29" s="640"/>
      <c r="W29" s="640">
        <v>138116.799</v>
      </c>
      <c r="X29" s="640">
        <v>87526.817999999999</v>
      </c>
      <c r="Y29" s="640"/>
      <c r="Z29" s="614" t="s">
        <v>189</v>
      </c>
      <c r="AA29" s="614" t="s">
        <v>189</v>
      </c>
      <c r="AB29" s="614"/>
      <c r="AC29" s="614">
        <v>60542.57</v>
      </c>
      <c r="AD29" s="616">
        <v>61314.214999999997</v>
      </c>
    </row>
    <row r="30" spans="1:30" s="636" customFormat="1" ht="17.100000000000001" customHeight="1">
      <c r="B30" s="634"/>
      <c r="C30" s="640" t="s">
        <v>36</v>
      </c>
      <c r="D30" s="613">
        <v>1.6870000000000001</v>
      </c>
      <c r="E30" s="744">
        <v>579.94600000000003</v>
      </c>
      <c r="F30" s="640"/>
      <c r="G30" s="640">
        <v>1766.79</v>
      </c>
      <c r="H30" s="640">
        <v>2710.2359999999999</v>
      </c>
      <c r="I30" s="640"/>
      <c r="J30" s="640">
        <v>19924.710000000014</v>
      </c>
      <c r="K30" s="640">
        <v>38018.203000000001</v>
      </c>
      <c r="L30" s="640"/>
      <c r="M30" s="614">
        <v>791.65</v>
      </c>
      <c r="N30" s="614">
        <v>2657.3049999999998</v>
      </c>
      <c r="O30" s="640"/>
      <c r="P30" s="579"/>
      <c r="Q30" s="634"/>
      <c r="R30" s="640" t="s">
        <v>36</v>
      </c>
      <c r="S30" s="640">
        <v>1009.4905000000001</v>
      </c>
      <c r="T30" s="744"/>
      <c r="U30" s="640">
        <v>32840.855000000003</v>
      </c>
      <c r="V30" s="640"/>
      <c r="W30" s="640">
        <v>193459.08900000001</v>
      </c>
      <c r="X30" s="640">
        <v>120682.33199999999</v>
      </c>
      <c r="Y30" s="640"/>
      <c r="Z30" s="614">
        <v>101851.99</v>
      </c>
      <c r="AA30" s="614">
        <v>115029.99800000001</v>
      </c>
      <c r="AB30" s="614"/>
      <c r="AC30" s="614">
        <v>127793.17</v>
      </c>
      <c r="AD30" s="616">
        <v>126062.01300000001</v>
      </c>
    </row>
    <row r="31" spans="1:30" s="636" customFormat="1" ht="17.100000000000001" customHeight="1">
      <c r="B31" s="634"/>
      <c r="C31" s="640" t="s">
        <v>448</v>
      </c>
      <c r="D31" s="613">
        <v>0.84</v>
      </c>
      <c r="E31" s="744">
        <v>260</v>
      </c>
      <c r="F31" s="640"/>
      <c r="G31" s="640">
        <v>3013.9300000000003</v>
      </c>
      <c r="H31" s="640">
        <v>4025.8870000000002</v>
      </c>
      <c r="I31" s="640"/>
      <c r="J31" s="640">
        <v>29293.33</v>
      </c>
      <c r="K31" s="640">
        <v>57425.733</v>
      </c>
      <c r="L31" s="640"/>
      <c r="M31" s="614">
        <v>633.71</v>
      </c>
      <c r="N31" s="614">
        <v>2244.511</v>
      </c>
      <c r="O31" s="640"/>
      <c r="P31" s="579"/>
      <c r="Q31" s="634"/>
      <c r="R31" s="640" t="s">
        <v>448</v>
      </c>
      <c r="S31" s="640">
        <v>1174.6436000000001</v>
      </c>
      <c r="T31" s="744"/>
      <c r="U31" s="640">
        <v>36813.377</v>
      </c>
      <c r="V31" s="640"/>
      <c r="W31" s="640">
        <v>121359.488</v>
      </c>
      <c r="X31" s="640">
        <v>76804.732999999993</v>
      </c>
      <c r="Y31" s="640"/>
      <c r="Z31" s="614">
        <v>105783.44</v>
      </c>
      <c r="AA31" s="614">
        <v>114649.21</v>
      </c>
      <c r="AB31" s="614"/>
      <c r="AC31" s="614">
        <v>87121.93</v>
      </c>
      <c r="AD31" s="616">
        <v>84090.502999999997</v>
      </c>
    </row>
    <row r="32" spans="1:30" s="636" customFormat="1" ht="17.100000000000001" customHeight="1">
      <c r="B32" s="634"/>
      <c r="C32" s="640" t="s">
        <v>37</v>
      </c>
      <c r="D32" s="613">
        <v>4.0739999999999998</v>
      </c>
      <c r="E32" s="744">
        <v>1296.2</v>
      </c>
      <c r="F32" s="640"/>
      <c r="G32" s="640">
        <v>2095.64</v>
      </c>
      <c r="H32" s="640">
        <v>3321.8580000000002</v>
      </c>
      <c r="I32" s="640"/>
      <c r="J32" s="640">
        <v>26997.640000000007</v>
      </c>
      <c r="K32" s="640">
        <v>51096.182000000001</v>
      </c>
      <c r="L32" s="640"/>
      <c r="M32" s="614">
        <v>1229.71</v>
      </c>
      <c r="N32" s="614">
        <v>3911.027</v>
      </c>
      <c r="O32" s="640"/>
      <c r="P32" s="579"/>
      <c r="Q32" s="634"/>
      <c r="R32" s="640" t="s">
        <v>37</v>
      </c>
      <c r="S32" s="640">
        <v>732.58396000000005</v>
      </c>
      <c r="T32" s="744"/>
      <c r="U32" s="640">
        <v>24061.613000000001</v>
      </c>
      <c r="V32" s="640"/>
      <c r="W32" s="640">
        <v>103116.867</v>
      </c>
      <c r="X32" s="640">
        <v>77836.695999999996</v>
      </c>
      <c r="Y32" s="640"/>
      <c r="Z32" s="614">
        <v>39098.46</v>
      </c>
      <c r="AA32" s="614">
        <v>48031.644999999997</v>
      </c>
      <c r="AB32" s="614"/>
      <c r="AC32" s="614">
        <v>22426.162</v>
      </c>
      <c r="AD32" s="616">
        <v>24276.280999999999</v>
      </c>
    </row>
    <row r="33" spans="2:30" s="636" customFormat="1" ht="17.100000000000001" customHeight="1">
      <c r="B33" s="634"/>
      <c r="C33" s="640" t="s">
        <v>449</v>
      </c>
      <c r="D33" s="613">
        <v>0.92400000000000004</v>
      </c>
      <c r="E33" s="744">
        <v>321.2</v>
      </c>
      <c r="F33" s="640"/>
      <c r="G33" s="640">
        <v>2923.6900000000005</v>
      </c>
      <c r="H33" s="640">
        <v>4319.5280000000002</v>
      </c>
      <c r="I33" s="640"/>
      <c r="J33" s="640">
        <v>32870.549999999996</v>
      </c>
      <c r="K33" s="640">
        <v>59795.82</v>
      </c>
      <c r="L33" s="640"/>
      <c r="M33" s="614">
        <v>947.73</v>
      </c>
      <c r="N33" s="614">
        <v>3204.6089999999999</v>
      </c>
      <c r="O33" s="640"/>
      <c r="P33" s="579"/>
      <c r="Q33" s="634"/>
      <c r="R33" s="640" t="s">
        <v>449</v>
      </c>
      <c r="S33" s="640">
        <v>980.31039999999996</v>
      </c>
      <c r="T33" s="744"/>
      <c r="U33" s="640">
        <v>31698.046999999999</v>
      </c>
      <c r="V33" s="640"/>
      <c r="W33" s="640">
        <v>210308.927</v>
      </c>
      <c r="X33" s="640">
        <v>169409.46900000001</v>
      </c>
      <c r="Y33" s="640"/>
      <c r="Z33" s="614">
        <v>98359.06</v>
      </c>
      <c r="AA33" s="614">
        <v>120484.28599999999</v>
      </c>
      <c r="AB33" s="614"/>
      <c r="AC33" s="614">
        <v>101720.8</v>
      </c>
      <c r="AD33" s="616">
        <v>108854.52</v>
      </c>
    </row>
    <row r="34" spans="2:30" s="636" customFormat="1" ht="17.100000000000001" customHeight="1">
      <c r="B34" s="634"/>
      <c r="C34" s="640" t="s">
        <v>38</v>
      </c>
      <c r="D34" s="613">
        <v>4.1580000000000004</v>
      </c>
      <c r="E34" s="744">
        <v>1357.4</v>
      </c>
      <c r="F34" s="640"/>
      <c r="G34" s="640">
        <v>819.45</v>
      </c>
      <c r="H34" s="640">
        <v>1216.1880000000001</v>
      </c>
      <c r="I34" s="640"/>
      <c r="J34" s="640">
        <v>21872.81</v>
      </c>
      <c r="K34" s="640">
        <v>40569.786</v>
      </c>
      <c r="L34" s="640"/>
      <c r="M34" s="614">
        <v>658.24</v>
      </c>
      <c r="N34" s="614">
        <v>1880.136</v>
      </c>
      <c r="O34" s="640"/>
      <c r="P34" s="579"/>
      <c r="Q34" s="634"/>
      <c r="R34" s="640" t="s">
        <v>38</v>
      </c>
      <c r="S34" s="640">
        <v>1107.2536599999999</v>
      </c>
      <c r="T34" s="744"/>
      <c r="U34" s="640">
        <v>27116.871999999999</v>
      </c>
      <c r="V34" s="640"/>
      <c r="W34" s="640">
        <v>110419.769</v>
      </c>
      <c r="X34" s="640">
        <v>98472.554999999993</v>
      </c>
      <c r="Y34" s="640"/>
      <c r="Z34" s="614">
        <v>37792.92</v>
      </c>
      <c r="AA34" s="614">
        <v>48350.394999999997</v>
      </c>
      <c r="AB34" s="614"/>
      <c r="AC34" s="614">
        <v>50835.39</v>
      </c>
      <c r="AD34" s="616">
        <v>54382.644</v>
      </c>
    </row>
    <row r="35" spans="2:30" s="636" customFormat="1" ht="17.100000000000001" customHeight="1">
      <c r="B35" s="634"/>
      <c r="C35" s="640" t="s">
        <v>41</v>
      </c>
      <c r="D35" s="613">
        <v>1.764</v>
      </c>
      <c r="E35" s="744">
        <v>581.20000000000005</v>
      </c>
      <c r="F35" s="640"/>
      <c r="G35" s="640">
        <v>1803.6100000000004</v>
      </c>
      <c r="H35" s="640">
        <v>2834.74</v>
      </c>
      <c r="I35" s="640"/>
      <c r="J35" s="640">
        <v>23230.27</v>
      </c>
      <c r="K35" s="640">
        <v>42453.224999999999</v>
      </c>
      <c r="L35" s="640"/>
      <c r="M35" s="614">
        <v>468.16</v>
      </c>
      <c r="N35" s="614">
        <v>1423.5250000000001</v>
      </c>
      <c r="O35" s="640"/>
      <c r="P35" s="579"/>
      <c r="Q35" s="634"/>
      <c r="R35" s="640" t="s">
        <v>41</v>
      </c>
      <c r="S35" s="640">
        <v>1054.3369000000005</v>
      </c>
      <c r="T35" s="744"/>
      <c r="U35" s="640">
        <v>24133.606</v>
      </c>
      <c r="V35" s="640"/>
      <c r="W35" s="640">
        <v>153177.45499999999</v>
      </c>
      <c r="X35" s="640">
        <v>139681.78</v>
      </c>
      <c r="Y35" s="640"/>
      <c r="Z35" s="614">
        <v>54699.76</v>
      </c>
      <c r="AA35" s="614">
        <v>49304.49</v>
      </c>
      <c r="AB35" s="614"/>
      <c r="AC35" s="614">
        <v>151689.23000000001</v>
      </c>
      <c r="AD35" s="616">
        <v>163815.046</v>
      </c>
    </row>
    <row r="36" spans="2:30" s="636" customFormat="1" ht="17.100000000000001" customHeight="1">
      <c r="B36" s="634"/>
      <c r="C36" s="640" t="s">
        <v>39</v>
      </c>
      <c r="D36" s="613">
        <v>0.84</v>
      </c>
      <c r="E36" s="744">
        <v>260</v>
      </c>
      <c r="F36" s="640"/>
      <c r="G36" s="640">
        <v>1584.6799999999998</v>
      </c>
      <c r="H36" s="640">
        <v>2219.3020000000001</v>
      </c>
      <c r="I36" s="640"/>
      <c r="J36" s="640">
        <v>27533.74</v>
      </c>
      <c r="K36" s="640">
        <v>49258.159</v>
      </c>
      <c r="L36" s="640"/>
      <c r="M36" s="614">
        <v>1120.3300000000002</v>
      </c>
      <c r="N36" s="614">
        <v>3785.482</v>
      </c>
      <c r="O36" s="640"/>
      <c r="P36" s="579"/>
      <c r="Q36" s="634"/>
      <c r="R36" s="640" t="s">
        <v>39</v>
      </c>
      <c r="S36" s="640">
        <v>1514.31638</v>
      </c>
      <c r="T36" s="744"/>
      <c r="U36" s="640">
        <v>41815.798999999999</v>
      </c>
      <c r="V36" s="640"/>
      <c r="W36" s="640">
        <v>192734.41699999999</v>
      </c>
      <c r="X36" s="640">
        <v>200104.796</v>
      </c>
      <c r="Y36" s="640"/>
      <c r="Z36" s="614">
        <v>65411.34</v>
      </c>
      <c r="AA36" s="614">
        <v>85696.843999999997</v>
      </c>
      <c r="AB36" s="614"/>
      <c r="AC36" s="614">
        <v>116608.13499999999</v>
      </c>
      <c r="AD36" s="616">
        <v>124895.92</v>
      </c>
    </row>
    <row r="37" spans="2:30" s="636" customFormat="1" ht="17.100000000000001" customHeight="1">
      <c r="B37" s="634"/>
      <c r="C37" s="640"/>
      <c r="D37" s="613"/>
      <c r="E37" s="744"/>
      <c r="F37" s="640"/>
      <c r="G37" s="640"/>
      <c r="H37" s="640"/>
      <c r="I37" s="640"/>
      <c r="J37" s="640"/>
      <c r="K37" s="640"/>
      <c r="L37" s="640"/>
      <c r="M37" s="614"/>
      <c r="N37" s="614"/>
      <c r="O37" s="640"/>
      <c r="P37" s="579"/>
      <c r="Q37" s="634"/>
      <c r="R37" s="640"/>
      <c r="S37" s="640"/>
      <c r="T37" s="744"/>
      <c r="U37" s="640"/>
      <c r="V37" s="640"/>
      <c r="W37" s="640"/>
      <c r="X37" s="640"/>
      <c r="Y37" s="640"/>
      <c r="Z37" s="614"/>
      <c r="AA37" s="614"/>
      <c r="AB37" s="614"/>
      <c r="AC37" s="614"/>
      <c r="AD37" s="616"/>
    </row>
    <row r="38" spans="2:30" s="636" customFormat="1" ht="17.100000000000001" customHeight="1">
      <c r="B38" s="671" t="s">
        <v>474</v>
      </c>
      <c r="C38" s="640" t="s">
        <v>40</v>
      </c>
      <c r="D38" s="714" t="s">
        <v>459</v>
      </c>
      <c r="E38" s="714" t="s">
        <v>459</v>
      </c>
      <c r="F38" s="640"/>
      <c r="G38" s="640">
        <v>479.91999999999996</v>
      </c>
      <c r="H38" s="640">
        <v>971.36599999999999</v>
      </c>
      <c r="I38" s="640"/>
      <c r="J38" s="640">
        <v>32718.819999999996</v>
      </c>
      <c r="K38" s="640">
        <v>61592.82</v>
      </c>
      <c r="L38" s="640"/>
      <c r="M38" s="614">
        <v>565.79</v>
      </c>
      <c r="N38" s="614">
        <v>1785.194</v>
      </c>
      <c r="O38" s="640"/>
      <c r="P38" s="579"/>
      <c r="Q38" s="671" t="s">
        <v>474</v>
      </c>
      <c r="R38" s="640" t="s">
        <v>40</v>
      </c>
      <c r="S38" s="640">
        <v>974.26552000000004</v>
      </c>
      <c r="T38" s="744"/>
      <c r="U38" s="640">
        <v>26735.335999999999</v>
      </c>
      <c r="V38" s="640"/>
      <c r="W38" s="640">
        <v>101131.632</v>
      </c>
      <c r="X38" s="640">
        <v>117585.514</v>
      </c>
      <c r="Y38" s="640"/>
      <c r="Z38" s="614">
        <v>67586.64</v>
      </c>
      <c r="AA38" s="614">
        <v>91536.364000000001</v>
      </c>
      <c r="AB38" s="614"/>
      <c r="AC38" s="614">
        <v>93597.604999999996</v>
      </c>
      <c r="AD38" s="616">
        <v>100860.883</v>
      </c>
    </row>
    <row r="39" spans="2:30" s="636" customFormat="1" ht="17.100000000000001" customHeight="1">
      <c r="B39" s="634"/>
      <c r="C39" s="635" t="s">
        <v>33</v>
      </c>
      <c r="D39" s="613">
        <v>0.75600000000000001</v>
      </c>
      <c r="E39" s="744">
        <v>234</v>
      </c>
      <c r="F39" s="640"/>
      <c r="G39" s="640">
        <v>907.92000000000019</v>
      </c>
      <c r="H39" s="640">
        <v>1527.846</v>
      </c>
      <c r="I39" s="640"/>
      <c r="J39" s="640">
        <v>27574.380000000016</v>
      </c>
      <c r="K39" s="640">
        <v>48590.648000000001</v>
      </c>
      <c r="L39" s="640"/>
      <c r="M39" s="614">
        <v>844.52</v>
      </c>
      <c r="N39" s="614">
        <v>2883.1460000000002</v>
      </c>
      <c r="O39" s="640"/>
      <c r="P39" s="579"/>
      <c r="Q39" s="634"/>
      <c r="R39" s="635" t="s">
        <v>33</v>
      </c>
      <c r="S39" s="640">
        <v>939.57445000000007</v>
      </c>
      <c r="T39" s="744"/>
      <c r="U39" s="640">
        <v>26294.373</v>
      </c>
      <c r="V39" s="640"/>
      <c r="W39" s="640">
        <v>182950.489</v>
      </c>
      <c r="X39" s="640">
        <v>230083.85399999999</v>
      </c>
      <c r="Y39" s="640"/>
      <c r="Z39" s="614">
        <v>34102.11</v>
      </c>
      <c r="AA39" s="614">
        <v>62900.468999999997</v>
      </c>
      <c r="AB39" s="614"/>
      <c r="AC39" s="614">
        <v>76685.717999999993</v>
      </c>
      <c r="AD39" s="616">
        <v>92075.851999999999</v>
      </c>
    </row>
    <row r="40" spans="2:30" s="636" customFormat="1" ht="17.100000000000001" customHeight="1">
      <c r="B40" s="634"/>
      <c r="C40" s="635" t="s">
        <v>34</v>
      </c>
      <c r="D40" s="613">
        <v>1.47</v>
      </c>
      <c r="E40" s="744">
        <v>455</v>
      </c>
      <c r="F40" s="640"/>
      <c r="G40" s="640">
        <v>2328.61</v>
      </c>
      <c r="H40" s="640">
        <v>3343.7779999999998</v>
      </c>
      <c r="I40" s="640"/>
      <c r="J40" s="640">
        <v>25742.23</v>
      </c>
      <c r="K40" s="640">
        <v>48277.635000000002</v>
      </c>
      <c r="L40" s="640"/>
      <c r="M40" s="614">
        <v>990.96</v>
      </c>
      <c r="N40" s="614">
        <v>2986.4110000000001</v>
      </c>
      <c r="O40" s="640"/>
      <c r="P40" s="579"/>
      <c r="Q40" s="634"/>
      <c r="R40" s="635" t="s">
        <v>34</v>
      </c>
      <c r="S40" s="640">
        <v>981.00635999999986</v>
      </c>
      <c r="T40" s="744"/>
      <c r="U40" s="640">
        <v>29159.120999999999</v>
      </c>
      <c r="V40" s="640"/>
      <c r="W40" s="640">
        <v>133867.18900000001</v>
      </c>
      <c r="X40" s="640">
        <v>176770.54399999999</v>
      </c>
      <c r="Y40" s="640"/>
      <c r="Z40" s="614">
        <v>64900.9</v>
      </c>
      <c r="AA40" s="614">
        <v>110864.107</v>
      </c>
      <c r="AB40" s="614"/>
      <c r="AC40" s="614">
        <v>98439.580760000012</v>
      </c>
      <c r="AD40" s="616">
        <v>133218.01500000001</v>
      </c>
    </row>
    <row r="41" spans="2:30" s="636" customFormat="1" ht="17.100000000000001" customHeight="1">
      <c r="B41" s="634"/>
      <c r="C41" s="635" t="s">
        <v>312</v>
      </c>
      <c r="D41" s="613">
        <v>0.92400000000000004</v>
      </c>
      <c r="E41" s="744">
        <v>321.2</v>
      </c>
      <c r="F41" s="640"/>
      <c r="G41" s="640">
        <v>3682.34</v>
      </c>
      <c r="H41" s="640">
        <v>6064.4480000000003</v>
      </c>
      <c r="I41" s="640"/>
      <c r="J41" s="640">
        <v>38844.79</v>
      </c>
      <c r="K41" s="640">
        <v>81800.009000000005</v>
      </c>
      <c r="L41" s="640"/>
      <c r="M41" s="614">
        <v>504.43</v>
      </c>
      <c r="N41" s="614">
        <v>1754.529</v>
      </c>
      <c r="O41" s="640"/>
      <c r="P41" s="579"/>
      <c r="Q41" s="634"/>
      <c r="R41" s="635" t="s">
        <v>312</v>
      </c>
      <c r="S41" s="640">
        <v>947</v>
      </c>
      <c r="T41" s="744"/>
      <c r="U41" s="640">
        <v>26297.391</v>
      </c>
      <c r="V41" s="640"/>
      <c r="W41" s="640">
        <v>130940.359</v>
      </c>
      <c r="X41" s="640">
        <v>168352.40299999999</v>
      </c>
      <c r="Y41" s="640"/>
      <c r="Z41" s="614">
        <v>29321.79</v>
      </c>
      <c r="AA41" s="614">
        <v>32565.748</v>
      </c>
      <c r="AB41" s="614"/>
      <c r="AC41" s="614">
        <v>72473.539999999994</v>
      </c>
      <c r="AD41" s="616">
        <v>104986.68799999999</v>
      </c>
    </row>
    <row r="42" spans="2:30" s="636" customFormat="1" ht="17.100000000000001" customHeight="1">
      <c r="B42" s="634"/>
      <c r="C42" s="635" t="s">
        <v>35</v>
      </c>
      <c r="D42" s="714" t="s">
        <v>459</v>
      </c>
      <c r="E42" s="714" t="s">
        <v>459</v>
      </c>
      <c r="F42" s="640"/>
      <c r="G42" s="640">
        <v>1610.69</v>
      </c>
      <c r="H42" s="640">
        <v>2668.8310000000001</v>
      </c>
      <c r="I42" s="640"/>
      <c r="J42" s="640">
        <v>28855.509999999995</v>
      </c>
      <c r="K42" s="640">
        <v>58523.131999999998</v>
      </c>
      <c r="L42" s="640"/>
      <c r="M42" s="614">
        <v>516.47</v>
      </c>
      <c r="N42" s="614">
        <v>1509.5540000000001</v>
      </c>
      <c r="O42" s="640"/>
      <c r="P42" s="579"/>
      <c r="Q42" s="634"/>
      <c r="R42" s="635" t="s">
        <v>35</v>
      </c>
      <c r="S42" s="640">
        <v>660.08427999999992</v>
      </c>
      <c r="T42" s="744"/>
      <c r="U42" s="640">
        <v>18979.442999999999</v>
      </c>
      <c r="V42" s="640"/>
      <c r="W42" s="640">
        <v>150768.15299999999</v>
      </c>
      <c r="X42" s="640">
        <v>191213.91</v>
      </c>
      <c r="Y42" s="640"/>
      <c r="Z42" s="614">
        <v>36555.370000000003</v>
      </c>
      <c r="AA42" s="614">
        <v>69002.611999999994</v>
      </c>
      <c r="AB42" s="614"/>
      <c r="AC42" s="614">
        <v>120156.21</v>
      </c>
      <c r="AD42" s="616">
        <v>163855.03</v>
      </c>
    </row>
    <row r="43" spans="2:30" s="636" customFormat="1" ht="17.100000000000001" customHeight="1">
      <c r="B43" s="634"/>
      <c r="C43" s="635" t="s">
        <v>36</v>
      </c>
      <c r="D43" s="613">
        <v>3.6539999999999999</v>
      </c>
      <c r="E43" s="744">
        <v>1197</v>
      </c>
      <c r="F43" s="640"/>
      <c r="G43" s="640">
        <v>1471.3100000000002</v>
      </c>
      <c r="H43" s="640">
        <v>2591.9259999999999</v>
      </c>
      <c r="I43" s="640"/>
      <c r="J43" s="640">
        <v>29619.760000000006</v>
      </c>
      <c r="K43" s="640">
        <v>67304.380999999994</v>
      </c>
      <c r="L43" s="640"/>
      <c r="M43" s="614">
        <v>1399.9399999999998</v>
      </c>
      <c r="N43" s="614">
        <v>4600.1559999999999</v>
      </c>
      <c r="O43" s="640"/>
      <c r="P43" s="579"/>
      <c r="Q43" s="634"/>
      <c r="R43" s="635" t="s">
        <v>36</v>
      </c>
      <c r="S43" s="640">
        <v>817.47562000000016</v>
      </c>
      <c r="T43" s="744"/>
      <c r="U43" s="640">
        <v>23273.431</v>
      </c>
      <c r="V43" s="640"/>
      <c r="W43" s="640">
        <v>257208.38500000001</v>
      </c>
      <c r="X43" s="640">
        <v>328835.96299999999</v>
      </c>
      <c r="Y43" s="640"/>
      <c r="Z43" s="614" t="s">
        <v>189</v>
      </c>
      <c r="AA43" s="614" t="s">
        <v>189</v>
      </c>
      <c r="AB43" s="614"/>
      <c r="AC43" s="614">
        <v>130456.52</v>
      </c>
      <c r="AD43" s="616">
        <v>194346.69099999999</v>
      </c>
    </row>
    <row r="44" spans="2:30" s="636" customFormat="1" ht="17.100000000000001" customHeight="1">
      <c r="B44" s="634"/>
      <c r="C44" s="635" t="s">
        <v>448</v>
      </c>
      <c r="D44" s="613">
        <v>3.1080000000000001</v>
      </c>
      <c r="E44" s="744">
        <v>962</v>
      </c>
      <c r="F44" s="640"/>
      <c r="G44" s="640">
        <v>2932.67</v>
      </c>
      <c r="H44" s="640">
        <v>4845.2489999999998</v>
      </c>
      <c r="I44" s="640"/>
      <c r="J44" s="640">
        <v>33407.140000000021</v>
      </c>
      <c r="K44" s="640">
        <v>74561.494999999995</v>
      </c>
      <c r="L44" s="640"/>
      <c r="M44" s="614">
        <v>508.32000000000005</v>
      </c>
      <c r="N44" s="614">
        <v>1541.509</v>
      </c>
      <c r="O44" s="640"/>
      <c r="P44" s="579"/>
      <c r="Q44" s="634"/>
      <c r="R44" s="635" t="s">
        <v>448</v>
      </c>
      <c r="S44" s="640">
        <v>824.17655999999977</v>
      </c>
      <c r="T44" s="744"/>
      <c r="U44" s="640">
        <v>24965.063999999998</v>
      </c>
      <c r="V44" s="640"/>
      <c r="W44" s="640">
        <v>116633.20699999999</v>
      </c>
      <c r="X44" s="640">
        <v>149827.57800000001</v>
      </c>
      <c r="Y44" s="640"/>
      <c r="Z44" s="614" t="s">
        <v>189</v>
      </c>
      <c r="AA44" s="614" t="s">
        <v>189</v>
      </c>
      <c r="AB44" s="614"/>
      <c r="AC44" s="614">
        <v>137927.64499999999</v>
      </c>
      <c r="AD44" s="616">
        <v>249113.33100000001</v>
      </c>
    </row>
    <row r="45" spans="2:30" s="636" customFormat="1" ht="17.100000000000001" customHeight="1">
      <c r="B45" s="634"/>
      <c r="C45" s="635" t="s">
        <v>37</v>
      </c>
      <c r="D45" s="613">
        <v>3.57</v>
      </c>
      <c r="E45" s="744">
        <v>1271.2</v>
      </c>
      <c r="F45" s="640"/>
      <c r="G45" s="640">
        <v>2338.25</v>
      </c>
      <c r="H45" s="640">
        <v>4719.38</v>
      </c>
      <c r="I45" s="640"/>
      <c r="J45" s="640">
        <v>22001.510000000006</v>
      </c>
      <c r="K45" s="640">
        <v>48948.27</v>
      </c>
      <c r="L45" s="640"/>
      <c r="M45" s="614">
        <v>441.6</v>
      </c>
      <c r="N45" s="614">
        <v>2072.6170000000002</v>
      </c>
      <c r="O45" s="640"/>
      <c r="P45" s="579"/>
      <c r="Q45" s="634"/>
      <c r="R45" s="635" t="s">
        <v>37</v>
      </c>
      <c r="S45" s="640">
        <v>800.89420000000007</v>
      </c>
      <c r="T45" s="744"/>
      <c r="U45" s="640">
        <v>23837.682000000001</v>
      </c>
      <c r="V45" s="640"/>
      <c r="W45" s="640">
        <v>216648.894</v>
      </c>
      <c r="X45" s="640">
        <v>270623.23</v>
      </c>
      <c r="Y45" s="640"/>
      <c r="Z45" s="614" t="s">
        <v>189</v>
      </c>
      <c r="AA45" s="614" t="s">
        <v>189</v>
      </c>
      <c r="AB45" s="614"/>
      <c r="AC45" s="614">
        <v>89927.06</v>
      </c>
      <c r="AD45" s="616">
        <v>171679.31400000001</v>
      </c>
    </row>
    <row r="46" spans="2:30" s="636" customFormat="1" ht="17.100000000000001" customHeight="1">
      <c r="B46" s="634"/>
      <c r="C46" s="635" t="s">
        <v>449</v>
      </c>
      <c r="D46" s="613">
        <v>1.008</v>
      </c>
      <c r="E46" s="744">
        <v>384</v>
      </c>
      <c r="F46" s="640"/>
      <c r="G46" s="640">
        <v>1351.8200000000002</v>
      </c>
      <c r="H46" s="640">
        <v>2846.0050000000001</v>
      </c>
      <c r="I46" s="640"/>
      <c r="J46" s="640">
        <v>21139.510000000002</v>
      </c>
      <c r="K46" s="640">
        <v>46860.900999999998</v>
      </c>
      <c r="L46" s="640"/>
      <c r="M46" s="614">
        <v>872.17000000000007</v>
      </c>
      <c r="N46" s="614">
        <v>2520.127</v>
      </c>
      <c r="O46" s="640"/>
      <c r="P46" s="579"/>
      <c r="Q46" s="634"/>
      <c r="R46" s="635" t="s">
        <v>449</v>
      </c>
      <c r="S46" s="640">
        <v>923.4072000000001</v>
      </c>
      <c r="T46" s="744"/>
      <c r="U46" s="640">
        <v>30072.179</v>
      </c>
      <c r="V46" s="640"/>
      <c r="W46" s="640">
        <v>177456.50700000001</v>
      </c>
      <c r="X46" s="640">
        <v>241181.63800000001</v>
      </c>
      <c r="Y46" s="640"/>
      <c r="Z46" s="614">
        <v>92802.37</v>
      </c>
      <c r="AA46" s="614">
        <v>194685.318</v>
      </c>
      <c r="AB46" s="614"/>
      <c r="AC46" s="614">
        <v>79114.845000000001</v>
      </c>
      <c r="AD46" s="616">
        <v>140322.15400000001</v>
      </c>
    </row>
    <row r="47" spans="2:30" s="636" customFormat="1" ht="17.100000000000001" customHeight="1">
      <c r="B47" s="634"/>
      <c r="C47" s="635" t="s">
        <v>38</v>
      </c>
      <c r="D47" s="613">
        <v>4.1159999999999997</v>
      </c>
      <c r="E47" s="744">
        <v>1390.4</v>
      </c>
      <c r="F47" s="640"/>
      <c r="G47" s="640">
        <v>2983.9999999999995</v>
      </c>
      <c r="H47" s="640">
        <v>5323.0770000000002</v>
      </c>
      <c r="I47" s="640"/>
      <c r="J47" s="640">
        <v>30446.629999999997</v>
      </c>
      <c r="K47" s="640">
        <v>75133.346999999994</v>
      </c>
      <c r="L47" s="640"/>
      <c r="M47" s="614">
        <v>613.19999999999993</v>
      </c>
      <c r="N47" s="614">
        <v>2359.511</v>
      </c>
      <c r="O47" s="640"/>
      <c r="P47" s="579"/>
      <c r="Q47" s="634"/>
      <c r="R47" s="635" t="s">
        <v>38</v>
      </c>
      <c r="S47" s="640">
        <v>803.68905999999981</v>
      </c>
      <c r="T47" s="744"/>
      <c r="U47" s="640">
        <v>25859.402999999998</v>
      </c>
      <c r="V47" s="640"/>
      <c r="W47" s="640">
        <v>158416.965</v>
      </c>
      <c r="X47" s="640">
        <v>257199.821</v>
      </c>
      <c r="Y47" s="640"/>
      <c r="Z47" s="614" t="s">
        <v>189</v>
      </c>
      <c r="AA47" s="614" t="s">
        <v>189</v>
      </c>
      <c r="AB47" s="614"/>
      <c r="AC47" s="614">
        <v>94570.329889999994</v>
      </c>
      <c r="AD47" s="616">
        <v>163083.78099999999</v>
      </c>
    </row>
    <row r="48" spans="2:30" s="636" customFormat="1" ht="17.100000000000001" customHeight="1">
      <c r="B48" s="634"/>
      <c r="C48" s="635" t="s">
        <v>41</v>
      </c>
      <c r="D48" s="613">
        <v>9.6050000000000004</v>
      </c>
      <c r="E48" s="744">
        <v>1235.2</v>
      </c>
      <c r="F48" s="640"/>
      <c r="G48" s="640">
        <v>1653.6</v>
      </c>
      <c r="H48" s="640">
        <v>2852.8330000000001</v>
      </c>
      <c r="I48" s="640"/>
      <c r="J48" s="640">
        <v>52005.04</v>
      </c>
      <c r="K48" s="640">
        <v>129908.558</v>
      </c>
      <c r="L48" s="640"/>
      <c r="M48" s="614">
        <v>1038.3700000000001</v>
      </c>
      <c r="N48" s="614">
        <v>3931.904</v>
      </c>
      <c r="O48" s="640"/>
      <c r="P48" s="579"/>
      <c r="Q48" s="634"/>
      <c r="R48" s="635" t="s">
        <v>41</v>
      </c>
      <c r="S48" s="640">
        <v>1094.32482</v>
      </c>
      <c r="T48" s="744"/>
      <c r="U48" s="640">
        <v>35400.169000000002</v>
      </c>
      <c r="V48" s="640"/>
      <c r="W48" s="640">
        <v>154517.82399999999</v>
      </c>
      <c r="X48" s="640">
        <v>243959.166</v>
      </c>
      <c r="Y48" s="640"/>
      <c r="Z48" s="614">
        <v>25300.09</v>
      </c>
      <c r="AA48" s="614">
        <v>56285.758000000002</v>
      </c>
      <c r="AB48" s="614"/>
      <c r="AC48" s="614">
        <v>111433.151</v>
      </c>
      <c r="AD48" s="616">
        <v>250042.984</v>
      </c>
    </row>
    <row r="49" spans="1:35" s="636" customFormat="1" ht="17.100000000000001" customHeight="1">
      <c r="B49" s="634"/>
      <c r="C49" s="635" t="s">
        <v>39</v>
      </c>
      <c r="D49" s="613">
        <v>2.7120000000000002</v>
      </c>
      <c r="E49" s="744">
        <v>384</v>
      </c>
      <c r="F49" s="640"/>
      <c r="G49" s="640">
        <v>3567.97</v>
      </c>
      <c r="H49" s="640">
        <v>5643.5950000000003</v>
      </c>
      <c r="I49" s="640"/>
      <c r="J49" s="640">
        <v>43875.710000000014</v>
      </c>
      <c r="K49" s="640">
        <v>113460.304</v>
      </c>
      <c r="L49" s="640"/>
      <c r="M49" s="614">
        <v>1548.9299999999998</v>
      </c>
      <c r="N49" s="614">
        <v>5554.616</v>
      </c>
      <c r="O49" s="640"/>
      <c r="P49" s="579"/>
      <c r="Q49" s="634"/>
      <c r="R49" s="635" t="s">
        <v>39</v>
      </c>
      <c r="S49" s="640">
        <v>805.72926999999993</v>
      </c>
      <c r="T49" s="744"/>
      <c r="U49" s="640">
        <v>24138.286</v>
      </c>
      <c r="V49" s="640"/>
      <c r="W49" s="640">
        <v>83575.297000000006</v>
      </c>
      <c r="X49" s="640">
        <v>133553.52499999999</v>
      </c>
      <c r="Y49" s="640"/>
      <c r="Z49" s="614">
        <v>69003.210000000006</v>
      </c>
      <c r="AA49" s="614">
        <v>134720.68799999999</v>
      </c>
      <c r="AB49" s="614"/>
      <c r="AC49" s="614">
        <v>102531.99754000001</v>
      </c>
      <c r="AD49" s="616">
        <v>296738.33799999999</v>
      </c>
    </row>
    <row r="50" spans="1:35" s="636" customFormat="1" ht="17.100000000000001" customHeight="1">
      <c r="B50" s="634"/>
      <c r="C50" s="635"/>
      <c r="D50" s="613"/>
      <c r="E50" s="744"/>
      <c r="F50" s="640"/>
      <c r="G50" s="640"/>
      <c r="H50" s="640"/>
      <c r="I50" s="640"/>
      <c r="J50" s="640"/>
      <c r="K50" s="640"/>
      <c r="L50" s="640"/>
      <c r="M50" s="614"/>
      <c r="N50" s="614"/>
      <c r="O50" s="640"/>
      <c r="P50" s="579"/>
      <c r="Q50" s="634"/>
      <c r="R50" s="635"/>
      <c r="S50" s="640"/>
      <c r="T50" s="744"/>
      <c r="U50" s="640"/>
      <c r="V50" s="640"/>
      <c r="W50" s="640"/>
      <c r="X50" s="640"/>
      <c r="Y50" s="640"/>
      <c r="Z50" s="614"/>
      <c r="AA50" s="614"/>
      <c r="AB50" s="614"/>
      <c r="AC50" s="614"/>
      <c r="AD50" s="616"/>
    </row>
    <row r="51" spans="1:35" s="636" customFormat="1" ht="17.100000000000001" customHeight="1">
      <c r="B51" s="634" t="s">
        <v>491</v>
      </c>
      <c r="C51" s="635" t="s">
        <v>40</v>
      </c>
      <c r="D51" s="613">
        <v>2</v>
      </c>
      <c r="E51" s="744">
        <v>326</v>
      </c>
      <c r="F51" s="640"/>
      <c r="G51" s="640">
        <v>2210.88</v>
      </c>
      <c r="H51" s="640">
        <v>3342</v>
      </c>
      <c r="I51" s="640"/>
      <c r="J51" s="640">
        <v>45556.51</v>
      </c>
      <c r="K51" s="640">
        <v>132170</v>
      </c>
      <c r="L51" s="640"/>
      <c r="M51" s="614">
        <v>520.79999999999995</v>
      </c>
      <c r="N51" s="614">
        <v>1974</v>
      </c>
      <c r="O51" s="640"/>
      <c r="P51" s="579"/>
      <c r="Q51" s="634" t="s">
        <v>491</v>
      </c>
      <c r="R51" s="635" t="s">
        <v>40</v>
      </c>
      <c r="S51" s="640">
        <v>773.6</v>
      </c>
      <c r="T51" s="744"/>
      <c r="U51" s="640">
        <v>24780</v>
      </c>
      <c r="V51" s="640"/>
      <c r="W51" s="640">
        <v>160052.26999999999</v>
      </c>
      <c r="X51" s="640">
        <v>235722.79</v>
      </c>
      <c r="Y51" s="640"/>
      <c r="Z51" s="614">
        <v>47018.36</v>
      </c>
      <c r="AA51" s="614">
        <v>78891</v>
      </c>
      <c r="AB51" s="614"/>
      <c r="AC51" s="614">
        <v>142242.31</v>
      </c>
      <c r="AD51" s="616">
        <v>470887.14</v>
      </c>
    </row>
    <row r="52" spans="1:35" ht="17.100000000000001" customHeight="1" thickBo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row>
    <row r="53" spans="1:35" s="244" customFormat="1" ht="17.100000000000001" customHeight="1">
      <c r="B53" s="431"/>
      <c r="C53" s="431"/>
      <c r="D53" s="317"/>
      <c r="E53" s="317"/>
      <c r="F53" s="317"/>
      <c r="G53" s="317"/>
      <c r="H53" s="317"/>
      <c r="I53" s="317"/>
      <c r="J53" s="317"/>
      <c r="K53" s="317"/>
      <c r="L53" s="317"/>
      <c r="M53" s="317"/>
      <c r="N53" s="317"/>
      <c r="O53" s="317"/>
      <c r="P53" s="434"/>
      <c r="Q53" s="431"/>
      <c r="R53" s="431"/>
      <c r="S53" s="317"/>
      <c r="T53" s="317"/>
      <c r="U53" s="317"/>
      <c r="V53" s="317"/>
      <c r="W53" s="317"/>
      <c r="X53" s="317"/>
      <c r="Y53" s="317"/>
      <c r="Z53" s="317"/>
      <c r="AA53" s="317"/>
      <c r="AB53" s="317"/>
      <c r="AC53" s="317"/>
      <c r="AD53" s="317"/>
    </row>
    <row r="54" spans="1:35" s="244" customFormat="1" ht="17.100000000000001" customHeight="1">
      <c r="B54" s="787"/>
      <c r="C54" s="579"/>
      <c r="D54" s="579"/>
      <c r="E54" s="579"/>
      <c r="F54" s="579"/>
      <c r="G54" s="579"/>
      <c r="H54" s="579"/>
      <c r="I54" s="579"/>
      <c r="J54" s="579"/>
      <c r="K54" s="579"/>
      <c r="L54" s="579"/>
      <c r="M54" s="579"/>
      <c r="N54" s="579"/>
      <c r="O54" s="579"/>
      <c r="P54" s="579"/>
      <c r="Q54" s="787"/>
      <c r="R54" s="787"/>
      <c r="S54" s="579"/>
      <c r="T54" s="579"/>
      <c r="U54" s="579"/>
      <c r="V54" s="579"/>
      <c r="W54" s="579"/>
      <c r="X54" s="579"/>
      <c r="Y54" s="579"/>
      <c r="Z54" s="579"/>
      <c r="AA54" s="579"/>
      <c r="AB54" s="579"/>
      <c r="AC54" s="579"/>
      <c r="AD54" s="579"/>
      <c r="AE54" s="746"/>
      <c r="AF54" s="746"/>
      <c r="AG54" s="746"/>
      <c r="AH54" s="746"/>
      <c r="AI54" s="746"/>
    </row>
    <row r="55" spans="1:35" ht="15.75" customHeight="1">
      <c r="B55" s="167"/>
      <c r="C55" s="167"/>
      <c r="D55" s="167"/>
      <c r="E55" s="167"/>
      <c r="F55" s="167"/>
      <c r="G55" s="167"/>
      <c r="H55" s="167"/>
      <c r="I55" s="167"/>
      <c r="J55" s="167"/>
      <c r="K55" s="167"/>
      <c r="L55" s="167"/>
      <c r="M55" s="167"/>
      <c r="N55" s="167"/>
      <c r="O55" s="167"/>
      <c r="P55" s="317"/>
      <c r="Q55" s="167"/>
      <c r="R55" s="167"/>
      <c r="S55" s="167"/>
      <c r="T55" s="167"/>
      <c r="U55" s="167"/>
      <c r="V55" s="167"/>
      <c r="W55" s="167"/>
      <c r="X55" s="167"/>
      <c r="Y55" s="167"/>
      <c r="Z55" s="167"/>
      <c r="AA55" s="167"/>
      <c r="AB55" s="167"/>
      <c r="AC55" s="167"/>
      <c r="AD55" s="167"/>
    </row>
    <row r="56" spans="1:35" ht="15.75" customHeight="1">
      <c r="B56" s="167"/>
      <c r="C56" s="167"/>
      <c r="D56" s="167"/>
      <c r="E56" s="167"/>
      <c r="F56" s="167"/>
      <c r="G56" s="167"/>
      <c r="H56" s="167"/>
      <c r="I56" s="167"/>
      <c r="J56" s="167"/>
      <c r="K56" s="167"/>
      <c r="L56" s="167"/>
      <c r="M56" s="167"/>
      <c r="N56" s="167"/>
      <c r="O56" s="167"/>
      <c r="P56" s="317"/>
      <c r="Q56" s="167"/>
      <c r="R56" s="167"/>
      <c r="S56" s="167"/>
      <c r="T56" s="167"/>
      <c r="U56" s="167"/>
      <c r="V56" s="167"/>
      <c r="W56" s="167"/>
      <c r="X56" s="167"/>
      <c r="Y56" s="167"/>
      <c r="Z56" s="167"/>
      <c r="AA56" s="167"/>
      <c r="AB56" s="167"/>
      <c r="AC56" s="167"/>
      <c r="AD56" s="167"/>
    </row>
    <row r="57" spans="1:35" ht="17.100000000000001" customHeight="1">
      <c r="B57" s="438"/>
      <c r="C57" s="167"/>
      <c r="D57" s="167"/>
      <c r="E57" s="167"/>
      <c r="F57" s="167"/>
      <c r="G57" s="167"/>
      <c r="H57" s="167"/>
      <c r="I57" s="167"/>
      <c r="J57" s="167"/>
      <c r="K57" s="167"/>
      <c r="L57" s="167"/>
      <c r="M57" s="167"/>
      <c r="N57" s="167"/>
      <c r="O57" s="167"/>
      <c r="P57" s="167"/>
      <c r="Q57" s="439"/>
      <c r="R57" s="167"/>
      <c r="S57" s="167"/>
      <c r="T57" s="167"/>
      <c r="U57" s="167"/>
      <c r="V57" s="167"/>
      <c r="W57" s="167"/>
      <c r="X57" s="167"/>
      <c r="Y57" s="167"/>
      <c r="Z57" s="167"/>
      <c r="AA57" s="167"/>
      <c r="AB57" s="167"/>
      <c r="AC57" s="167"/>
      <c r="AD57" s="167"/>
    </row>
    <row r="58" spans="1:35" s="168" customFormat="1" ht="17.100000000000001" customHeight="1">
      <c r="B58" s="902"/>
      <c r="C58" s="902"/>
      <c r="D58" s="902"/>
      <c r="E58" s="902"/>
      <c r="F58" s="902"/>
      <c r="G58" s="902"/>
      <c r="H58" s="902"/>
      <c r="I58" s="902"/>
      <c r="J58" s="902"/>
      <c r="K58" s="902"/>
      <c r="L58" s="902"/>
      <c r="M58" s="902"/>
      <c r="N58" s="902"/>
      <c r="O58" s="902"/>
      <c r="P58" s="902"/>
      <c r="Q58" s="902"/>
      <c r="R58" s="902"/>
      <c r="S58" s="902"/>
      <c r="T58" s="902"/>
      <c r="U58" s="902"/>
      <c r="V58" s="902"/>
      <c r="W58" s="902"/>
      <c r="X58" s="902"/>
      <c r="Y58" s="902"/>
      <c r="Z58" s="902"/>
      <c r="AA58" s="902"/>
      <c r="AB58" s="902"/>
      <c r="AC58" s="902"/>
      <c r="AD58" s="902"/>
    </row>
    <row r="59" spans="1:35" ht="17.100000000000001" customHeight="1"/>
    <row r="60" spans="1:35" ht="17.100000000000001" customHeight="1"/>
    <row r="61" spans="1:35" ht="17.100000000000001" customHeight="1">
      <c r="C61" s="207"/>
      <c r="D61" s="206"/>
      <c r="E61" s="206"/>
      <c r="F61" s="206"/>
      <c r="G61" s="206"/>
      <c r="H61" s="206"/>
      <c r="I61" s="206"/>
      <c r="J61" s="206"/>
      <c r="K61" s="206"/>
      <c r="L61" s="206"/>
      <c r="M61" s="206"/>
      <c r="N61" s="206"/>
      <c r="O61" s="206"/>
      <c r="Q61" s="206"/>
      <c r="R61" s="206"/>
      <c r="S61" s="206"/>
      <c r="T61" s="206"/>
      <c r="U61" s="206"/>
      <c r="V61" s="206"/>
      <c r="W61" s="206"/>
      <c r="X61" s="206"/>
      <c r="Y61" s="206"/>
      <c r="Z61" s="206"/>
      <c r="AA61" s="206"/>
      <c r="AB61" s="206"/>
      <c r="AC61" s="206"/>
      <c r="AD61" s="206"/>
    </row>
    <row r="62" spans="1:35" ht="17.100000000000001" customHeight="1">
      <c r="C62" s="207"/>
      <c r="D62" s="206"/>
      <c r="E62" s="206"/>
      <c r="F62" s="206"/>
      <c r="G62" s="206"/>
      <c r="H62" s="206"/>
      <c r="I62" s="206"/>
      <c r="J62" s="206"/>
      <c r="K62" s="206"/>
      <c r="L62" s="206"/>
      <c r="M62" s="206"/>
      <c r="N62" s="206"/>
      <c r="O62" s="206"/>
      <c r="Q62" s="206"/>
      <c r="R62" s="206"/>
      <c r="S62" s="206"/>
      <c r="T62" s="206"/>
      <c r="U62" s="206"/>
      <c r="V62" s="206"/>
      <c r="W62" s="206"/>
      <c r="X62" s="206"/>
      <c r="Y62" s="206"/>
      <c r="Z62" s="206"/>
      <c r="AA62" s="206"/>
      <c r="AB62" s="206"/>
      <c r="AC62" s="206"/>
      <c r="AD62" s="206"/>
    </row>
    <row r="63" spans="1:35" ht="17.100000000000001" customHeight="1">
      <c r="B63" s="169"/>
      <c r="P63" s="170"/>
      <c r="R63" s="207"/>
    </row>
    <row r="64" spans="1:35" ht="17.100000000000001" customHeight="1">
      <c r="Q64" s="169"/>
    </row>
    <row r="65" spans="1:17">
      <c r="A65" s="170"/>
      <c r="B65" s="171"/>
    </row>
    <row r="66" spans="1:17">
      <c r="B66" s="172"/>
      <c r="O66" s="170"/>
      <c r="Q66" s="171"/>
    </row>
    <row r="67" spans="1:17">
      <c r="Q67" s="172"/>
    </row>
  </sheetData>
  <mergeCells count="43">
    <mergeCell ref="B7:C7"/>
    <mergeCell ref="B1:C2"/>
    <mergeCell ref="Q1:R2"/>
    <mergeCell ref="B5:C5"/>
    <mergeCell ref="D5:E5"/>
    <mergeCell ref="G5:H5"/>
    <mergeCell ref="J5:K5"/>
    <mergeCell ref="M5:N5"/>
    <mergeCell ref="Q5:R5"/>
    <mergeCell ref="Q7:R7"/>
    <mergeCell ref="B8:C8"/>
    <mergeCell ref="D8:E9"/>
    <mergeCell ref="G8:H8"/>
    <mergeCell ref="J8:K8"/>
    <mergeCell ref="M8:N8"/>
    <mergeCell ref="AD12:AD13"/>
    <mergeCell ref="Q8:R8"/>
    <mergeCell ref="S8:U9"/>
    <mergeCell ref="W8:X8"/>
    <mergeCell ref="S5:U7"/>
    <mergeCell ref="W5:X5"/>
    <mergeCell ref="Q6:R6"/>
    <mergeCell ref="Z6:AA6"/>
    <mergeCell ref="AC6:AD6"/>
    <mergeCell ref="AC7:AD7"/>
    <mergeCell ref="Z5:AB5"/>
    <mergeCell ref="AC5:AD5"/>
    <mergeCell ref="B58:N58"/>
    <mergeCell ref="O58:AD58"/>
    <mergeCell ref="B6:C6"/>
    <mergeCell ref="M6:N6"/>
    <mergeCell ref="Z8:AA9"/>
    <mergeCell ref="AC8:AD9"/>
    <mergeCell ref="E12:E13"/>
    <mergeCell ref="H12:H13"/>
    <mergeCell ref="K12:K13"/>
    <mergeCell ref="N12:N13"/>
    <mergeCell ref="T12:T13"/>
    <mergeCell ref="U12:U13"/>
    <mergeCell ref="X12:X13"/>
    <mergeCell ref="Y12:Y13"/>
    <mergeCell ref="AA12:AA13"/>
    <mergeCell ref="AB12:AB14"/>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6" max="8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J59"/>
  <sheetViews>
    <sheetView showGridLines="0" view="pageBreakPreview" topLeftCell="B1" zoomScale="80" zoomScaleNormal="80" zoomScaleSheetLayoutView="80" workbookViewId="0">
      <pane xSplit="2" ySplit="13" topLeftCell="D14" activePane="bottomRight" state="frozen"/>
      <selection activeCell="AE49" sqref="AE49"/>
      <selection pane="topRight" activeCell="AE49" sqref="AE49"/>
      <selection pane="bottomLeft" activeCell="AE49" sqref="AE49"/>
      <selection pane="bottomRight" activeCell="AE49" sqref="AE49"/>
    </sheetView>
  </sheetViews>
  <sheetFormatPr defaultRowHeight="14.25"/>
  <cols>
    <col min="1" max="1" width="4.42578125" style="166" hidden="1" customWidth="1"/>
    <col min="2" max="2" width="7" style="166" customWidth="1"/>
    <col min="3" max="3" width="6.42578125" style="166" customWidth="1"/>
    <col min="4" max="4" width="9.28515625" style="166" customWidth="1"/>
    <col min="5" max="5" width="0.5703125" style="166" customWidth="1"/>
    <col min="6" max="6" width="10.28515625" style="166" customWidth="1"/>
    <col min="7" max="7" width="2.7109375" style="166" customWidth="1"/>
    <col min="8" max="8" width="9" style="166" customWidth="1"/>
    <col min="9" max="9" width="10" style="166" customWidth="1"/>
    <col min="10" max="10" width="2.7109375" style="166" customWidth="1"/>
    <col min="11" max="11" width="11.85546875" style="166" customWidth="1"/>
    <col min="12" max="12" width="1.85546875" style="166" customWidth="1"/>
    <col min="13" max="13" width="13.140625" style="166" customWidth="1"/>
    <col min="14" max="14" width="2.7109375" style="166" customWidth="1"/>
    <col min="15" max="15" width="10.42578125" style="166" customWidth="1"/>
    <col min="16" max="16" width="1.28515625" style="166" customWidth="1"/>
    <col min="17" max="17" width="11.85546875" style="166" customWidth="1"/>
    <col min="18" max="18" width="1.7109375" style="166" customWidth="1"/>
    <col min="19" max="19" width="3" style="166" hidden="1" customWidth="1"/>
    <col min="20" max="20" width="7" style="166" customWidth="1"/>
    <col min="21" max="21" width="6.42578125" style="166" customWidth="1"/>
    <col min="22" max="22" width="10.140625" style="166" customWidth="1"/>
    <col min="23" max="23" width="0.5703125" style="166" customWidth="1"/>
    <col min="24" max="24" width="13.5703125" style="166" customWidth="1"/>
    <col min="25" max="25" width="0.28515625" style="166" customWidth="1"/>
    <col min="26" max="26" width="10.5703125" style="166" customWidth="1"/>
    <col min="27" max="27" width="1.28515625" style="166" customWidth="1"/>
    <col min="28" max="28" width="12.28515625" style="166" customWidth="1"/>
    <col min="29" max="29" width="0.5703125" style="166" customWidth="1"/>
    <col min="30" max="30" width="10.5703125" style="166" customWidth="1"/>
    <col min="31" max="31" width="13.5703125" style="166" customWidth="1"/>
    <col min="32" max="32" width="1.7109375" style="166" customWidth="1"/>
    <col min="33" max="33" width="13.140625" style="166" customWidth="1"/>
    <col min="34" max="34" width="12.7109375" style="166" customWidth="1"/>
    <col min="35" max="35" width="1" style="166" customWidth="1"/>
    <col min="36" max="16384" width="9.140625" style="166"/>
  </cols>
  <sheetData>
    <row r="1" spans="1:36" s="110" customFormat="1" ht="18" customHeight="1">
      <c r="B1" s="900" t="s">
        <v>111</v>
      </c>
      <c r="C1" s="900"/>
      <c r="D1" s="2" t="s">
        <v>112</v>
      </c>
      <c r="S1" s="111"/>
      <c r="T1" s="900" t="s">
        <v>111</v>
      </c>
      <c r="U1" s="900"/>
      <c r="V1" s="2" t="s">
        <v>113</v>
      </c>
      <c r="W1" s="112"/>
      <c r="X1" s="112"/>
      <c r="Y1" s="112"/>
      <c r="Z1" s="112"/>
      <c r="AA1" s="112"/>
      <c r="AB1" s="112"/>
      <c r="AC1" s="112"/>
      <c r="AD1" s="112"/>
      <c r="AE1" s="112"/>
      <c r="AF1" s="112"/>
      <c r="AG1" s="112"/>
      <c r="AH1" s="112"/>
    </row>
    <row r="2" spans="1:36" s="110" customFormat="1" ht="18" customHeight="1">
      <c r="A2" s="113" t="s">
        <v>114</v>
      </c>
      <c r="B2" s="900"/>
      <c r="C2" s="900"/>
      <c r="D2" s="58" t="s">
        <v>115</v>
      </c>
      <c r="S2" s="113" t="s">
        <v>108</v>
      </c>
      <c r="T2" s="900"/>
      <c r="U2" s="900"/>
      <c r="V2" s="58" t="s">
        <v>116</v>
      </c>
      <c r="W2" s="112"/>
      <c r="X2" s="112"/>
      <c r="Y2" s="112"/>
      <c r="Z2" s="112"/>
      <c r="AA2" s="112"/>
      <c r="AB2" s="112"/>
      <c r="AC2" s="112"/>
      <c r="AD2" s="112"/>
      <c r="AE2" s="112"/>
      <c r="AF2" s="112"/>
      <c r="AG2" s="112"/>
      <c r="AH2" s="112"/>
    </row>
    <row r="3" spans="1:36" s="110" customFormat="1" ht="15" customHeight="1" thickBot="1">
      <c r="A3" s="114"/>
      <c r="B3" s="114"/>
      <c r="C3" s="114"/>
      <c r="D3" s="114"/>
      <c r="E3" s="114"/>
      <c r="F3" s="114"/>
      <c r="G3" s="114"/>
      <c r="H3" s="114"/>
      <c r="I3" s="114"/>
      <c r="J3" s="114"/>
      <c r="K3" s="114"/>
      <c r="L3" s="114"/>
      <c r="M3" s="114"/>
      <c r="N3" s="114"/>
      <c r="O3" s="114"/>
      <c r="P3" s="114"/>
      <c r="Q3" s="114"/>
      <c r="R3" s="114"/>
      <c r="S3" s="114"/>
      <c r="T3" s="115"/>
      <c r="U3" s="115"/>
      <c r="V3" s="115"/>
      <c r="W3" s="115"/>
      <c r="X3" s="115"/>
      <c r="Y3" s="115"/>
      <c r="Z3" s="115"/>
      <c r="AA3" s="115"/>
      <c r="AB3" s="115"/>
      <c r="AC3" s="115"/>
      <c r="AD3" s="115"/>
      <c r="AE3" s="115"/>
      <c r="AF3" s="115"/>
      <c r="AG3" s="115"/>
      <c r="AH3" s="115"/>
      <c r="AI3" s="114"/>
    </row>
    <row r="4" spans="1:36" s="110" customFormat="1" ht="5.0999999999999996" customHeight="1">
      <c r="A4" s="116"/>
      <c r="B4" s="117"/>
      <c r="C4" s="117"/>
      <c r="D4" s="117"/>
      <c r="E4" s="117"/>
      <c r="F4" s="117"/>
      <c r="G4" s="117"/>
      <c r="H4" s="117"/>
      <c r="I4" s="117"/>
      <c r="J4" s="117"/>
      <c r="K4" s="117"/>
      <c r="L4" s="117"/>
      <c r="M4" s="117"/>
      <c r="N4" s="117"/>
      <c r="O4" s="117"/>
      <c r="P4" s="117"/>
      <c r="Q4" s="117"/>
      <c r="R4" s="117"/>
      <c r="S4" s="117"/>
      <c r="T4" s="118"/>
      <c r="U4" s="118"/>
      <c r="V4" s="118"/>
      <c r="W4" s="118"/>
      <c r="X4" s="118"/>
      <c r="Y4" s="118"/>
      <c r="Z4" s="118"/>
      <c r="AA4" s="118"/>
      <c r="AB4" s="118"/>
      <c r="AC4" s="118"/>
      <c r="AD4" s="118"/>
      <c r="AE4" s="118"/>
      <c r="AF4" s="118"/>
      <c r="AG4" s="118"/>
      <c r="AH4" s="118"/>
      <c r="AI4" s="117"/>
    </row>
    <row r="5" spans="1:36" s="110" customFormat="1" ht="32.25" customHeight="1">
      <c r="A5" s="116"/>
      <c r="B5" s="568" t="s">
        <v>117</v>
      </c>
      <c r="C5" s="117"/>
      <c r="D5" s="898" t="s">
        <v>118</v>
      </c>
      <c r="E5" s="898"/>
      <c r="F5" s="898"/>
      <c r="G5" s="117"/>
      <c r="H5" s="898" t="s">
        <v>119</v>
      </c>
      <c r="I5" s="898"/>
      <c r="J5" s="117"/>
      <c r="K5" s="120" t="s">
        <v>120</v>
      </c>
      <c r="L5" s="117"/>
      <c r="M5" s="117"/>
      <c r="N5" s="117"/>
      <c r="O5" s="898" t="s">
        <v>121</v>
      </c>
      <c r="P5" s="898"/>
      <c r="Q5" s="898"/>
      <c r="R5" s="117"/>
      <c r="S5" s="117"/>
      <c r="T5" s="568" t="s">
        <v>117</v>
      </c>
      <c r="U5" s="119"/>
      <c r="V5" s="913" t="s">
        <v>122</v>
      </c>
      <c r="W5" s="913"/>
      <c r="X5" s="913"/>
      <c r="Y5" s="118"/>
      <c r="Z5" s="913" t="s">
        <v>123</v>
      </c>
      <c r="AA5" s="913"/>
      <c r="AB5" s="913"/>
      <c r="AC5" s="337"/>
      <c r="AD5" s="913" t="s">
        <v>124</v>
      </c>
      <c r="AE5" s="913"/>
      <c r="AF5" s="332"/>
      <c r="AG5" s="898" t="s">
        <v>125</v>
      </c>
      <c r="AH5" s="898"/>
      <c r="AI5" s="117"/>
    </row>
    <row r="6" spans="1:36" s="126" customFormat="1" ht="18" customHeight="1">
      <c r="A6" s="121"/>
      <c r="B6" s="569" t="s">
        <v>21</v>
      </c>
      <c r="C6" s="123"/>
      <c r="D6" s="905" t="s">
        <v>126</v>
      </c>
      <c r="E6" s="905"/>
      <c r="F6" s="905"/>
      <c r="G6" s="122"/>
      <c r="H6" s="896" t="s">
        <v>127</v>
      </c>
      <c r="I6" s="896"/>
      <c r="J6" s="123"/>
      <c r="K6" s="908" t="s">
        <v>128</v>
      </c>
      <c r="L6" s="908"/>
      <c r="M6" s="908"/>
      <c r="N6" s="334"/>
      <c r="O6" s="908" t="s">
        <v>129</v>
      </c>
      <c r="P6" s="908"/>
      <c r="Q6" s="908"/>
      <c r="R6" s="123"/>
      <c r="S6" s="123"/>
      <c r="T6" s="569" t="s">
        <v>21</v>
      </c>
      <c r="U6" s="122"/>
      <c r="V6" s="919" t="s">
        <v>130</v>
      </c>
      <c r="W6" s="919"/>
      <c r="X6" s="919"/>
      <c r="Y6" s="124"/>
      <c r="Z6" s="918" t="s">
        <v>131</v>
      </c>
      <c r="AA6" s="918"/>
      <c r="AB6" s="918"/>
      <c r="AC6" s="335"/>
      <c r="AD6" s="919" t="s">
        <v>132</v>
      </c>
      <c r="AE6" s="919"/>
      <c r="AF6" s="125"/>
      <c r="AG6" s="914" t="s">
        <v>133</v>
      </c>
      <c r="AH6" s="914"/>
      <c r="AI6" s="123"/>
    </row>
    <row r="7" spans="1:36" s="110" customFormat="1" ht="17.25" customHeight="1">
      <c r="A7" s="116"/>
      <c r="B7" s="117"/>
      <c r="C7" s="127"/>
      <c r="D7" s="119"/>
      <c r="E7" s="119"/>
      <c r="F7" s="119"/>
      <c r="G7" s="119"/>
      <c r="H7" s="896"/>
      <c r="I7" s="896"/>
      <c r="J7" s="128"/>
      <c r="K7" s="122"/>
      <c r="L7" s="122"/>
      <c r="M7" s="122"/>
      <c r="N7" s="122"/>
      <c r="O7" s="122"/>
      <c r="P7" s="122"/>
      <c r="Q7" s="122"/>
      <c r="R7" s="119"/>
      <c r="S7" s="117"/>
      <c r="T7" s="915"/>
      <c r="U7" s="915"/>
      <c r="V7" s="916" t="s">
        <v>134</v>
      </c>
      <c r="W7" s="916"/>
      <c r="X7" s="916"/>
      <c r="Y7" s="129"/>
      <c r="Z7" s="916" t="s">
        <v>135</v>
      </c>
      <c r="AA7" s="916"/>
      <c r="AB7" s="916"/>
      <c r="AC7" s="124"/>
      <c r="AD7" s="916" t="s">
        <v>136</v>
      </c>
      <c r="AE7" s="917"/>
      <c r="AF7" s="917"/>
      <c r="AG7" s="124"/>
      <c r="AH7" s="124"/>
      <c r="AI7" s="119"/>
    </row>
    <row r="8" spans="1:36" s="110" customFormat="1" ht="4.5" customHeight="1">
      <c r="A8" s="116"/>
      <c r="B8" s="123"/>
      <c r="C8" s="127"/>
      <c r="D8" s="130"/>
      <c r="E8" s="130"/>
      <c r="F8" s="130"/>
      <c r="G8" s="131"/>
      <c r="H8" s="130"/>
      <c r="I8" s="130"/>
      <c r="J8" s="131"/>
      <c r="K8" s="130"/>
      <c r="L8" s="130"/>
      <c r="M8" s="130"/>
      <c r="N8" s="131"/>
      <c r="O8" s="130"/>
      <c r="P8" s="130"/>
      <c r="Q8" s="130"/>
      <c r="R8" s="130"/>
      <c r="S8" s="117"/>
      <c r="T8" s="132"/>
      <c r="U8" s="132"/>
      <c r="V8" s="133"/>
      <c r="W8" s="133"/>
      <c r="X8" s="133"/>
      <c r="Y8" s="134"/>
      <c r="Z8" s="133"/>
      <c r="AA8" s="133"/>
      <c r="AB8" s="133"/>
      <c r="AC8" s="134"/>
      <c r="AD8" s="133"/>
      <c r="AE8" s="133"/>
      <c r="AF8" s="134"/>
      <c r="AG8" s="133"/>
      <c r="AH8" s="133"/>
      <c r="AI8" s="131"/>
    </row>
    <row r="9" spans="1:36" s="110" customFormat="1" ht="5.0999999999999996" customHeight="1">
      <c r="A9" s="116"/>
      <c r="B9" s="123"/>
      <c r="C9" s="127"/>
      <c r="D9" s="119"/>
      <c r="E9" s="119"/>
      <c r="F9" s="119"/>
      <c r="G9" s="119"/>
      <c r="H9" s="119"/>
      <c r="I9" s="119"/>
      <c r="J9" s="119"/>
      <c r="K9" s="119"/>
      <c r="L9" s="119"/>
      <c r="M9" s="119"/>
      <c r="N9" s="119"/>
      <c r="O9" s="119"/>
      <c r="P9" s="119"/>
      <c r="Q9" s="119"/>
      <c r="R9" s="119"/>
      <c r="S9" s="117"/>
      <c r="T9" s="132"/>
      <c r="U9" s="132"/>
      <c r="V9" s="129"/>
      <c r="W9" s="129"/>
      <c r="X9" s="129"/>
      <c r="Y9" s="129"/>
      <c r="Z9" s="129"/>
      <c r="AA9" s="129"/>
      <c r="AB9" s="129"/>
      <c r="AC9" s="129"/>
      <c r="AD9" s="129"/>
      <c r="AE9" s="129"/>
      <c r="AF9" s="129"/>
      <c r="AG9" s="129"/>
      <c r="AH9" s="129"/>
      <c r="AI9" s="119"/>
    </row>
    <row r="10" spans="1:36" s="110" customFormat="1" ht="15.75" customHeight="1">
      <c r="A10" s="116"/>
      <c r="B10" s="122"/>
      <c r="C10" s="127"/>
      <c r="D10" s="339" t="s">
        <v>137</v>
      </c>
      <c r="E10" s="894"/>
      <c r="F10" s="894" t="s">
        <v>138</v>
      </c>
      <c r="G10" s="135"/>
      <c r="H10" s="339" t="s">
        <v>137</v>
      </c>
      <c r="I10" s="894" t="s">
        <v>138</v>
      </c>
      <c r="J10" s="894"/>
      <c r="K10" s="339" t="s">
        <v>137</v>
      </c>
      <c r="L10" s="894"/>
      <c r="M10" s="894" t="s">
        <v>138</v>
      </c>
      <c r="N10" s="136"/>
      <c r="O10" s="339" t="s">
        <v>137</v>
      </c>
      <c r="P10" s="894"/>
      <c r="Q10" s="894" t="s">
        <v>138</v>
      </c>
      <c r="R10" s="117"/>
      <c r="S10" s="117"/>
      <c r="T10" s="132"/>
      <c r="U10" s="132"/>
      <c r="V10" s="137" t="s">
        <v>139</v>
      </c>
      <c r="W10" s="138"/>
      <c r="X10" s="894" t="s">
        <v>138</v>
      </c>
      <c r="Y10" s="138"/>
      <c r="Z10" s="137" t="s">
        <v>139</v>
      </c>
      <c r="AA10" s="138"/>
      <c r="AB10" s="894" t="s">
        <v>138</v>
      </c>
      <c r="AC10" s="138"/>
      <c r="AD10" s="137" t="s">
        <v>139</v>
      </c>
      <c r="AE10" s="894" t="s">
        <v>138</v>
      </c>
      <c r="AF10" s="138"/>
      <c r="AG10" s="336" t="s">
        <v>140</v>
      </c>
      <c r="AH10" s="894" t="s">
        <v>138</v>
      </c>
      <c r="AI10" s="119"/>
    </row>
    <row r="11" spans="1:36" s="110" customFormat="1" ht="15" customHeight="1">
      <c r="A11" s="116"/>
      <c r="B11" s="127"/>
      <c r="C11" s="127"/>
      <c r="D11" s="339" t="s">
        <v>141</v>
      </c>
      <c r="E11" s="894"/>
      <c r="F11" s="894"/>
      <c r="G11" s="135"/>
      <c r="H11" s="339" t="s">
        <v>141</v>
      </c>
      <c r="I11" s="894"/>
      <c r="J11" s="894"/>
      <c r="K11" s="339" t="s">
        <v>141</v>
      </c>
      <c r="L11" s="894"/>
      <c r="M11" s="894"/>
      <c r="N11" s="136"/>
      <c r="O11" s="339" t="s">
        <v>141</v>
      </c>
      <c r="P11" s="894"/>
      <c r="Q11" s="894"/>
      <c r="R11" s="117"/>
      <c r="S11" s="117"/>
      <c r="T11" s="132"/>
      <c r="U11" s="132"/>
      <c r="V11" s="339" t="s">
        <v>141</v>
      </c>
      <c r="W11" s="138"/>
      <c r="X11" s="894"/>
      <c r="Y11" s="138"/>
      <c r="Z11" s="339" t="s">
        <v>141</v>
      </c>
      <c r="AA11" s="139"/>
      <c r="AB11" s="894"/>
      <c r="AC11" s="338"/>
      <c r="AD11" s="339" t="s">
        <v>141</v>
      </c>
      <c r="AE11" s="894"/>
      <c r="AF11" s="338"/>
      <c r="AG11" s="336" t="s">
        <v>142</v>
      </c>
      <c r="AH11" s="894"/>
      <c r="AI11" s="895"/>
    </row>
    <row r="12" spans="1:36" s="110" customFormat="1" ht="22.5" customHeight="1">
      <c r="A12" s="116"/>
      <c r="B12" s="127"/>
      <c r="C12" s="127"/>
      <c r="D12" s="333" t="s">
        <v>143</v>
      </c>
      <c r="E12" s="140"/>
      <c r="F12" s="140"/>
      <c r="G12" s="141"/>
      <c r="H12" s="333" t="s">
        <v>143</v>
      </c>
      <c r="I12" s="140"/>
      <c r="J12" s="140"/>
      <c r="K12" s="333" t="s">
        <v>143</v>
      </c>
      <c r="L12" s="140"/>
      <c r="M12" s="140"/>
      <c r="N12" s="136"/>
      <c r="O12" s="333" t="s">
        <v>143</v>
      </c>
      <c r="P12" s="140"/>
      <c r="Q12" s="140"/>
      <c r="R12" s="117"/>
      <c r="S12" s="117"/>
      <c r="T12" s="132"/>
      <c r="U12" s="132"/>
      <c r="V12" s="333" t="s">
        <v>143</v>
      </c>
      <c r="W12" s="138"/>
      <c r="X12" s="894"/>
      <c r="Y12" s="138"/>
      <c r="Z12" s="333" t="s">
        <v>143</v>
      </c>
      <c r="AA12" s="139"/>
      <c r="AB12" s="894"/>
      <c r="AC12" s="338"/>
      <c r="AD12" s="333" t="s">
        <v>143</v>
      </c>
      <c r="AE12" s="894"/>
      <c r="AF12" s="338"/>
      <c r="AG12" s="125" t="s">
        <v>144</v>
      </c>
      <c r="AH12" s="894"/>
      <c r="AI12" s="895"/>
    </row>
    <row r="13" spans="1:36" s="110" customFormat="1" ht="5.0999999999999996" customHeight="1" thickBot="1">
      <c r="A13" s="142"/>
      <c r="B13" s="143"/>
      <c r="C13" s="143"/>
      <c r="D13" s="143"/>
      <c r="E13" s="143"/>
      <c r="F13" s="143"/>
      <c r="G13" s="143"/>
      <c r="H13" s="143"/>
      <c r="I13" s="144"/>
      <c r="J13" s="143"/>
      <c r="K13" s="145"/>
      <c r="L13" s="145"/>
      <c r="M13" s="145"/>
      <c r="N13" s="145"/>
      <c r="O13" s="143"/>
      <c r="P13" s="143"/>
      <c r="Q13" s="143"/>
      <c r="R13" s="143"/>
      <c r="S13" s="143"/>
      <c r="T13" s="146"/>
      <c r="U13" s="146"/>
      <c r="V13" s="143"/>
      <c r="W13" s="147"/>
      <c r="X13" s="912"/>
      <c r="Y13" s="147"/>
      <c r="Z13" s="148"/>
      <c r="AA13" s="147"/>
      <c r="AB13" s="912"/>
      <c r="AC13" s="149"/>
      <c r="AD13" s="148"/>
      <c r="AE13" s="912"/>
      <c r="AF13" s="149"/>
      <c r="AG13" s="148"/>
      <c r="AH13" s="912"/>
      <c r="AI13" s="911"/>
    </row>
    <row r="14" spans="1:36" s="110" customFormat="1" ht="17.100000000000001" customHeight="1">
      <c r="B14" s="150"/>
      <c r="C14" s="150"/>
      <c r="D14" s="150"/>
      <c r="E14" s="150"/>
      <c r="F14" s="150"/>
      <c r="G14" s="150"/>
      <c r="H14" s="150"/>
      <c r="I14" s="150"/>
      <c r="J14" s="150"/>
      <c r="K14" s="151"/>
      <c r="L14" s="151"/>
      <c r="M14" s="151"/>
      <c r="N14" s="151"/>
      <c r="O14" s="150"/>
      <c r="P14" s="150"/>
      <c r="Q14" s="150"/>
      <c r="R14" s="150"/>
      <c r="S14" s="150"/>
      <c r="T14" s="152"/>
      <c r="U14" s="152"/>
      <c r="V14" s="152"/>
      <c r="W14" s="152"/>
      <c r="X14" s="152"/>
      <c r="Y14" s="152"/>
      <c r="Z14" s="152"/>
      <c r="AA14" s="152"/>
      <c r="AB14" s="152"/>
      <c r="AC14" s="152"/>
      <c r="AD14" s="152"/>
      <c r="AE14" s="152"/>
      <c r="AF14" s="152"/>
      <c r="AG14" s="152"/>
      <c r="AH14" s="152"/>
      <c r="AI14" s="150"/>
    </row>
    <row r="15" spans="1:36" s="110" customFormat="1" ht="17.100000000000001" customHeight="1">
      <c r="B15" s="30" t="s">
        <v>32</v>
      </c>
      <c r="C15" s="150"/>
      <c r="D15" s="150">
        <v>10921</v>
      </c>
      <c r="E15" s="150">
        <v>0</v>
      </c>
      <c r="F15" s="150">
        <v>55659</v>
      </c>
      <c r="G15" s="150"/>
      <c r="H15" s="150">
        <v>12407</v>
      </c>
      <c r="I15" s="150">
        <v>458075</v>
      </c>
      <c r="J15" s="150"/>
      <c r="K15" s="150">
        <v>3504014</v>
      </c>
      <c r="L15" s="150"/>
      <c r="M15" s="150">
        <v>8940276</v>
      </c>
      <c r="N15" s="150"/>
      <c r="O15" s="150">
        <v>331536</v>
      </c>
      <c r="P15" s="150"/>
      <c r="Q15" s="150">
        <v>1718845</v>
      </c>
      <c r="R15" s="150"/>
      <c r="S15" s="150" t="e">
        <f>SUM(#REF!)</f>
        <v>#REF!</v>
      </c>
      <c r="T15" s="30" t="s">
        <v>32</v>
      </c>
      <c r="U15" s="150"/>
      <c r="V15" s="150">
        <v>5703</v>
      </c>
      <c r="W15" s="150">
        <v>0</v>
      </c>
      <c r="X15" s="150">
        <v>7820772</v>
      </c>
      <c r="Y15" s="150"/>
      <c r="Z15" s="150">
        <v>384</v>
      </c>
      <c r="AA15" s="150"/>
      <c r="AB15" s="150">
        <v>774761</v>
      </c>
      <c r="AC15" s="150"/>
      <c r="AD15" s="150">
        <v>24898</v>
      </c>
      <c r="AE15" s="150">
        <v>32754449</v>
      </c>
      <c r="AF15" s="150"/>
      <c r="AG15" s="154">
        <v>2429</v>
      </c>
      <c r="AH15" s="150">
        <v>1380930</v>
      </c>
      <c r="AI15" s="153"/>
      <c r="AJ15" s="126"/>
    </row>
    <row r="16" spans="1:36" s="110" customFormat="1" ht="17.100000000000001" customHeight="1">
      <c r="B16" s="347" t="s">
        <v>306</v>
      </c>
      <c r="C16" s="353"/>
      <c r="D16" s="353">
        <v>14258.683999999999</v>
      </c>
      <c r="E16" s="353"/>
      <c r="F16" s="353">
        <v>102762.988</v>
      </c>
      <c r="G16" s="353"/>
      <c r="H16" s="353">
        <v>12053.555</v>
      </c>
      <c r="I16" s="353">
        <v>290835.66399999999</v>
      </c>
      <c r="J16" s="353"/>
      <c r="K16" s="353">
        <v>3860114</v>
      </c>
      <c r="L16" s="353"/>
      <c r="M16" s="353">
        <v>11046455.722999999</v>
      </c>
      <c r="N16" s="353"/>
      <c r="O16" s="353">
        <v>360368</v>
      </c>
      <c r="P16" s="353"/>
      <c r="Q16" s="353">
        <v>1942294.21</v>
      </c>
      <c r="R16" s="353"/>
      <c r="S16" s="354" t="e">
        <f>SUM(#REF!)</f>
        <v>#REF!</v>
      </c>
      <c r="T16" s="347" t="s">
        <v>306</v>
      </c>
      <c r="U16" s="353"/>
      <c r="V16" s="353">
        <v>5513.7330000000002</v>
      </c>
      <c r="W16" s="353"/>
      <c r="X16" s="353">
        <v>9710311.0989999995</v>
      </c>
      <c r="Y16" s="353"/>
      <c r="Z16" s="353">
        <v>353.37099999999998</v>
      </c>
      <c r="AA16" s="353"/>
      <c r="AB16" s="353">
        <v>889720.75300000003</v>
      </c>
      <c r="AC16" s="353"/>
      <c r="AD16" s="353">
        <v>27182.858</v>
      </c>
      <c r="AE16" s="353">
        <v>41926968.327</v>
      </c>
      <c r="AF16" s="353"/>
      <c r="AG16" s="355">
        <v>2233.018</v>
      </c>
      <c r="AH16" s="353">
        <v>1195476.4709999999</v>
      </c>
      <c r="AI16" s="153"/>
      <c r="AJ16" s="126"/>
    </row>
    <row r="17" spans="1:36" s="110" customFormat="1" ht="17.100000000000001" customHeight="1">
      <c r="B17" s="30" t="s">
        <v>458</v>
      </c>
      <c r="C17" s="353"/>
      <c r="D17" s="353">
        <v>13654</v>
      </c>
      <c r="E17" s="353"/>
      <c r="F17" s="353">
        <v>74090</v>
      </c>
      <c r="G17" s="353"/>
      <c r="H17" s="353">
        <v>12191</v>
      </c>
      <c r="I17" s="353">
        <v>187525</v>
      </c>
      <c r="J17" s="353"/>
      <c r="K17" s="353">
        <v>3977900</v>
      </c>
      <c r="L17" s="353"/>
      <c r="M17" s="353">
        <v>9166698</v>
      </c>
      <c r="N17" s="353"/>
      <c r="O17" s="353">
        <v>375199</v>
      </c>
      <c r="P17" s="353"/>
      <c r="Q17" s="353">
        <v>1403080</v>
      </c>
      <c r="R17" s="353"/>
      <c r="S17" s="354" t="e">
        <f>SUM(#REF!)</f>
        <v>#REF!</v>
      </c>
      <c r="T17" s="30" t="s">
        <v>458</v>
      </c>
      <c r="U17" s="353"/>
      <c r="V17" s="353">
        <v>5487</v>
      </c>
      <c r="W17" s="353"/>
      <c r="X17" s="353">
        <v>12136378</v>
      </c>
      <c r="Y17" s="353"/>
      <c r="Z17" s="353">
        <v>331</v>
      </c>
      <c r="AA17" s="353"/>
      <c r="AB17" s="353">
        <v>961755</v>
      </c>
      <c r="AC17" s="353"/>
      <c r="AD17" s="353">
        <v>24086</v>
      </c>
      <c r="AE17" s="353">
        <v>42505653</v>
      </c>
      <c r="AF17" s="353"/>
      <c r="AG17" s="355">
        <v>1422</v>
      </c>
      <c r="AH17" s="353">
        <v>781178</v>
      </c>
      <c r="AI17" s="153"/>
      <c r="AJ17" s="126"/>
    </row>
    <row r="18" spans="1:36" s="636" customFormat="1" ht="17.100000000000001" customHeight="1">
      <c r="B18" s="634" t="s">
        <v>464</v>
      </c>
      <c r="C18" s="640"/>
      <c r="D18" s="640">
        <v>11191.08</v>
      </c>
      <c r="E18" s="640"/>
      <c r="F18" s="640">
        <v>61369</v>
      </c>
      <c r="G18" s="640"/>
      <c r="H18" s="640">
        <v>10274</v>
      </c>
      <c r="I18" s="640">
        <v>134646</v>
      </c>
      <c r="J18" s="640"/>
      <c r="K18" s="640">
        <v>4335785</v>
      </c>
      <c r="L18" s="640"/>
      <c r="M18" s="640">
        <v>9121007</v>
      </c>
      <c r="N18" s="640"/>
      <c r="O18" s="640">
        <v>383804.48</v>
      </c>
      <c r="P18" s="640"/>
      <c r="Q18" s="640">
        <v>963871.89400000009</v>
      </c>
      <c r="R18" s="640"/>
      <c r="S18" s="640"/>
      <c r="T18" s="634" t="s">
        <v>464</v>
      </c>
      <c r="U18" s="640"/>
      <c r="V18" s="640">
        <v>6118</v>
      </c>
      <c r="W18" s="640"/>
      <c r="X18" s="640">
        <v>12868283</v>
      </c>
      <c r="Y18" s="640"/>
      <c r="Z18" s="640">
        <v>259.377545</v>
      </c>
      <c r="AA18" s="640"/>
      <c r="AB18" s="640">
        <v>694313</v>
      </c>
      <c r="AC18" s="640"/>
      <c r="AD18" s="640">
        <v>25103</v>
      </c>
      <c r="AE18" s="640">
        <v>42170780</v>
      </c>
      <c r="AF18" s="640"/>
      <c r="AG18" s="637">
        <v>1304</v>
      </c>
      <c r="AH18" s="640">
        <v>728662</v>
      </c>
      <c r="AI18" s="675"/>
      <c r="AJ18" s="676"/>
    </row>
    <row r="19" spans="1:36" s="636" customFormat="1" ht="17.100000000000001" customHeight="1">
      <c r="B19" s="634" t="s">
        <v>482</v>
      </c>
      <c r="C19" s="640"/>
      <c r="D19" s="640">
        <v>11782.019999999999</v>
      </c>
      <c r="E19" s="640"/>
      <c r="F19" s="640">
        <v>63293.98</v>
      </c>
      <c r="G19" s="640"/>
      <c r="H19" s="640">
        <v>9616.3389999999999</v>
      </c>
      <c r="I19" s="640">
        <v>120700.72</v>
      </c>
      <c r="J19" s="640"/>
      <c r="K19" s="640">
        <v>4010623.88</v>
      </c>
      <c r="L19" s="640"/>
      <c r="M19" s="640">
        <v>11059060.351</v>
      </c>
      <c r="N19" s="640"/>
      <c r="O19" s="640">
        <v>387265.42</v>
      </c>
      <c r="P19" s="640"/>
      <c r="Q19" s="640">
        <v>1207267.0729999999</v>
      </c>
      <c r="R19" s="640"/>
      <c r="S19" s="640"/>
      <c r="T19" s="634" t="s">
        <v>482</v>
      </c>
      <c r="U19" s="640"/>
      <c r="V19" s="640">
        <v>4888.2720644500005</v>
      </c>
      <c r="W19" s="640">
        <v>0</v>
      </c>
      <c r="X19" s="640">
        <v>7193424.1160000013</v>
      </c>
      <c r="Y19" s="640">
        <v>0</v>
      </c>
      <c r="Z19" s="640">
        <v>236.73540990000004</v>
      </c>
      <c r="AA19" s="640">
        <v>0</v>
      </c>
      <c r="AB19" s="640">
        <v>417681.33100000001</v>
      </c>
      <c r="AC19" s="640">
        <v>0</v>
      </c>
      <c r="AD19" s="640">
        <v>23302.887999999999</v>
      </c>
      <c r="AE19" s="640">
        <v>28945393.457000002</v>
      </c>
      <c r="AF19" s="640">
        <v>0</v>
      </c>
      <c r="AG19" s="637">
        <v>937.9989300000002</v>
      </c>
      <c r="AH19" s="640">
        <v>502830.99000000011</v>
      </c>
      <c r="AI19" s="675"/>
      <c r="AJ19" s="676"/>
    </row>
    <row r="20" spans="1:36" s="636" customFormat="1" ht="17.100000000000001" customHeight="1">
      <c r="B20" s="671" t="s">
        <v>474</v>
      </c>
      <c r="C20" s="640"/>
      <c r="D20" s="640">
        <v>11552.92</v>
      </c>
      <c r="E20" s="640"/>
      <c r="F20" s="640">
        <v>75988.986000000004</v>
      </c>
      <c r="G20" s="640"/>
      <c r="H20" s="640">
        <v>8198.482</v>
      </c>
      <c r="I20" s="640">
        <v>154163.85200000001</v>
      </c>
      <c r="J20" s="640"/>
      <c r="K20" s="640">
        <v>3455708.0700000008</v>
      </c>
      <c r="L20" s="640"/>
      <c r="M20" s="640">
        <v>14982838.181</v>
      </c>
      <c r="N20" s="640"/>
      <c r="O20" s="640">
        <v>342387.60000000003</v>
      </c>
      <c r="P20" s="640"/>
      <c r="Q20" s="640">
        <v>1972778.17</v>
      </c>
      <c r="R20" s="640"/>
      <c r="S20" s="640"/>
      <c r="T20" s="671" t="s">
        <v>474</v>
      </c>
      <c r="U20" s="640"/>
      <c r="V20" s="640">
        <v>4922.6797299999998</v>
      </c>
      <c r="W20" s="640"/>
      <c r="X20" s="640">
        <v>10464565.460999999</v>
      </c>
      <c r="Y20" s="640"/>
      <c r="Z20" s="640">
        <v>328.49506700000001</v>
      </c>
      <c r="AA20" s="640"/>
      <c r="AB20" s="640">
        <v>905832.30799999996</v>
      </c>
      <c r="AC20" s="640"/>
      <c r="AD20" s="640">
        <v>23117.36044</v>
      </c>
      <c r="AE20" s="640">
        <v>33656560.788000003</v>
      </c>
      <c r="AF20" s="640"/>
      <c r="AG20" s="637">
        <v>567.90599999999995</v>
      </c>
      <c r="AH20" s="640">
        <v>520701.36300000001</v>
      </c>
      <c r="AI20" s="675"/>
      <c r="AJ20" s="676"/>
    </row>
    <row r="21" spans="1:36" s="126" customFormat="1" ht="10.5" customHeight="1">
      <c r="A21" s="156"/>
      <c r="B21" s="157"/>
      <c r="C21" s="158"/>
      <c r="D21" s="158"/>
      <c r="E21" s="158"/>
      <c r="F21" s="158"/>
      <c r="G21" s="158"/>
      <c r="H21" s="158"/>
      <c r="I21" s="158"/>
      <c r="J21" s="158"/>
      <c r="K21" s="158"/>
      <c r="L21" s="158"/>
      <c r="M21" s="158"/>
      <c r="N21" s="158"/>
      <c r="O21" s="158"/>
      <c r="P21" s="158"/>
      <c r="Q21" s="158"/>
      <c r="R21" s="159"/>
      <c r="S21" s="159"/>
      <c r="T21" s="157"/>
      <c r="U21" s="158"/>
      <c r="V21" s="158"/>
      <c r="W21" s="158"/>
      <c r="X21" s="158"/>
      <c r="Y21" s="158"/>
      <c r="Z21" s="158"/>
      <c r="AA21" s="158"/>
      <c r="AB21" s="158"/>
      <c r="AC21" s="158"/>
      <c r="AD21" s="158"/>
      <c r="AE21" s="158"/>
      <c r="AF21" s="158"/>
      <c r="AG21" s="160"/>
      <c r="AH21" s="161"/>
      <c r="AI21" s="162"/>
      <c r="AJ21" s="110"/>
    </row>
    <row r="22" spans="1:36" s="126" customFormat="1" ht="10.5" customHeight="1">
      <c r="B22" s="356"/>
      <c r="C22" s="356"/>
      <c r="D22" s="356"/>
      <c r="E22" s="356"/>
      <c r="F22" s="356"/>
      <c r="G22" s="356"/>
      <c r="H22" s="356"/>
      <c r="I22" s="356"/>
      <c r="J22" s="356"/>
      <c r="K22" s="356"/>
      <c r="L22" s="356"/>
      <c r="M22" s="356"/>
      <c r="N22" s="356"/>
      <c r="O22" s="356"/>
      <c r="P22" s="356"/>
      <c r="Q22" s="356"/>
      <c r="R22" s="356"/>
      <c r="S22" s="357"/>
      <c r="T22" s="356"/>
      <c r="U22" s="356"/>
      <c r="V22" s="356"/>
      <c r="W22" s="356"/>
      <c r="X22" s="356"/>
      <c r="Y22" s="356"/>
      <c r="Z22" s="356"/>
      <c r="AA22" s="356"/>
      <c r="AB22" s="356"/>
      <c r="AC22" s="356"/>
      <c r="AD22" s="356"/>
      <c r="AE22" s="356"/>
      <c r="AF22" s="356"/>
      <c r="AG22" s="358"/>
      <c r="AH22" s="359"/>
      <c r="AI22" s="153"/>
      <c r="AJ22" s="110"/>
    </row>
    <row r="23" spans="1:36" s="636" customFormat="1" ht="17.100000000000001" customHeight="1">
      <c r="B23" s="634" t="s">
        <v>482</v>
      </c>
      <c r="C23" s="640" t="s">
        <v>40</v>
      </c>
      <c r="D23" s="640">
        <v>1225.5999999999999</v>
      </c>
      <c r="E23" s="640"/>
      <c r="F23" s="640">
        <v>6791.9589999999998</v>
      </c>
      <c r="G23" s="640"/>
      <c r="H23" s="640">
        <v>704.75</v>
      </c>
      <c r="I23" s="640">
        <v>9441.1389999999992</v>
      </c>
      <c r="J23" s="640"/>
      <c r="K23" s="658">
        <v>306513</v>
      </c>
      <c r="L23" s="640"/>
      <c r="M23" s="658">
        <v>875369.38699999999</v>
      </c>
      <c r="N23" s="658"/>
      <c r="O23" s="640">
        <v>24875</v>
      </c>
      <c r="P23" s="640"/>
      <c r="Q23" s="640">
        <v>74835.824999999997</v>
      </c>
      <c r="R23" s="640"/>
      <c r="S23" s="640"/>
      <c r="T23" s="634" t="s">
        <v>482</v>
      </c>
      <c r="U23" s="640" t="s">
        <v>40</v>
      </c>
      <c r="V23" s="640">
        <v>543.975596</v>
      </c>
      <c r="W23" s="640"/>
      <c r="X23" s="640">
        <v>1206047.936</v>
      </c>
      <c r="Y23" s="640"/>
      <c r="Z23" s="640">
        <v>6.3146380000000004</v>
      </c>
      <c r="AA23" s="640"/>
      <c r="AB23" s="640">
        <v>19851.348000000002</v>
      </c>
      <c r="AC23" s="658"/>
      <c r="AD23" s="640">
        <v>2413.377</v>
      </c>
      <c r="AE23" s="658">
        <v>4067047.5690000001</v>
      </c>
      <c r="AF23" s="658"/>
      <c r="AG23" s="637">
        <v>119.044</v>
      </c>
      <c r="AH23" s="640">
        <v>60820.879000000001</v>
      </c>
      <c r="AI23" s="640"/>
    </row>
    <row r="24" spans="1:36" s="636" customFormat="1" ht="17.100000000000001" customHeight="1">
      <c r="B24" s="634"/>
      <c r="C24" s="635" t="s">
        <v>33</v>
      </c>
      <c r="D24" s="640">
        <v>1024</v>
      </c>
      <c r="E24" s="640"/>
      <c r="F24" s="640">
        <v>5840.8810000000003</v>
      </c>
      <c r="G24" s="640"/>
      <c r="H24" s="640">
        <v>691.06</v>
      </c>
      <c r="I24" s="640">
        <v>8200.08</v>
      </c>
      <c r="J24" s="640"/>
      <c r="K24" s="658">
        <v>266152.13</v>
      </c>
      <c r="L24" s="640"/>
      <c r="M24" s="658">
        <v>754790.37699999998</v>
      </c>
      <c r="N24" s="658"/>
      <c r="O24" s="640">
        <v>33203.26</v>
      </c>
      <c r="P24" s="640"/>
      <c r="Q24" s="640">
        <v>118652.014</v>
      </c>
      <c r="R24" s="640"/>
      <c r="S24" s="640"/>
      <c r="T24" s="634"/>
      <c r="U24" s="635" t="s">
        <v>33</v>
      </c>
      <c r="V24" s="640">
        <v>440.00106049999999</v>
      </c>
      <c r="W24" s="640"/>
      <c r="X24" s="640">
        <v>936804.83600000001</v>
      </c>
      <c r="Y24" s="640"/>
      <c r="Z24" s="640">
        <v>0.47827739000000002</v>
      </c>
      <c r="AA24" s="640"/>
      <c r="AB24" s="640">
        <v>1162.0070000000001</v>
      </c>
      <c r="AC24" s="658"/>
      <c r="AD24" s="640">
        <v>2011.5250000000001</v>
      </c>
      <c r="AE24" s="658">
        <v>3297035.2510000002</v>
      </c>
      <c r="AF24" s="658"/>
      <c r="AG24" s="637">
        <v>79.752560000000003</v>
      </c>
      <c r="AH24" s="640">
        <v>34992.622000000003</v>
      </c>
      <c r="AI24" s="640"/>
    </row>
    <row r="25" spans="1:36" s="636" customFormat="1" ht="17.100000000000001" customHeight="1">
      <c r="B25" s="634"/>
      <c r="C25" s="635" t="s">
        <v>34</v>
      </c>
      <c r="D25" s="640">
        <v>1149.1199999999999</v>
      </c>
      <c r="E25" s="640"/>
      <c r="F25" s="640">
        <v>6549.69</v>
      </c>
      <c r="G25" s="640"/>
      <c r="H25" s="640">
        <v>605.36</v>
      </c>
      <c r="I25" s="640">
        <v>7377.7179999999998</v>
      </c>
      <c r="J25" s="640"/>
      <c r="K25" s="658">
        <v>263508.09999999998</v>
      </c>
      <c r="L25" s="640"/>
      <c r="M25" s="658">
        <v>700714.65700000001</v>
      </c>
      <c r="N25" s="658"/>
      <c r="O25" s="640">
        <v>17800.07</v>
      </c>
      <c r="P25" s="640"/>
      <c r="Q25" s="640">
        <v>55001.046999999999</v>
      </c>
      <c r="R25" s="640"/>
      <c r="S25" s="640"/>
      <c r="T25" s="634"/>
      <c r="U25" s="635" t="s">
        <v>34</v>
      </c>
      <c r="V25" s="640">
        <v>237.60753030000001</v>
      </c>
      <c r="W25" s="640"/>
      <c r="X25" s="640">
        <v>503377.49200000003</v>
      </c>
      <c r="Y25" s="640"/>
      <c r="Z25" s="640">
        <v>4.5951915999999997</v>
      </c>
      <c r="AA25" s="640"/>
      <c r="AB25" s="640">
        <v>11248.617</v>
      </c>
      <c r="AC25" s="658"/>
      <c r="AD25" s="640">
        <v>2181.5369999999998</v>
      </c>
      <c r="AE25" s="658">
        <v>3513865.5950000002</v>
      </c>
      <c r="AF25" s="658"/>
      <c r="AG25" s="637">
        <v>123.14645</v>
      </c>
      <c r="AH25" s="640">
        <v>54149.817999999999</v>
      </c>
      <c r="AI25" s="640"/>
    </row>
    <row r="26" spans="1:36" s="636" customFormat="1" ht="17.100000000000001" customHeight="1">
      <c r="B26" s="634"/>
      <c r="C26" s="635" t="s">
        <v>312</v>
      </c>
      <c r="D26" s="640">
        <v>1008</v>
      </c>
      <c r="E26" s="640"/>
      <c r="F26" s="640">
        <v>5838.1480000000001</v>
      </c>
      <c r="G26" s="640"/>
      <c r="H26" s="640">
        <v>285.7</v>
      </c>
      <c r="I26" s="640">
        <v>3560.0219999999999</v>
      </c>
      <c r="J26" s="640"/>
      <c r="K26" s="658">
        <v>306694.65000000002</v>
      </c>
      <c r="L26" s="640"/>
      <c r="M26" s="658">
        <v>797205.13300000003</v>
      </c>
      <c r="N26" s="658"/>
      <c r="O26" s="640">
        <v>20085.09</v>
      </c>
      <c r="P26" s="640"/>
      <c r="Q26" s="640">
        <v>57560.377999999997</v>
      </c>
      <c r="R26" s="640"/>
      <c r="S26" s="640"/>
      <c r="T26" s="634"/>
      <c r="U26" s="635" t="s">
        <v>312</v>
      </c>
      <c r="V26" s="640">
        <v>610.24158565000005</v>
      </c>
      <c r="W26" s="640"/>
      <c r="X26" s="640">
        <v>855424.31799999997</v>
      </c>
      <c r="Y26" s="640"/>
      <c r="Z26" s="640">
        <v>2.5281719100000002</v>
      </c>
      <c r="AA26" s="640"/>
      <c r="AB26" s="640">
        <v>7374.1819999999998</v>
      </c>
      <c r="AC26" s="658"/>
      <c r="AD26" s="640">
        <v>1735.7809999999999</v>
      </c>
      <c r="AE26" s="658">
        <v>2784359.5380000002</v>
      </c>
      <c r="AF26" s="658"/>
      <c r="AG26" s="637">
        <v>82.698920000000001</v>
      </c>
      <c r="AH26" s="640">
        <v>31866.473999999998</v>
      </c>
      <c r="AI26" s="640"/>
    </row>
    <row r="27" spans="1:36" s="636" customFormat="1" ht="17.100000000000001" customHeight="1">
      <c r="B27" s="634"/>
      <c r="C27" s="635" t="s">
        <v>35</v>
      </c>
      <c r="D27" s="640">
        <v>419.2</v>
      </c>
      <c r="E27" s="640"/>
      <c r="F27" s="640">
        <v>1896.998</v>
      </c>
      <c r="G27" s="640"/>
      <c r="H27" s="640">
        <v>804.12900000000002</v>
      </c>
      <c r="I27" s="640">
        <v>9596.0229999999992</v>
      </c>
      <c r="J27" s="640"/>
      <c r="K27" s="658">
        <v>263873</v>
      </c>
      <c r="L27" s="640"/>
      <c r="M27" s="658">
        <v>634982.71799999999</v>
      </c>
      <c r="N27" s="658"/>
      <c r="O27" s="640">
        <v>34784</v>
      </c>
      <c r="P27" s="640"/>
      <c r="Q27" s="640">
        <v>100244.99400000001</v>
      </c>
      <c r="R27" s="640"/>
      <c r="S27" s="640"/>
      <c r="T27" s="634"/>
      <c r="U27" s="635" t="s">
        <v>35</v>
      </c>
      <c r="V27" s="640">
        <v>262.44321200000002</v>
      </c>
      <c r="W27" s="640"/>
      <c r="X27" s="640">
        <v>273771.68199999997</v>
      </c>
      <c r="Y27" s="640"/>
      <c r="Z27" s="640">
        <v>22.260249000000002</v>
      </c>
      <c r="AA27" s="640"/>
      <c r="AB27" s="640">
        <v>25550.363000000001</v>
      </c>
      <c r="AC27" s="658"/>
      <c r="AD27" s="640">
        <v>1531.248</v>
      </c>
      <c r="AE27" s="658">
        <v>2113193.1349999998</v>
      </c>
      <c r="AF27" s="658"/>
      <c r="AG27" s="637">
        <v>59.393999999999998</v>
      </c>
      <c r="AH27" s="640">
        <v>15977.34</v>
      </c>
      <c r="AI27" s="640"/>
    </row>
    <row r="28" spans="1:36" s="636" customFormat="1" ht="17.100000000000001" customHeight="1">
      <c r="B28" s="634"/>
      <c r="C28" s="635" t="s">
        <v>36</v>
      </c>
      <c r="D28" s="640">
        <v>806.4</v>
      </c>
      <c r="E28" s="640"/>
      <c r="F28" s="640">
        <v>3755.07</v>
      </c>
      <c r="G28" s="640"/>
      <c r="H28" s="640">
        <v>797.19899999999996</v>
      </c>
      <c r="I28" s="640">
        <v>9721.4269999999997</v>
      </c>
      <c r="J28" s="640"/>
      <c r="K28" s="658">
        <v>433333</v>
      </c>
      <c r="L28" s="640"/>
      <c r="M28" s="658">
        <v>1015212.82</v>
      </c>
      <c r="N28" s="658"/>
      <c r="O28" s="640">
        <v>31505</v>
      </c>
      <c r="P28" s="640"/>
      <c r="Q28" s="640">
        <v>80789.585999999996</v>
      </c>
      <c r="R28" s="640"/>
      <c r="S28" s="641"/>
      <c r="T28" s="634"/>
      <c r="U28" s="635" t="s">
        <v>36</v>
      </c>
      <c r="V28" s="640">
        <v>430.76206100000002</v>
      </c>
      <c r="W28" s="640"/>
      <c r="X28" s="640">
        <v>416114.04800000001</v>
      </c>
      <c r="Y28" s="640"/>
      <c r="Z28" s="640">
        <v>25.641817</v>
      </c>
      <c r="AA28" s="640"/>
      <c r="AB28" s="640">
        <v>43408.163999999997</v>
      </c>
      <c r="AC28" s="658"/>
      <c r="AD28" s="640">
        <v>1570.01</v>
      </c>
      <c r="AE28" s="658">
        <v>1898632.496</v>
      </c>
      <c r="AF28" s="658"/>
      <c r="AG28" s="637">
        <v>80.671000000000006</v>
      </c>
      <c r="AH28" s="640">
        <v>39032.230000000003</v>
      </c>
      <c r="AI28" s="640"/>
    </row>
    <row r="29" spans="1:36" s="636" customFormat="1" ht="17.100000000000001" customHeight="1">
      <c r="B29" s="634"/>
      <c r="C29" s="635" t="s">
        <v>448</v>
      </c>
      <c r="D29" s="640">
        <v>721.6</v>
      </c>
      <c r="E29" s="640"/>
      <c r="F29" s="640">
        <v>3521.2109999999998</v>
      </c>
      <c r="G29" s="640"/>
      <c r="H29" s="640">
        <v>921.22799999999995</v>
      </c>
      <c r="I29" s="640">
        <v>11172.343999999999</v>
      </c>
      <c r="J29" s="640"/>
      <c r="K29" s="658">
        <v>331980</v>
      </c>
      <c r="L29" s="640"/>
      <c r="M29" s="658">
        <v>818538.99699999997</v>
      </c>
      <c r="N29" s="658"/>
      <c r="O29" s="640">
        <v>30570</v>
      </c>
      <c r="P29" s="640"/>
      <c r="Q29" s="640">
        <v>83761.212</v>
      </c>
      <c r="R29" s="640"/>
      <c r="S29" s="640"/>
      <c r="T29" s="634"/>
      <c r="U29" s="635" t="s">
        <v>448</v>
      </c>
      <c r="V29" s="640">
        <v>386.19837699999999</v>
      </c>
      <c r="W29" s="640"/>
      <c r="X29" s="640">
        <v>430438.01299999998</v>
      </c>
      <c r="Y29" s="640"/>
      <c r="Z29" s="640">
        <v>41.854261999999999</v>
      </c>
      <c r="AA29" s="640"/>
      <c r="AB29" s="640">
        <v>71195.214999999997</v>
      </c>
      <c r="AC29" s="658"/>
      <c r="AD29" s="640">
        <v>1957.0419999999999</v>
      </c>
      <c r="AE29" s="658">
        <v>1888855.0989999999</v>
      </c>
      <c r="AF29" s="819"/>
      <c r="AG29" s="637">
        <v>105.291</v>
      </c>
      <c r="AH29" s="640">
        <v>53832.459000000003</v>
      </c>
      <c r="AI29" s="640"/>
    </row>
    <row r="30" spans="1:36" s="636" customFormat="1" ht="17.100000000000001" customHeight="1">
      <c r="B30" s="634"/>
      <c r="C30" s="635" t="s">
        <v>37</v>
      </c>
      <c r="D30" s="640">
        <v>822.4</v>
      </c>
      <c r="E30" s="640"/>
      <c r="F30" s="640">
        <v>3883.933</v>
      </c>
      <c r="G30" s="640"/>
      <c r="H30" s="640">
        <v>1023.228</v>
      </c>
      <c r="I30" s="640">
        <v>13173.921</v>
      </c>
      <c r="J30" s="640"/>
      <c r="K30" s="658">
        <v>372651</v>
      </c>
      <c r="L30" s="640"/>
      <c r="M30" s="658">
        <v>1013878.227</v>
      </c>
      <c r="N30" s="658"/>
      <c r="O30" s="640">
        <v>45885</v>
      </c>
      <c r="P30" s="640"/>
      <c r="Q30" s="640">
        <v>128132.19500000001</v>
      </c>
      <c r="R30" s="640"/>
      <c r="S30" s="640"/>
      <c r="T30" s="634"/>
      <c r="U30" s="635" t="s">
        <v>37</v>
      </c>
      <c r="V30" s="640">
        <v>358.10296399999999</v>
      </c>
      <c r="W30" s="640"/>
      <c r="X30" s="640">
        <v>454396.49699999997</v>
      </c>
      <c r="Y30" s="640"/>
      <c r="Z30" s="640">
        <v>33.071075999999998</v>
      </c>
      <c r="AA30" s="640"/>
      <c r="AB30" s="640">
        <v>58889.62</v>
      </c>
      <c r="AC30" s="658"/>
      <c r="AD30" s="640">
        <v>2018.8340000000001</v>
      </c>
      <c r="AE30" s="658">
        <v>1686115.405</v>
      </c>
      <c r="AF30" s="658"/>
      <c r="AG30" s="637">
        <v>95.700999999999993</v>
      </c>
      <c r="AH30" s="640">
        <v>60860.307000000001</v>
      </c>
      <c r="AI30" s="640"/>
    </row>
    <row r="31" spans="1:36" s="636" customFormat="1" ht="17.100000000000001" customHeight="1">
      <c r="B31" s="634"/>
      <c r="C31" s="635" t="s">
        <v>449</v>
      </c>
      <c r="D31" s="640">
        <v>806.4</v>
      </c>
      <c r="E31" s="640"/>
      <c r="F31" s="640">
        <v>4146.0119999999997</v>
      </c>
      <c r="G31" s="640"/>
      <c r="H31" s="640">
        <v>836.57899999999995</v>
      </c>
      <c r="I31" s="640">
        <v>10760.242</v>
      </c>
      <c r="J31" s="640"/>
      <c r="K31" s="658">
        <v>378067</v>
      </c>
      <c r="L31" s="640"/>
      <c r="M31" s="658">
        <v>1063583.0379999999</v>
      </c>
      <c r="N31" s="658"/>
      <c r="O31" s="640">
        <v>36017</v>
      </c>
      <c r="P31" s="640"/>
      <c r="Q31" s="640">
        <v>106884.16499999999</v>
      </c>
      <c r="R31" s="640"/>
      <c r="S31" s="640"/>
      <c r="T31" s="634"/>
      <c r="U31" s="635" t="s">
        <v>449</v>
      </c>
      <c r="V31" s="640">
        <v>436.82867700000003</v>
      </c>
      <c r="W31" s="640"/>
      <c r="X31" s="640">
        <v>604020.79500000004</v>
      </c>
      <c r="Y31" s="640"/>
      <c r="Z31" s="640">
        <v>19.7424</v>
      </c>
      <c r="AA31" s="640"/>
      <c r="AB31" s="640">
        <v>36378.22</v>
      </c>
      <c r="AC31" s="658"/>
      <c r="AD31" s="640">
        <v>1851.7</v>
      </c>
      <c r="AE31" s="658">
        <v>1428993.4909999999</v>
      </c>
      <c r="AF31" s="658"/>
      <c r="AG31" s="637">
        <v>49.671999999999997</v>
      </c>
      <c r="AH31" s="640">
        <v>35817.830999999998</v>
      </c>
      <c r="AI31" s="640"/>
    </row>
    <row r="32" spans="1:36" s="636" customFormat="1" ht="16.5" customHeight="1">
      <c r="B32" s="634"/>
      <c r="C32" s="635" t="s">
        <v>38</v>
      </c>
      <c r="D32" s="640">
        <v>1380.1</v>
      </c>
      <c r="E32" s="640"/>
      <c r="F32" s="640">
        <v>7510.7550000000001</v>
      </c>
      <c r="G32" s="640"/>
      <c r="H32" s="640">
        <v>774.005</v>
      </c>
      <c r="I32" s="640">
        <v>10440.895</v>
      </c>
      <c r="J32" s="640"/>
      <c r="K32" s="658">
        <v>366202</v>
      </c>
      <c r="L32" s="640"/>
      <c r="M32" s="658">
        <v>1078725.246</v>
      </c>
      <c r="N32" s="658"/>
      <c r="O32" s="640">
        <v>28550</v>
      </c>
      <c r="P32" s="640"/>
      <c r="Q32" s="640">
        <v>87764.66</v>
      </c>
      <c r="R32" s="640"/>
      <c r="S32" s="640"/>
      <c r="T32" s="634"/>
      <c r="U32" s="635" t="s">
        <v>38</v>
      </c>
      <c r="V32" s="640">
        <v>399.254122</v>
      </c>
      <c r="W32" s="640"/>
      <c r="X32" s="640">
        <v>533596.45400000003</v>
      </c>
      <c r="Y32" s="640"/>
      <c r="Z32" s="640">
        <v>24.322237000000001</v>
      </c>
      <c r="AA32" s="640"/>
      <c r="AB32" s="640">
        <v>40263.182000000001</v>
      </c>
      <c r="AC32" s="658"/>
      <c r="AD32" s="640">
        <v>1794.3130000000001</v>
      </c>
      <c r="AE32" s="658">
        <v>1600396.378</v>
      </c>
      <c r="AF32" s="658"/>
      <c r="AG32" s="637">
        <v>33.161000000000001</v>
      </c>
      <c r="AH32" s="640">
        <v>26171.272000000001</v>
      </c>
      <c r="AI32" s="640"/>
    </row>
    <row r="33" spans="2:35" s="636" customFormat="1" ht="16.5" customHeight="1">
      <c r="B33" s="634"/>
      <c r="C33" s="635" t="s">
        <v>41</v>
      </c>
      <c r="D33" s="640">
        <v>1411.2</v>
      </c>
      <c r="E33" s="640"/>
      <c r="F33" s="640">
        <v>8042.2830000000004</v>
      </c>
      <c r="G33" s="640"/>
      <c r="H33" s="640">
        <v>1130.7080000000001</v>
      </c>
      <c r="I33" s="640">
        <v>14456.71</v>
      </c>
      <c r="J33" s="640"/>
      <c r="K33" s="658">
        <v>329241</v>
      </c>
      <c r="L33" s="640"/>
      <c r="M33" s="658">
        <v>1002534.465</v>
      </c>
      <c r="N33" s="658"/>
      <c r="O33" s="640">
        <v>37945</v>
      </c>
      <c r="P33" s="640"/>
      <c r="Q33" s="640">
        <v>126667.69500000001</v>
      </c>
      <c r="R33" s="640"/>
      <c r="S33" s="640"/>
      <c r="T33" s="634"/>
      <c r="U33" s="635" t="s">
        <v>41</v>
      </c>
      <c r="V33" s="640">
        <v>438.356357</v>
      </c>
      <c r="W33" s="640"/>
      <c r="X33" s="640">
        <v>534682.81000000006</v>
      </c>
      <c r="Y33" s="640"/>
      <c r="Z33" s="640">
        <v>41.113154000000002</v>
      </c>
      <c r="AA33" s="640"/>
      <c r="AB33" s="640">
        <v>73844.111999999994</v>
      </c>
      <c r="AC33" s="658"/>
      <c r="AD33" s="640">
        <v>1767.6790000000001</v>
      </c>
      <c r="AE33" s="658">
        <v>1924486.4709999999</v>
      </c>
      <c r="AF33" s="658"/>
      <c r="AG33" s="637">
        <v>27.925999999999998</v>
      </c>
      <c r="AH33" s="640">
        <v>21779.438999999998</v>
      </c>
      <c r="AI33" s="640"/>
    </row>
    <row r="34" spans="2:35" s="636" customFormat="1" ht="16.5" customHeight="1">
      <c r="B34" s="634"/>
      <c r="C34" s="635" t="s">
        <v>39</v>
      </c>
      <c r="D34" s="640">
        <v>1008</v>
      </c>
      <c r="E34" s="640"/>
      <c r="F34" s="640">
        <v>5517.04</v>
      </c>
      <c r="G34" s="640"/>
      <c r="H34" s="640">
        <v>1042.393</v>
      </c>
      <c r="I34" s="640">
        <v>12800.199000000001</v>
      </c>
      <c r="J34" s="640"/>
      <c r="K34" s="658">
        <v>392409</v>
      </c>
      <c r="L34" s="640"/>
      <c r="M34" s="658">
        <v>1303525.2860000001</v>
      </c>
      <c r="N34" s="658"/>
      <c r="O34" s="640">
        <v>46046</v>
      </c>
      <c r="P34" s="640"/>
      <c r="Q34" s="640">
        <v>186973.302</v>
      </c>
      <c r="R34" s="640"/>
      <c r="S34" s="640"/>
      <c r="T34" s="634"/>
      <c r="U34" s="635" t="s">
        <v>39</v>
      </c>
      <c r="V34" s="640">
        <v>344.50052199999999</v>
      </c>
      <c r="W34" s="640"/>
      <c r="X34" s="640">
        <v>444749.23499999999</v>
      </c>
      <c r="Y34" s="640"/>
      <c r="Z34" s="640">
        <v>14.813936</v>
      </c>
      <c r="AA34" s="640"/>
      <c r="AB34" s="640">
        <v>28516.300999999999</v>
      </c>
      <c r="AC34" s="658"/>
      <c r="AD34" s="640">
        <v>2469.8420000000001</v>
      </c>
      <c r="AE34" s="658">
        <v>2742413.0290000001</v>
      </c>
      <c r="AF34" s="658"/>
      <c r="AG34" s="637">
        <v>81.540999999999997</v>
      </c>
      <c r="AH34" s="640">
        <v>67530.319000000003</v>
      </c>
      <c r="AI34" s="640"/>
    </row>
    <row r="35" spans="2:35" s="636" customFormat="1" ht="16.5" customHeight="1">
      <c r="B35" s="634"/>
      <c r="C35" s="635"/>
      <c r="D35" s="640"/>
      <c r="E35" s="640"/>
      <c r="F35" s="640"/>
      <c r="G35" s="640"/>
      <c r="H35" s="640"/>
      <c r="I35" s="640"/>
      <c r="J35" s="640"/>
      <c r="K35" s="658"/>
      <c r="L35" s="640"/>
      <c r="M35" s="658"/>
      <c r="N35" s="658"/>
      <c r="O35" s="640"/>
      <c r="P35" s="640"/>
      <c r="Q35" s="640"/>
      <c r="R35" s="640"/>
      <c r="S35" s="640"/>
      <c r="T35" s="634"/>
      <c r="U35" s="635"/>
      <c r="V35" s="640"/>
      <c r="W35" s="640"/>
      <c r="X35" s="640"/>
      <c r="Y35" s="640"/>
      <c r="Z35" s="640"/>
      <c r="AA35" s="640"/>
      <c r="AB35" s="640"/>
      <c r="AC35" s="658"/>
      <c r="AD35" s="640"/>
      <c r="AE35" s="658"/>
      <c r="AF35" s="658"/>
      <c r="AG35" s="637"/>
      <c r="AH35" s="640"/>
      <c r="AI35" s="640"/>
    </row>
    <row r="36" spans="2:35" s="636" customFormat="1" ht="16.5" customHeight="1">
      <c r="B36" s="634" t="s">
        <v>474</v>
      </c>
      <c r="C36" s="635" t="s">
        <v>40</v>
      </c>
      <c r="D36" s="640">
        <v>1048.32</v>
      </c>
      <c r="E36" s="640"/>
      <c r="F36" s="640">
        <v>6288.2169999999996</v>
      </c>
      <c r="G36" s="640"/>
      <c r="H36" s="640">
        <v>519.476</v>
      </c>
      <c r="I36" s="640">
        <v>7236.2340000000004</v>
      </c>
      <c r="J36" s="640"/>
      <c r="K36" s="658">
        <v>133887</v>
      </c>
      <c r="L36" s="640"/>
      <c r="M36" s="658">
        <v>471858.88799999998</v>
      </c>
      <c r="N36" s="658"/>
      <c r="O36" s="640">
        <v>17532</v>
      </c>
      <c r="P36" s="640"/>
      <c r="Q36" s="640">
        <v>86593.150999999998</v>
      </c>
      <c r="R36" s="640"/>
      <c r="S36" s="640"/>
      <c r="T36" s="634" t="s">
        <v>474</v>
      </c>
      <c r="U36" s="635" t="s">
        <v>40</v>
      </c>
      <c r="V36" s="640">
        <v>416.193894</v>
      </c>
      <c r="W36" s="640"/>
      <c r="X36" s="640">
        <v>587860.96799999999</v>
      </c>
      <c r="Y36" s="640"/>
      <c r="Z36" s="640">
        <v>27.47326</v>
      </c>
      <c r="AA36" s="640"/>
      <c r="AB36" s="640">
        <v>57942.665000000001</v>
      </c>
      <c r="AC36" s="658"/>
      <c r="AD36" s="640">
        <v>2081.39</v>
      </c>
      <c r="AE36" s="658">
        <v>2326732.1310000001</v>
      </c>
      <c r="AF36" s="658"/>
      <c r="AG36" s="637">
        <v>26.925999999999998</v>
      </c>
      <c r="AH36" s="640">
        <v>22779.454000000002</v>
      </c>
      <c r="AI36" s="640"/>
    </row>
    <row r="37" spans="2:35" s="636" customFormat="1" ht="16.5" customHeight="1">
      <c r="B37" s="634"/>
      <c r="C37" s="635" t="s">
        <v>33</v>
      </c>
      <c r="D37" s="640">
        <v>1411.2</v>
      </c>
      <c r="E37" s="640"/>
      <c r="F37" s="640">
        <v>8533.2909999999993</v>
      </c>
      <c r="G37" s="640"/>
      <c r="H37" s="640">
        <v>629.49</v>
      </c>
      <c r="I37" s="640">
        <v>8945.5069999999996</v>
      </c>
      <c r="J37" s="640"/>
      <c r="K37" s="658">
        <v>227695</v>
      </c>
      <c r="L37" s="640"/>
      <c r="M37" s="658">
        <v>795473.84</v>
      </c>
      <c r="N37" s="658"/>
      <c r="O37" s="640">
        <v>19345</v>
      </c>
      <c r="P37" s="640"/>
      <c r="Q37" s="640">
        <v>99919.592999999993</v>
      </c>
      <c r="R37" s="640"/>
      <c r="S37" s="640"/>
      <c r="T37" s="634"/>
      <c r="U37" s="635" t="s">
        <v>33</v>
      </c>
      <c r="V37" s="640">
        <v>378.95228800000001</v>
      </c>
      <c r="W37" s="640"/>
      <c r="X37" s="640">
        <v>606402.41599999997</v>
      </c>
      <c r="Y37" s="640"/>
      <c r="Z37" s="640">
        <v>32.916581000000001</v>
      </c>
      <c r="AA37" s="640"/>
      <c r="AB37" s="640">
        <v>70328.506999999998</v>
      </c>
      <c r="AC37" s="658"/>
      <c r="AD37" s="640">
        <v>2405.143</v>
      </c>
      <c r="AE37" s="658">
        <v>2569706.9449999998</v>
      </c>
      <c r="AF37" s="658"/>
      <c r="AG37" s="637">
        <v>40.582000000000001</v>
      </c>
      <c r="AH37" s="640">
        <v>35597.392999999996</v>
      </c>
      <c r="AI37" s="640"/>
    </row>
    <row r="38" spans="2:35" s="636" customFormat="1" ht="16.5" customHeight="1">
      <c r="B38" s="634"/>
      <c r="C38" s="635" t="s">
        <v>34</v>
      </c>
      <c r="D38" s="640">
        <v>861.4</v>
      </c>
      <c r="E38" s="640"/>
      <c r="F38" s="640">
        <v>5323.28</v>
      </c>
      <c r="G38" s="640"/>
      <c r="H38" s="640">
        <v>840.19100000000003</v>
      </c>
      <c r="I38" s="640">
        <v>12685.697</v>
      </c>
      <c r="J38" s="640"/>
      <c r="K38" s="658">
        <v>245866</v>
      </c>
      <c r="L38" s="640"/>
      <c r="M38" s="658">
        <v>946583.36</v>
      </c>
      <c r="N38" s="658"/>
      <c r="O38" s="640">
        <v>22240</v>
      </c>
      <c r="P38" s="640"/>
      <c r="Q38" s="640">
        <v>110625.841</v>
      </c>
      <c r="R38" s="640"/>
      <c r="S38" s="640"/>
      <c r="T38" s="634"/>
      <c r="U38" s="635" t="s">
        <v>34</v>
      </c>
      <c r="V38" s="640">
        <v>437.26534500000002</v>
      </c>
      <c r="W38" s="640"/>
      <c r="X38" s="640">
        <v>798320.83499999996</v>
      </c>
      <c r="Y38" s="640"/>
      <c r="Z38" s="640">
        <v>21.446694999999998</v>
      </c>
      <c r="AA38" s="640"/>
      <c r="AB38" s="640">
        <v>50142.506000000001</v>
      </c>
      <c r="AC38" s="658"/>
      <c r="AD38" s="640">
        <v>2096.2660000000001</v>
      </c>
      <c r="AE38" s="658">
        <v>2290479.8160000001</v>
      </c>
      <c r="AF38" s="658"/>
      <c r="AG38" s="637">
        <v>30.404</v>
      </c>
      <c r="AH38" s="640">
        <v>26285.449000000001</v>
      </c>
      <c r="AI38" s="640"/>
    </row>
    <row r="39" spans="2:35" s="636" customFormat="1" ht="16.5" customHeight="1">
      <c r="B39" s="634"/>
      <c r="C39" s="635" t="s">
        <v>312</v>
      </c>
      <c r="D39" s="640">
        <v>825.4</v>
      </c>
      <c r="E39" s="640"/>
      <c r="F39" s="640">
        <v>5432.39</v>
      </c>
      <c r="G39" s="640"/>
      <c r="H39" s="640">
        <v>705.44500000000005</v>
      </c>
      <c r="I39" s="640">
        <v>11669.89</v>
      </c>
      <c r="J39" s="640"/>
      <c r="K39" s="658">
        <v>321050.53000000003</v>
      </c>
      <c r="L39" s="640"/>
      <c r="M39" s="658">
        <v>1320139.8400000001</v>
      </c>
      <c r="N39" s="658"/>
      <c r="O39" s="640">
        <v>31585.03</v>
      </c>
      <c r="P39" s="640"/>
      <c r="Q39" s="640">
        <v>163710.95699999999</v>
      </c>
      <c r="R39" s="640"/>
      <c r="S39" s="640"/>
      <c r="T39" s="634"/>
      <c r="U39" s="635" t="s">
        <v>312</v>
      </c>
      <c r="V39" s="640">
        <v>506.00933300000003</v>
      </c>
      <c r="W39" s="640"/>
      <c r="X39" s="640">
        <v>1042141.714</v>
      </c>
      <c r="Y39" s="640"/>
      <c r="Z39" s="640">
        <v>27.596337999999999</v>
      </c>
      <c r="AA39" s="640"/>
      <c r="AB39" s="640">
        <v>71664.433999999994</v>
      </c>
      <c r="AC39" s="658"/>
      <c r="AD39" s="640">
        <v>2051.8506000000002</v>
      </c>
      <c r="AE39" s="658">
        <v>2563806.2370000002</v>
      </c>
      <c r="AF39" s="658"/>
      <c r="AG39" s="637">
        <v>96.647999999999996</v>
      </c>
      <c r="AH39" s="640">
        <v>95579.82</v>
      </c>
      <c r="AI39" s="640"/>
    </row>
    <row r="40" spans="2:35" s="636" customFormat="1" ht="16.5" customHeight="1">
      <c r="B40" s="634"/>
      <c r="C40" s="635" t="s">
        <v>35</v>
      </c>
      <c r="D40" s="640">
        <v>1411.2</v>
      </c>
      <c r="E40" s="640"/>
      <c r="F40" s="640">
        <v>9581.2119999999995</v>
      </c>
      <c r="G40" s="640"/>
      <c r="H40" s="640">
        <v>695.44399999999996</v>
      </c>
      <c r="I40" s="640">
        <v>11009.347</v>
      </c>
      <c r="J40" s="640"/>
      <c r="K40" s="658">
        <v>305182</v>
      </c>
      <c r="L40" s="640"/>
      <c r="M40" s="658">
        <v>1310002.831</v>
      </c>
      <c r="N40" s="658"/>
      <c r="O40" s="640">
        <v>29194</v>
      </c>
      <c r="P40" s="640"/>
      <c r="Q40" s="640">
        <v>161207.91200000001</v>
      </c>
      <c r="R40" s="640"/>
      <c r="S40" s="640"/>
      <c r="T40" s="634"/>
      <c r="U40" s="635" t="s">
        <v>35</v>
      </c>
      <c r="V40" s="640">
        <v>437.27250099999998</v>
      </c>
      <c r="W40" s="640"/>
      <c r="X40" s="640">
        <v>899846.59</v>
      </c>
      <c r="Y40" s="640"/>
      <c r="Z40" s="640">
        <v>30.487437</v>
      </c>
      <c r="AA40" s="640"/>
      <c r="AB40" s="640">
        <v>78829.354999999996</v>
      </c>
      <c r="AC40" s="658"/>
      <c r="AD40" s="640">
        <v>2099.2244300000002</v>
      </c>
      <c r="AE40" s="658">
        <v>2766576.6570000001</v>
      </c>
      <c r="AF40" s="658"/>
      <c r="AG40" s="637">
        <v>9.1479999999999997</v>
      </c>
      <c r="AH40" s="640">
        <v>7777.2759999999998</v>
      </c>
      <c r="AI40" s="640"/>
    </row>
    <row r="41" spans="2:35" s="636" customFormat="1" ht="16.5" customHeight="1">
      <c r="B41" s="634"/>
      <c r="C41" s="635" t="s">
        <v>36</v>
      </c>
      <c r="D41" s="640">
        <v>1209.5999999999999</v>
      </c>
      <c r="E41" s="640"/>
      <c r="F41" s="640">
        <v>8473.67</v>
      </c>
      <c r="G41" s="640"/>
      <c r="H41" s="640">
        <v>615</v>
      </c>
      <c r="I41" s="640">
        <v>10245.407000000001</v>
      </c>
      <c r="J41" s="640"/>
      <c r="K41" s="658">
        <v>217574</v>
      </c>
      <c r="L41" s="640"/>
      <c r="M41" s="658">
        <v>955975.42500000005</v>
      </c>
      <c r="N41" s="658"/>
      <c r="O41" s="640">
        <v>25354</v>
      </c>
      <c r="P41" s="640"/>
      <c r="Q41" s="640">
        <v>146218.89600000001</v>
      </c>
      <c r="R41" s="640"/>
      <c r="S41" s="640" t="s">
        <v>486</v>
      </c>
      <c r="T41" s="634"/>
      <c r="U41" s="635" t="s">
        <v>36</v>
      </c>
      <c r="V41" s="640">
        <v>337.53807599999999</v>
      </c>
      <c r="W41" s="640"/>
      <c r="X41" s="640">
        <v>727307.30500000005</v>
      </c>
      <c r="Y41" s="640"/>
      <c r="Z41" s="640">
        <v>39.480918000000003</v>
      </c>
      <c r="AA41" s="640"/>
      <c r="AB41" s="640">
        <v>104621.17200000001</v>
      </c>
      <c r="AC41" s="658"/>
      <c r="AD41" s="640">
        <v>1599.6768500000001</v>
      </c>
      <c r="AE41" s="658">
        <v>2295410.8689999999</v>
      </c>
      <c r="AF41" s="658"/>
      <c r="AG41" s="637">
        <v>80.805999999999997</v>
      </c>
      <c r="AH41" s="640">
        <v>72313.342999999993</v>
      </c>
      <c r="AI41" s="640"/>
    </row>
    <row r="42" spans="2:35" s="636" customFormat="1" ht="16.5" customHeight="1">
      <c r="B42" s="634"/>
      <c r="C42" s="635" t="s">
        <v>448</v>
      </c>
      <c r="D42" s="640">
        <v>1008</v>
      </c>
      <c r="E42" s="640"/>
      <c r="F42" s="640">
        <v>6928.232</v>
      </c>
      <c r="G42" s="640"/>
      <c r="H42" s="640">
        <v>674.57600000000002</v>
      </c>
      <c r="I42" s="640">
        <v>12923.231</v>
      </c>
      <c r="J42" s="640"/>
      <c r="K42" s="658">
        <v>327177</v>
      </c>
      <c r="L42" s="640"/>
      <c r="M42" s="658">
        <v>1397337.459</v>
      </c>
      <c r="N42" s="658"/>
      <c r="O42" s="640">
        <v>41925</v>
      </c>
      <c r="P42" s="640"/>
      <c r="Q42" s="640">
        <v>218384.573</v>
      </c>
      <c r="R42" s="640"/>
      <c r="S42" s="640"/>
      <c r="T42" s="634"/>
      <c r="U42" s="635" t="s">
        <v>448</v>
      </c>
      <c r="V42" s="640">
        <v>415.09119700000002</v>
      </c>
      <c r="W42" s="640"/>
      <c r="X42" s="640">
        <v>910943.95200000005</v>
      </c>
      <c r="Y42" s="640"/>
      <c r="Z42" s="640">
        <v>15.008065</v>
      </c>
      <c r="AA42" s="640"/>
      <c r="AB42" s="640">
        <v>44201.620999999999</v>
      </c>
      <c r="AC42" s="658"/>
      <c r="AD42" s="640">
        <v>1904.0155600000001</v>
      </c>
      <c r="AE42" s="658">
        <v>3029718.8050000002</v>
      </c>
      <c r="AF42" s="658"/>
      <c r="AG42" s="637">
        <v>66.224999999999994</v>
      </c>
      <c r="AH42" s="640">
        <v>58709.284</v>
      </c>
      <c r="AI42" s="640"/>
    </row>
    <row r="43" spans="2:35" s="636" customFormat="1" ht="16.5" customHeight="1">
      <c r="B43" s="634"/>
      <c r="C43" s="635" t="s">
        <v>37</v>
      </c>
      <c r="D43" s="640">
        <v>876.4</v>
      </c>
      <c r="E43" s="640"/>
      <c r="F43" s="640">
        <v>5869.4690000000001</v>
      </c>
      <c r="G43" s="640"/>
      <c r="H43" s="640">
        <v>702.64599999999996</v>
      </c>
      <c r="I43" s="640">
        <v>14500.156999999999</v>
      </c>
      <c r="J43" s="640"/>
      <c r="K43" s="658">
        <v>319442</v>
      </c>
      <c r="L43" s="640"/>
      <c r="M43" s="658">
        <v>1355273.2069999999</v>
      </c>
      <c r="N43" s="658"/>
      <c r="O43" s="640">
        <v>26089.94</v>
      </c>
      <c r="P43" s="640"/>
      <c r="Q43" s="640">
        <v>131396.016</v>
      </c>
      <c r="R43" s="640"/>
      <c r="S43" s="640"/>
      <c r="T43" s="634"/>
      <c r="U43" s="635" t="s">
        <v>37</v>
      </c>
      <c r="V43" s="640">
        <v>341.46223300000003</v>
      </c>
      <c r="W43" s="640"/>
      <c r="X43" s="640">
        <v>804863.951</v>
      </c>
      <c r="Y43" s="640"/>
      <c r="Z43" s="640">
        <v>24.915596000000001</v>
      </c>
      <c r="AA43" s="640"/>
      <c r="AB43" s="640">
        <v>76157.232000000004</v>
      </c>
      <c r="AC43" s="658"/>
      <c r="AD43" s="640">
        <v>1892.6197199999999</v>
      </c>
      <c r="AE43" s="658">
        <v>3170553.67</v>
      </c>
      <c r="AF43" s="658"/>
      <c r="AG43" s="637">
        <v>49.295000000000002</v>
      </c>
      <c r="AH43" s="640">
        <v>44742.381999999998</v>
      </c>
      <c r="AI43" s="640"/>
    </row>
    <row r="44" spans="2:35" s="636" customFormat="1" ht="16.5" customHeight="1">
      <c r="B44" s="634"/>
      <c r="C44" s="635" t="s">
        <v>449</v>
      </c>
      <c r="D44" s="640">
        <v>604.79999999999995</v>
      </c>
      <c r="E44" s="640"/>
      <c r="F44" s="640">
        <v>4006.5250000000001</v>
      </c>
      <c r="G44" s="640"/>
      <c r="H44" s="640">
        <v>619.99599999999998</v>
      </c>
      <c r="I44" s="640">
        <v>13096.382</v>
      </c>
      <c r="J44" s="640"/>
      <c r="K44" s="658">
        <v>330796.99</v>
      </c>
      <c r="L44" s="640"/>
      <c r="M44" s="658">
        <v>1491871.3459999999</v>
      </c>
      <c r="N44" s="658"/>
      <c r="O44" s="640">
        <v>30881.7</v>
      </c>
      <c r="P44" s="640"/>
      <c r="Q44" s="640">
        <v>159349.351</v>
      </c>
      <c r="R44" s="640"/>
      <c r="S44" s="640"/>
      <c r="T44" s="634"/>
      <c r="U44" s="635" t="s">
        <v>449</v>
      </c>
      <c r="V44" s="640">
        <v>421.429438</v>
      </c>
      <c r="W44" s="640"/>
      <c r="X44" s="640">
        <v>977590.25100000005</v>
      </c>
      <c r="Y44" s="640"/>
      <c r="Z44" s="640">
        <v>30.453241999999999</v>
      </c>
      <c r="AA44" s="640"/>
      <c r="AB44" s="640">
        <v>89826.884000000005</v>
      </c>
      <c r="AC44" s="658"/>
      <c r="AD44" s="640">
        <v>1380.1110000000001</v>
      </c>
      <c r="AE44" s="658">
        <v>2297690.162</v>
      </c>
      <c r="AF44" s="658"/>
      <c r="AG44" s="637">
        <v>32.121000000000002</v>
      </c>
      <c r="AH44" s="640">
        <v>29768.583999999999</v>
      </c>
      <c r="AI44" s="640"/>
    </row>
    <row r="45" spans="2:35" s="636" customFormat="1" ht="16.5" customHeight="1">
      <c r="B45" s="634"/>
      <c r="C45" s="635" t="s">
        <v>38</v>
      </c>
      <c r="D45" s="640">
        <v>1008</v>
      </c>
      <c r="E45" s="640"/>
      <c r="F45" s="640">
        <v>6860.4859999999999</v>
      </c>
      <c r="G45" s="640"/>
      <c r="H45" s="640">
        <v>767.947</v>
      </c>
      <c r="I45" s="640">
        <v>17616.348000000002</v>
      </c>
      <c r="J45" s="640"/>
      <c r="K45" s="658">
        <v>342374.66000000003</v>
      </c>
      <c r="L45" s="640"/>
      <c r="M45" s="658">
        <v>1553147.4990000001</v>
      </c>
      <c r="N45" s="658"/>
      <c r="O45" s="640">
        <v>24412.1</v>
      </c>
      <c r="P45" s="640"/>
      <c r="Q45" s="640">
        <v>138001.66099999999</v>
      </c>
      <c r="R45" s="640"/>
      <c r="S45" s="640"/>
      <c r="T45" s="634"/>
      <c r="U45" s="635" t="s">
        <v>38</v>
      </c>
      <c r="V45" s="640">
        <v>350.89925499999998</v>
      </c>
      <c r="W45" s="640"/>
      <c r="X45" s="640">
        <v>832589.4</v>
      </c>
      <c r="Y45" s="640"/>
      <c r="Z45" s="640">
        <v>23.598479000000001</v>
      </c>
      <c r="AA45" s="640"/>
      <c r="AB45" s="640">
        <v>71109.751999999993</v>
      </c>
      <c r="AC45" s="658"/>
      <c r="AD45" s="640">
        <v>1683.35347</v>
      </c>
      <c r="AE45" s="658">
        <v>2894170.46</v>
      </c>
      <c r="AF45" s="658"/>
      <c r="AG45" s="637">
        <v>43.088000000000001</v>
      </c>
      <c r="AH45" s="640">
        <v>39856.046000000002</v>
      </c>
      <c r="AI45" s="640"/>
    </row>
    <row r="46" spans="2:35" s="636" customFormat="1" ht="16.5" customHeight="1">
      <c r="B46" s="634"/>
      <c r="C46" s="635" t="s">
        <v>41</v>
      </c>
      <c r="D46" s="640">
        <v>604.79999999999995</v>
      </c>
      <c r="E46" s="640"/>
      <c r="F46" s="640">
        <v>4026.1770000000001</v>
      </c>
      <c r="G46" s="640"/>
      <c r="H46" s="640">
        <v>688.28700000000003</v>
      </c>
      <c r="I46" s="640">
        <v>16117.404</v>
      </c>
      <c r="J46" s="640"/>
      <c r="K46" s="658">
        <v>312977.15999999997</v>
      </c>
      <c r="L46" s="640"/>
      <c r="M46" s="658">
        <v>1512618.3810000001</v>
      </c>
      <c r="N46" s="658"/>
      <c r="O46" s="640">
        <v>45745.919999999998</v>
      </c>
      <c r="P46" s="640"/>
      <c r="Q46" s="640">
        <v>329541.70799999998</v>
      </c>
      <c r="R46" s="640"/>
      <c r="S46" s="640"/>
      <c r="T46" s="634"/>
      <c r="U46" s="635" t="s">
        <v>41</v>
      </c>
      <c r="V46" s="640">
        <v>428.005</v>
      </c>
      <c r="W46" s="640"/>
      <c r="X46" s="640">
        <v>1103357.5419999999</v>
      </c>
      <c r="Y46" s="640"/>
      <c r="Z46" s="640">
        <v>15.848069000000001</v>
      </c>
      <c r="AA46" s="640"/>
      <c r="AB46" s="640">
        <v>54569.466999999997</v>
      </c>
      <c r="AC46" s="658"/>
      <c r="AD46" s="640">
        <v>1867.752</v>
      </c>
      <c r="AE46" s="658">
        <v>3643710.0419999999</v>
      </c>
      <c r="AF46" s="658"/>
      <c r="AG46" s="637">
        <v>59.451999999999998</v>
      </c>
      <c r="AH46" s="640">
        <v>56030.597000000002</v>
      </c>
      <c r="AI46" s="640"/>
    </row>
    <row r="47" spans="2:35" s="636" customFormat="1" ht="16.5" customHeight="1">
      <c r="B47" s="634"/>
      <c r="C47" s="635" t="s">
        <v>39</v>
      </c>
      <c r="D47" s="640">
        <v>683.8</v>
      </c>
      <c r="E47" s="640"/>
      <c r="F47" s="640">
        <v>4666.0370000000003</v>
      </c>
      <c r="G47" s="640"/>
      <c r="H47" s="640">
        <v>739.58500000000004</v>
      </c>
      <c r="I47" s="640">
        <v>18118.248</v>
      </c>
      <c r="J47" s="640"/>
      <c r="K47" s="658">
        <v>371685.74000000011</v>
      </c>
      <c r="L47" s="640"/>
      <c r="M47" s="658">
        <v>1872556.105</v>
      </c>
      <c r="N47" s="658"/>
      <c r="O47" s="640">
        <v>28082.46</v>
      </c>
      <c r="P47" s="640"/>
      <c r="Q47" s="640">
        <v>227828.511</v>
      </c>
      <c r="R47" s="640"/>
      <c r="S47" s="640"/>
      <c r="T47" s="634"/>
      <c r="U47" s="635" t="s">
        <v>39</v>
      </c>
      <c r="V47" s="640">
        <v>452.56099999999998</v>
      </c>
      <c r="W47" s="640"/>
      <c r="X47" s="640">
        <v>1173340.537</v>
      </c>
      <c r="Y47" s="640"/>
      <c r="Z47" s="640">
        <v>39.270386000000002</v>
      </c>
      <c r="AA47" s="640"/>
      <c r="AB47" s="640">
        <v>136438.71299999999</v>
      </c>
      <c r="AC47" s="658"/>
      <c r="AD47" s="640">
        <v>2055.9580000000001</v>
      </c>
      <c r="AE47" s="658">
        <v>3808004.9939999999</v>
      </c>
      <c r="AF47" s="658"/>
      <c r="AG47" s="637">
        <v>33.213000000000001</v>
      </c>
      <c r="AH47" s="640">
        <v>31261.734</v>
      </c>
      <c r="AI47" s="640"/>
    </row>
    <row r="48" spans="2:35" s="636" customFormat="1" ht="16.5" customHeight="1">
      <c r="B48" s="634"/>
      <c r="C48" s="635"/>
      <c r="D48" s="640"/>
      <c r="E48" s="640"/>
      <c r="F48" s="640"/>
      <c r="G48" s="640"/>
      <c r="H48" s="640"/>
      <c r="I48" s="640"/>
      <c r="J48" s="640"/>
      <c r="K48" s="658"/>
      <c r="L48" s="640"/>
      <c r="M48" s="658"/>
      <c r="N48" s="658"/>
      <c r="O48" s="640"/>
      <c r="P48" s="640"/>
      <c r="Q48" s="640"/>
      <c r="R48" s="640"/>
      <c r="S48" s="640"/>
      <c r="T48" s="634"/>
      <c r="U48" s="635"/>
      <c r="V48" s="640"/>
      <c r="W48" s="640"/>
      <c r="X48" s="640"/>
      <c r="Y48" s="640"/>
      <c r="Z48" s="640"/>
      <c r="AA48" s="640"/>
      <c r="AB48" s="640"/>
      <c r="AC48" s="658"/>
      <c r="AD48" s="640"/>
      <c r="AE48" s="658"/>
      <c r="AF48" s="658"/>
      <c r="AG48" s="637"/>
      <c r="AH48" s="640"/>
      <c r="AI48" s="640"/>
    </row>
    <row r="49" spans="1:35" s="636" customFormat="1" ht="16.5" customHeight="1">
      <c r="B49" s="634" t="s">
        <v>497</v>
      </c>
      <c r="C49" s="635" t="s">
        <v>40</v>
      </c>
      <c r="D49" s="640">
        <v>806.4</v>
      </c>
      <c r="E49" s="640"/>
      <c r="F49" s="640">
        <v>5668.4989999999998</v>
      </c>
      <c r="G49" s="640"/>
      <c r="H49" s="640">
        <v>589.87900000000002</v>
      </c>
      <c r="I49" s="640">
        <v>14090.205</v>
      </c>
      <c r="J49" s="640"/>
      <c r="K49" s="658">
        <v>298996.26000000007</v>
      </c>
      <c r="L49" s="640"/>
      <c r="M49" s="658">
        <v>1556154.5919999999</v>
      </c>
      <c r="N49" s="658"/>
      <c r="O49" s="640">
        <v>33684.769999999997</v>
      </c>
      <c r="P49" s="640"/>
      <c r="Q49" s="640">
        <v>281954.821</v>
      </c>
      <c r="R49" s="640"/>
      <c r="S49" s="640"/>
      <c r="T49" s="634" t="s">
        <v>497</v>
      </c>
      <c r="U49" s="635" t="s">
        <v>40</v>
      </c>
      <c r="V49" s="640">
        <v>403.09371399999998</v>
      </c>
      <c r="W49" s="640"/>
      <c r="X49" s="640">
        <v>1038148.255</v>
      </c>
      <c r="Y49" s="640"/>
      <c r="Z49" s="640">
        <v>21.240582</v>
      </c>
      <c r="AA49" s="640"/>
      <c r="AB49" s="640">
        <v>81475.990000000005</v>
      </c>
      <c r="AC49" s="658"/>
      <c r="AD49" s="640">
        <v>1980.3219999999999</v>
      </c>
      <c r="AE49" s="658">
        <v>3716744.0720000002</v>
      </c>
      <c r="AF49" s="658"/>
      <c r="AG49" s="637">
        <v>47.658999999999999</v>
      </c>
      <c r="AH49" s="640">
        <v>44990.911999999997</v>
      </c>
      <c r="AI49" s="640"/>
    </row>
    <row r="50" spans="1:35" ht="16.5" customHeight="1" thickBo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row>
    <row r="51" spans="1:35" ht="16.5" customHeight="1">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row>
    <row r="52" spans="1:35" ht="17.25" customHeight="1">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row>
    <row r="53" spans="1:35" ht="17.100000000000001" customHeight="1">
      <c r="B53" s="785"/>
      <c r="C53" s="785"/>
      <c r="D53" s="785"/>
      <c r="E53" s="785"/>
      <c r="F53" s="785"/>
      <c r="G53" s="785"/>
      <c r="H53" s="785"/>
      <c r="I53" s="785"/>
      <c r="J53" s="785"/>
      <c r="K53" s="785"/>
      <c r="L53" s="785"/>
      <c r="M53" s="785"/>
      <c r="N53" s="785"/>
      <c r="O53" s="785"/>
      <c r="P53" s="785"/>
      <c r="Q53" s="785"/>
      <c r="R53" s="785"/>
      <c r="S53" s="785"/>
      <c r="T53" s="785"/>
      <c r="U53" s="785"/>
      <c r="V53" s="785"/>
      <c r="W53" s="785"/>
      <c r="X53" s="785"/>
      <c r="Y53" s="785"/>
      <c r="Z53" s="785"/>
      <c r="AA53" s="785"/>
      <c r="AB53" s="785"/>
      <c r="AC53" s="785"/>
      <c r="AD53" s="785"/>
      <c r="AE53" s="785"/>
      <c r="AF53" s="785"/>
      <c r="AG53" s="785"/>
      <c r="AH53" s="785"/>
      <c r="AI53" s="785"/>
    </row>
    <row r="54" spans="1:35" s="168" customFormat="1" ht="17.100000000000001" customHeight="1">
      <c r="B54" s="902"/>
      <c r="C54" s="902"/>
      <c r="D54" s="902"/>
      <c r="E54" s="902"/>
      <c r="F54" s="902"/>
      <c r="G54" s="902"/>
      <c r="H54" s="902"/>
      <c r="I54" s="902"/>
      <c r="J54" s="902"/>
      <c r="K54" s="902"/>
      <c r="L54" s="902"/>
      <c r="M54" s="902"/>
      <c r="N54" s="902"/>
      <c r="O54" s="902"/>
      <c r="P54" s="902"/>
      <c r="Q54" s="902"/>
      <c r="R54" s="902"/>
      <c r="S54" s="902"/>
      <c r="T54" s="902"/>
      <c r="U54" s="902"/>
      <c r="V54" s="902"/>
      <c r="W54" s="902"/>
      <c r="X54" s="902"/>
      <c r="Y54" s="902"/>
      <c r="Z54" s="902"/>
      <c r="AA54" s="902"/>
      <c r="AB54" s="902"/>
      <c r="AC54" s="902"/>
      <c r="AD54" s="902"/>
      <c r="AE54" s="902"/>
      <c r="AF54" s="902"/>
      <c r="AG54" s="902"/>
      <c r="AH54" s="902"/>
      <c r="AI54" s="902"/>
    </row>
    <row r="55" spans="1:35" s="168" customFormat="1" ht="17.100000000000001" customHeight="1">
      <c r="B55" s="815"/>
      <c r="C55" s="815"/>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15"/>
      <c r="AB55" s="815"/>
      <c r="AC55" s="815"/>
      <c r="AD55" s="815"/>
      <c r="AE55" s="815"/>
      <c r="AF55" s="815"/>
      <c r="AG55" s="815"/>
      <c r="AH55" s="815"/>
      <c r="AI55" s="815"/>
    </row>
    <row r="56" spans="1:35" ht="17.100000000000001" customHeight="1">
      <c r="B56" s="169"/>
    </row>
    <row r="57" spans="1:35" ht="17.100000000000001" customHeight="1">
      <c r="S57" s="170"/>
      <c r="T57" s="171"/>
    </row>
    <row r="58" spans="1:35">
      <c r="A58" s="170"/>
      <c r="B58" s="171"/>
      <c r="T58" s="172"/>
    </row>
    <row r="59" spans="1:35">
      <c r="B59" s="172"/>
    </row>
  </sheetData>
  <mergeCells count="40">
    <mergeCell ref="B1:C2"/>
    <mergeCell ref="T1:U2"/>
    <mergeCell ref="D5:F5"/>
    <mergeCell ref="H5:I5"/>
    <mergeCell ref="O5:Q5"/>
    <mergeCell ref="D6:F6"/>
    <mergeCell ref="H6:I7"/>
    <mergeCell ref="K6:M6"/>
    <mergeCell ref="O6:Q6"/>
    <mergeCell ref="V6:X6"/>
    <mergeCell ref="Q10:Q11"/>
    <mergeCell ref="X10:X11"/>
    <mergeCell ref="AB10:AB11"/>
    <mergeCell ref="AD5:AE5"/>
    <mergeCell ref="AG6:AH6"/>
    <mergeCell ref="T7:U7"/>
    <mergeCell ref="V7:X7"/>
    <mergeCell ref="Z7:AB7"/>
    <mergeCell ref="AD7:AF7"/>
    <mergeCell ref="AG5:AH5"/>
    <mergeCell ref="Z6:AB6"/>
    <mergeCell ref="AD6:AE6"/>
    <mergeCell ref="V5:X5"/>
    <mergeCell ref="Z5:AB5"/>
    <mergeCell ref="B54:R54"/>
    <mergeCell ref="S54:AI54"/>
    <mergeCell ref="AH10:AH11"/>
    <mergeCell ref="AI11:AI13"/>
    <mergeCell ref="X12:X13"/>
    <mergeCell ref="AB12:AB13"/>
    <mergeCell ref="AE12:AE13"/>
    <mergeCell ref="AH12:AH13"/>
    <mergeCell ref="M10:M11"/>
    <mergeCell ref="P10:P11"/>
    <mergeCell ref="AE10:AE11"/>
    <mergeCell ref="E10:E11"/>
    <mergeCell ref="F10:F11"/>
    <mergeCell ref="I10:I11"/>
    <mergeCell ref="J10:J11"/>
    <mergeCell ref="L10:L11"/>
  </mergeCells>
  <printOptions horizontalCentered="1"/>
  <pageMargins left="0.70866141732283472" right="0.70866141732283472" top="0.98425196850393704" bottom="0.70866141732283472" header="0.74803149606299213" footer="0.51181102362204722"/>
  <pageSetup paperSize="9" scale="75" orientation="portrait" r:id="rId1"/>
  <headerFooter alignWithMargins="0">
    <oddFooter>&amp;C&amp;14&amp;P</oddFooter>
  </headerFooter>
  <colBreaks count="1" manualBreakCount="1">
    <brk id="18"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Jadual 16.1a Sabah</vt:lpstr>
      <vt:lpstr>Jadual 16.1b Sarawak</vt:lpstr>
      <vt:lpstr>Jadual 16.2a Sabah__Eksport</vt:lpstr>
      <vt:lpstr>Jadual 16.2b Swk_Eksport (1-2)</vt:lpstr>
      <vt:lpstr>Jadual 16.3a Sabah_Import</vt:lpstr>
      <vt:lpstr>Jadual16.3b Swk_Import (1-2)</vt:lpstr>
      <vt:lpstr>Jadual16.4a Sabah(Exp)(1-2)</vt:lpstr>
      <vt:lpstr>Jadual16.4a Sabah(Exp)(3-4)</vt:lpstr>
      <vt:lpstr>Jadual16.4bSwk(Exp)(1-2)</vt:lpstr>
      <vt:lpstr>Jadual16.4b Swk(Exp) (3-4)</vt:lpstr>
      <vt:lpstr>Jadual16.5a Sabah(Imp)(1-2)</vt:lpstr>
      <vt:lpstr>Jadual16.5a Sabah(Imp) (3-4)</vt:lpstr>
      <vt:lpstr>Jadual16.5b Swk(Imp)(1-2)</vt:lpstr>
      <vt:lpstr>Jadual16.5b Swk(Imp) (3-4)</vt:lpstr>
      <vt:lpstr>Jadual 16.6a Sabah_(Exp)(1)</vt:lpstr>
      <vt:lpstr>Jadual 16.6a Sabah_(Exp)(2)</vt:lpstr>
      <vt:lpstr>Jadual 16.6b Swk (Exp)(1)</vt:lpstr>
      <vt:lpstr>Jadual 16.6b Swk (Exp) (2)</vt:lpstr>
      <vt:lpstr>Jadual 16.7a sabah(Imp)(1)</vt:lpstr>
      <vt:lpstr>Jadual 16.7a sabah(Imp)(2)</vt:lpstr>
      <vt:lpstr>Jadual 16.7bSwk (imp)(1)</vt:lpstr>
      <vt:lpstr>Jadual 16.7bSwk (imp) (2)</vt:lpstr>
      <vt:lpstr>'Jadual 16.1a Sabah'!Print_Area</vt:lpstr>
      <vt:lpstr>'Jadual 16.1b Sarawak'!Print_Area</vt:lpstr>
      <vt:lpstr>'Jadual 16.2a Sabah__Eksport'!Print_Area</vt:lpstr>
      <vt:lpstr>'Jadual 16.2b Swk_Eksport (1-2)'!Print_Area</vt:lpstr>
      <vt:lpstr>'Jadual 16.3a Sabah_Import'!Print_Area</vt:lpstr>
      <vt:lpstr>'Jadual 16.6a Sabah_(Exp)(1)'!Print_Area</vt:lpstr>
      <vt:lpstr>'Jadual 16.6a Sabah_(Exp)(2)'!Print_Area</vt:lpstr>
      <vt:lpstr>'Jadual 16.6b Swk (Exp) (2)'!Print_Area</vt:lpstr>
      <vt:lpstr>'Jadual 16.6b Swk (Exp)(1)'!Print_Area</vt:lpstr>
      <vt:lpstr>'Jadual 16.7a sabah(Imp)(1)'!Print_Area</vt:lpstr>
      <vt:lpstr>'Jadual 16.7a sabah(Imp)(2)'!Print_Area</vt:lpstr>
      <vt:lpstr>'Jadual 16.7bSwk (imp) (2)'!Print_Area</vt:lpstr>
      <vt:lpstr>'Jadual 16.7bSwk (imp)(1)'!Print_Area</vt:lpstr>
      <vt:lpstr>'Jadual16.3b Swk_Import (1-2)'!Print_Area</vt:lpstr>
      <vt:lpstr>'Jadual16.4a Sabah(Exp)(1-2)'!Print_Area</vt:lpstr>
      <vt:lpstr>'Jadual16.4a Sabah(Exp)(3-4)'!Print_Area</vt:lpstr>
      <vt:lpstr>'Jadual16.4b Swk(Exp) (3-4)'!Print_Area</vt:lpstr>
      <vt:lpstr>'Jadual16.4bSwk(Exp)(1-2)'!Print_Area</vt:lpstr>
      <vt:lpstr>'Jadual16.5a Sabah(Imp) (3-4)'!Print_Area</vt:lpstr>
      <vt:lpstr>'Jadual16.5a Sabah(Imp)(1-2)'!Print_Area</vt:lpstr>
      <vt:lpstr>'Jadual16.5b Swk(Imp) (3-4)'!Print_Area</vt:lpstr>
      <vt:lpstr>'Jadual16.5b Swk(Imp)(1-2)'!Print_Area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amirul.wahab</dc:creator>
  <cp:lastModifiedBy>suzy</cp:lastModifiedBy>
  <cp:lastPrinted>2022-03-31T03:46:58Z</cp:lastPrinted>
  <dcterms:created xsi:type="dcterms:W3CDTF">2018-08-08T03:12:16Z</dcterms:created>
  <dcterms:modified xsi:type="dcterms:W3CDTF">2022-03-31T03:50:27Z</dcterms:modified>
</cp:coreProperties>
</file>